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3A9BF88D-77DC-4CB5-A398-870AB034EB3C}" xr6:coauthVersionLast="47" xr6:coauthVersionMax="47" xr10:uidLastSave="{00000000-0000-0000-0000-000000000000}"/>
  <bookViews>
    <workbookView xWindow="-120" yWindow="-120" windowWidth="51840" windowHeight="21240"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20" i="1" l="1"/>
  <c r="C8" i="1"/>
  <c r="C62" i="1" s="1"/>
  <c r="C25" i="1" l="1"/>
  <c r="C53" i="1" s="1"/>
  <c r="C27" i="1" l="1"/>
  <c r="C26" i="1"/>
  <c r="C48" i="1" l="1"/>
  <c r="D34" i="1"/>
  <c r="C34" i="1"/>
  <c r="C49" i="1"/>
  <c r="D33" i="1"/>
  <c r="C33" i="1"/>
  <c r="C43" i="1"/>
  <c r="C44" i="1"/>
  <c r="C65" i="1"/>
  <c r="C66" i="1" s="1"/>
  <c r="D60" i="1"/>
  <c r="C60" i="1" s="1"/>
  <c r="C61" i="1" s="1"/>
  <c r="C56" i="1"/>
  <c r="C57" i="1" s="1"/>
  <c r="C39" i="1"/>
  <c r="C38" i="1"/>
  <c r="C52" i="1"/>
  <c r="D61" i="1" l="1"/>
</calcChain>
</file>

<file path=xl/sharedStrings.xml><?xml version="1.0" encoding="utf-8"?>
<sst xmlns="http://schemas.openxmlformats.org/spreadsheetml/2006/main" count="93" uniqueCount="72">
  <si>
    <t>Werte eintragen</t>
  </si>
  <si>
    <t>Vorne:</t>
  </si>
  <si>
    <t>Zwischenwerte</t>
  </si>
  <si>
    <t>Hinten:</t>
  </si>
  <si>
    <t>Ergebnis</t>
  </si>
  <si>
    <t>Federn</t>
  </si>
  <si>
    <t>Federn Min:</t>
  </si>
  <si>
    <t>Federn Max:</t>
  </si>
  <si>
    <t>Federwert:</t>
  </si>
  <si>
    <t xml:space="preserve">Stabisilatoren </t>
  </si>
  <si>
    <t>Dämpfer Zugstufe</t>
  </si>
  <si>
    <t>Dämpfer Druckstufe</t>
  </si>
  <si>
    <t>Gesamtgewicht</t>
  </si>
  <si>
    <t>Abtrieb vorne</t>
  </si>
  <si>
    <t>Abtrieb hinten</t>
  </si>
  <si>
    <t>Vorne%</t>
  </si>
  <si>
    <t>Hinten%</t>
  </si>
  <si>
    <t>Anmerkungen</t>
  </si>
  <si>
    <t>Legende</t>
  </si>
  <si>
    <t xml:space="preserve">Mit dem Abtrieb kannst du die Gewichtsverteilung bei hohen Geschwindigkeiten beeinflussen. </t>
  </si>
  <si>
    <t>Den Regler bei Federn vorne einmal ganz nach links (weich) im Tuningfenster</t>
  </si>
  <si>
    <t>Den Regler bei Federn hinten einmal ganz nach rechts (hart) im Tuningfenster</t>
  </si>
  <si>
    <t>Gewicht in KG</t>
  </si>
  <si>
    <t>Willst du, dass deine Abstimmung Hecklastiger wird, reduziere die vordere Gewichtsverteilung und umgekehrt.</t>
  </si>
  <si>
    <t>Erhöhter Abtrieb vorne führt zu mehr Grip in schnellen Kurvenfahrten auf der Vorderachse und weniger untersteuern.</t>
  </si>
  <si>
    <t>Erhöhter Abtrieb hinten führt zu mehr Grip in schnellen Kurvenfahrten auf der Hinterachse und weniger übersteuern.</t>
  </si>
  <si>
    <t>Zusätzlich erhöht der Anpressdruck das Gewicht des Wagens, weshalb dieser auch die Federhärte beeinflusst.</t>
  </si>
  <si>
    <t>Bei härteren Dämpferwerten erhöhst du die Reaktion auf Lenkbewegungen deines Wagens.</t>
  </si>
  <si>
    <r>
      <rPr>
        <b/>
        <sz val="11"/>
        <color theme="1"/>
        <rFont val="Calibri"/>
        <family val="2"/>
        <scheme val="minor"/>
      </rPr>
      <t>Ausrichtung, Radsturz</t>
    </r>
    <r>
      <rPr>
        <sz val="11"/>
        <color theme="1"/>
        <rFont val="Calibri"/>
        <family val="2"/>
        <scheme val="minor"/>
      </rPr>
      <t>: Über die Telemetrie einstellen, so das immer Reserve im Minusbereich vorhanden ist (-0,1° bis -0,3°). Wenn man es etwas hecklastiger haben möchte, kann man auch den hinteren Sturz so anpassen, das er etwas in den Plusbereich bei Kurvenfahrten fällt.</t>
    </r>
  </si>
  <si>
    <t>(Kommastellen sind auch möglich)</t>
  </si>
  <si>
    <r>
      <rPr>
        <b/>
        <sz val="11"/>
        <color theme="1"/>
        <rFont val="Calibri"/>
        <family val="2"/>
        <scheme val="minor"/>
      </rPr>
      <t>Ausrichtung, Spur</t>
    </r>
    <r>
      <rPr>
        <sz val="11"/>
        <color theme="1"/>
        <rFont val="Calibri"/>
        <family val="2"/>
        <scheme val="minor"/>
      </rPr>
      <t xml:space="preserve">: Um die Rotation um den Wagenmittelpunkt zu erhöhen, Vorteil bei langsamen Kurven, da sich der Wagen mehr eindreht. </t>
    </r>
    <r>
      <rPr>
        <b/>
        <sz val="11"/>
        <color theme="1"/>
        <rFont val="Calibri"/>
        <family val="2"/>
        <scheme val="minor"/>
      </rPr>
      <t>Empfehlung</t>
    </r>
    <r>
      <rPr>
        <sz val="11"/>
        <color theme="1"/>
        <rFont val="Calibri"/>
        <family val="2"/>
        <scheme val="minor"/>
      </rPr>
      <t>: Für vorne und hinten immer in den positiven Bereich und hinten immer das doppelte wie vorne. Z.B.: 0.0/+0.1 oder +0.2/+0.4 .....</t>
    </r>
  </si>
  <si>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</si>
  <si>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Härte +-%:</t>
  </si>
  <si>
    <t>Verhältnis +-% vorne</t>
  </si>
  <si>
    <t>Bremse</t>
  </si>
  <si>
    <r>
      <rPr>
        <b/>
        <sz val="11"/>
        <color theme="1"/>
        <rFont val="Calibri"/>
        <family val="2"/>
        <scheme val="minor"/>
      </rPr>
      <t>Federn, Fahrwerkshöhe</t>
    </r>
    <r>
      <rPr>
        <sz val="11"/>
        <color theme="1"/>
        <rFont val="Calibri"/>
        <family val="2"/>
        <scheme val="minor"/>
      </rPr>
      <t xml:space="preserve">: Über die Telemetrie, so wählen das der lila Balken bei schnellen Kurvenfahrten ohne Bodenwellen nie oben anschlägt. </t>
    </r>
    <r>
      <rPr>
        <b/>
        <sz val="11"/>
        <color theme="1"/>
        <rFont val="Calibri"/>
        <family val="2"/>
        <scheme val="minor"/>
      </rPr>
      <t>Empfehlung</t>
    </r>
    <r>
      <rPr>
        <sz val="11"/>
        <color theme="1"/>
        <rFont val="Calibri"/>
        <family val="2"/>
        <scheme val="minor"/>
      </rPr>
      <t>: Vorne einen Klick höher wie hinten.</t>
    </r>
  </si>
  <si>
    <t>Aerodynamik</t>
  </si>
  <si>
    <t>Verteilung</t>
  </si>
  <si>
    <t>Du kannst die Verteilung der Stabilisatoren noch über den +-% Wert nachträglich verschieben. Und somit untersteuern und übersteuern in schnellen Kurven beeinflussen.</t>
  </si>
  <si>
    <t>Forza ermittelt immer automatisch anhand des Fahrzeuggewichts die minimalen und maximalen Federkraft. Solltest du also nachträglich noch etwas am Gewicht verändern, musst du die Werte hier erneut eintragen.</t>
  </si>
  <si>
    <t>Reifen</t>
  </si>
  <si>
    <t>Breite vorne</t>
  </si>
  <si>
    <t>Breite hinten</t>
  </si>
  <si>
    <t>Du kannst die Stabilisatoren noch über den +-% Wert nachträglich härter oder weicher machen. z.B. 7, wären 7% härter oder -3, wären 3% weicher</t>
  </si>
  <si>
    <t>Du kannst die Federn noch über den +-% Wert nachträglich härter oder weicher machen. z.B. 7, wären 7% härter oder -3, wären 3% weicher</t>
  </si>
  <si>
    <t>Du kannst die Dämpfer noch über den +-% Wert nachträglich härter oder weicher machen. z.B. 7, wären 7% härter oder -3, wären 3% weicher</t>
  </si>
  <si>
    <t>Vorne</t>
  </si>
  <si>
    <t>Hinten</t>
  </si>
  <si>
    <t>Beschleunigung</t>
  </si>
  <si>
    <t>Verzögerung</t>
  </si>
  <si>
    <t>Druck</t>
  </si>
  <si>
    <t>Das Breitenverhältnis der Reifen von vorne zu hinten nimmt Einfluss auf die Verteilung der Stabilisatoren, Bremsbalance und Differenzial.</t>
  </si>
  <si>
    <t>Die Reifenbreite findest du bei "Individuelles Upgrade" und "Reifen und Felgen" - "Reifenbreite Vorne" - Die Breite ist die erste Zahl des Upgradenamen (Name des Upgrades z.B. "215/30R 19")</t>
  </si>
  <si>
    <t>Die Reifenbreite findest du bei "Individuelles Upgrade" und "Reifen und Felgen" - "Reifenbreite Hinten"  - Die Breite ist die erste Zahl des Upgradenamen (Name des Upgrades z.B. "235/30R 19")</t>
  </si>
  <si>
    <t>Die Werte kannst du dir bei "Meine Autos" anzeigen lassen indem du mit dem rechten Analogstick nach rechts drückst oder am PC "L" drücken.</t>
  </si>
  <si>
    <t>Für Front-Antrieb</t>
  </si>
  <si>
    <t>Für Allrad-Antrieb</t>
  </si>
  <si>
    <t>Für Heck-Antrieb</t>
  </si>
  <si>
    <t>Antriebsart</t>
  </si>
  <si>
    <t>AWD</t>
  </si>
  <si>
    <t>RWD + FWD</t>
  </si>
  <si>
    <t>RWD + FWD = Heckantrieb oder Frontantrieb; AWD = Allradantrieb</t>
  </si>
  <si>
    <r>
      <t xml:space="preserve">Differenzial    </t>
    </r>
    <r>
      <rPr>
        <b/>
        <sz val="11"/>
        <color rgb="FFFFFF00"/>
        <rFont val="Calibri"/>
        <family val="2"/>
        <scheme val="minor"/>
      </rPr>
      <t>RWD</t>
    </r>
  </si>
  <si>
    <r>
      <t xml:space="preserve">Differenzial    </t>
    </r>
    <r>
      <rPr>
        <b/>
        <sz val="11"/>
        <color rgb="FFFFFF00"/>
        <rFont val="Calibri"/>
        <family val="2"/>
        <scheme val="minor"/>
      </rPr>
      <t>AWD</t>
    </r>
  </si>
  <si>
    <r>
      <t xml:space="preserve">Differenzial    </t>
    </r>
    <r>
      <rPr>
        <b/>
        <sz val="11"/>
        <color rgb="FFFFFF00"/>
        <rFont val="Calibri"/>
        <family val="2"/>
        <scheme val="minor"/>
      </rPr>
      <t>FWD</t>
    </r>
  </si>
  <si>
    <t>Gewichtsverteilung</t>
  </si>
  <si>
    <t>Fahrwerkshöhe:  6 Klicks von links bei den meisten Autos, ansonsten die Anmerkungen am Ende beachten</t>
  </si>
  <si>
    <t>v. 1.2 BETA by 9t3ndo</t>
  </si>
  <si>
    <t>Grip-Level</t>
  </si>
  <si>
    <t>Querbeschleunigung</t>
  </si>
  <si>
    <t>Die Angabe zur Querbeschleunigung ist der einzige verlässliche Wert, wenn es um das Grip-Level deines Wagen in Forza geht.</t>
  </si>
  <si>
    <t>Den Wert findest du leider nur im "Kaufen und Montieren" Fenster, wenn du deine Upgrade Teile Installierst. Das lässt sich aber jederzeit wieder aufrufen, wenn du ein Teil änderst. Danach kannst du die Änderung einfach wieder verwerfen.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</si>
</sst>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11"/>
      <color rgb="FF444444"/>
      <name val="Calibri"/>
      <family val="2"/>
      <charset val="1"/>
    </font>
    <font>
      <b/>
      <sz val="11"/>
      <color theme="1"/>
      <name val="Calibri"/>
      <family val="2"/>
      <scheme val="minor"/>
    </font>
    <font>
      <b/>
      <i/>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b/>
      <sz val="11"/>
      <color rgb="FFFFFF00"/>
      <name val="Calibri"/>
      <family val="2"/>
      <scheme val="minor"/>
    </font>
  </fonts>
  <fills count="11">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rgb="FFD0CECE"/>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s>
  <borders count="38">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9" fontId="8" fillId="0" borderId="0" applyFont="0" applyFill="0" applyBorder="0" applyAlignment="0" applyProtection="0"/>
  </cellStyleXfs>
  <cellXfs count="71">
    <xf numFmtId="0" fontId="0" fillId="0" borderId="0" xfId="0"/>
    <xf numFmtId="0" fontId="0" fillId="0" borderId="1" xfId="0" applyBorder="1"/>
    <xf numFmtId="0" fontId="0" fillId="0" borderId="3" xfId="0" applyBorder="1"/>
    <xf numFmtId="0" fontId="0" fillId="0" borderId="5" xfId="0" applyBorder="1"/>
    <xf numFmtId="0" fontId="1" fillId="0" borderId="5" xfId="0" applyFont="1" applyBorder="1"/>
    <xf numFmtId="0" fontId="0" fillId="0" borderId="8" xfId="0" applyBorder="1"/>
    <xf numFmtId="0" fontId="0" fillId="0" borderId="10" xfId="0" applyBorder="1"/>
    <xf numFmtId="0" fontId="0" fillId="0" borderId="12" xfId="0" applyBorder="1"/>
    <xf numFmtId="0" fontId="0" fillId="0" borderId="14" xfId="0" applyBorder="1"/>
    <xf numFmtId="0" fontId="0" fillId="2" borderId="17" xfId="0" applyFill="1" applyBorder="1"/>
    <xf numFmtId="0" fontId="0" fillId="4" borderId="18" xfId="0" applyFill="1" applyBorder="1"/>
    <xf numFmtId="0" fontId="0" fillId="3" borderId="18" xfId="0" applyFill="1" applyBorder="1"/>
    <xf numFmtId="0" fontId="0" fillId="7" borderId="19" xfId="0" applyFill="1" applyBorder="1"/>
    <xf numFmtId="0" fontId="0" fillId="0" borderId="20" xfId="0" applyBorder="1"/>
    <xf numFmtId="0" fontId="0" fillId="0" borderId="14" xfId="0" applyFill="1" applyBorder="1"/>
    <xf numFmtId="0" fontId="0" fillId="9" borderId="0" xfId="0" applyFill="1"/>
    <xf numFmtId="0" fontId="0" fillId="9" borderId="0" xfId="0" applyFill="1" applyBorder="1"/>
    <xf numFmtId="1" fontId="0" fillId="9" borderId="0" xfId="0" applyNumberFormat="1" applyFill="1" applyBorder="1" applyAlignment="1">
      <alignment horizontal="left"/>
    </xf>
    <xf numFmtId="0" fontId="0" fillId="9" borderId="0" xfId="0" applyFill="1" applyBorder="1" applyAlignment="1">
      <alignment horizontal="left"/>
    </xf>
    <xf numFmtId="0" fontId="5" fillId="9" borderId="0" xfId="0" applyFont="1" applyFill="1" applyBorder="1" applyAlignment="1">
      <alignment vertical="top"/>
    </xf>
    <xf numFmtId="0" fontId="4" fillId="9" borderId="0" xfId="0" applyFont="1" applyFill="1"/>
    <xf numFmtId="0" fontId="0" fillId="0" borderId="0" xfId="0" applyBorder="1"/>
    <xf numFmtId="0" fontId="0" fillId="9" borderId="34" xfId="0" applyFill="1" applyBorder="1"/>
    <xf numFmtId="0" fontId="0" fillId="0" borderId="0" xfId="0" applyAlignment="1">
      <alignment horizontal="center"/>
    </xf>
    <xf numFmtId="0" fontId="0" fillId="9" borderId="0" xfId="0" applyFill="1" applyAlignment="1">
      <alignment horizontal="center"/>
    </xf>
    <xf numFmtId="0" fontId="5" fillId="9" borderId="0" xfId="0" applyFont="1" applyFill="1" applyAlignment="1">
      <alignment horizontal="center" vertical="top"/>
    </xf>
    <xf numFmtId="0" fontId="0" fillId="9" borderId="0" xfId="0" applyFill="1" applyBorder="1" applyAlignment="1">
      <alignment horizontal="center"/>
    </xf>
    <xf numFmtId="0" fontId="0" fillId="5" borderId="11" xfId="0" applyFont="1" applyFill="1" applyBorder="1" applyAlignment="1">
      <alignment horizontal="center"/>
    </xf>
    <xf numFmtId="0" fontId="0" fillId="2" borderId="13" xfId="0" applyFill="1" applyBorder="1" applyAlignment="1">
      <alignment horizontal="center"/>
    </xf>
    <xf numFmtId="1" fontId="0" fillId="4" borderId="15" xfId="0" applyNumberFormat="1" applyFill="1" applyBorder="1" applyAlignment="1">
      <alignment horizontal="center"/>
    </xf>
    <xf numFmtId="0" fontId="0" fillId="5" borderId="11" xfId="0" applyFill="1" applyBorder="1" applyAlignment="1">
      <alignment horizontal="center"/>
    </xf>
    <xf numFmtId="0" fontId="0" fillId="5" borderId="15" xfId="0" applyFill="1" applyBorder="1" applyAlignment="1">
      <alignment horizontal="center"/>
    </xf>
    <xf numFmtId="0" fontId="0" fillId="2" borderId="2" xfId="0" applyFill="1" applyBorder="1" applyAlignment="1">
      <alignment horizontal="center"/>
    </xf>
    <xf numFmtId="0" fontId="0" fillId="2" borderId="4" xfId="0" applyFill="1" applyBorder="1" applyAlignment="1">
      <alignment horizontal="center"/>
    </xf>
    <xf numFmtId="0" fontId="0" fillId="4" borderId="6" xfId="0" applyFill="1" applyBorder="1" applyAlignment="1">
      <alignment horizontal="center"/>
    </xf>
    <xf numFmtId="0" fontId="0" fillId="5" borderId="13" xfId="0" applyFill="1" applyBorder="1" applyAlignment="1">
      <alignment horizontal="center"/>
    </xf>
    <xf numFmtId="0" fontId="0" fillId="2" borderId="21" xfId="0" applyFill="1" applyBorder="1" applyAlignment="1">
      <alignment horizontal="center"/>
    </xf>
    <xf numFmtId="164" fontId="0" fillId="3" borderId="4" xfId="0" applyNumberFormat="1" applyFill="1" applyBorder="1" applyAlignment="1">
      <alignment horizontal="center"/>
    </xf>
    <xf numFmtId="164" fontId="0" fillId="3" borderId="6" xfId="0" applyNumberFormat="1" applyFill="1" applyBorder="1" applyAlignment="1">
      <alignment horizontal="center"/>
    </xf>
    <xf numFmtId="1" fontId="0" fillId="8" borderId="11" xfId="0" applyNumberFormat="1" applyFill="1" applyBorder="1" applyAlignment="1">
      <alignment horizontal="center"/>
    </xf>
    <xf numFmtId="1" fontId="0" fillId="8" borderId="15" xfId="0" applyNumberFormat="1" applyFill="1" applyBorder="1" applyAlignment="1">
      <alignment horizontal="center"/>
    </xf>
    <xf numFmtId="1" fontId="0" fillId="8" borderId="24" xfId="0" applyNumberFormat="1" applyFill="1" applyBorder="1" applyAlignment="1">
      <alignment horizontal="center"/>
    </xf>
    <xf numFmtId="1" fontId="0" fillId="8" borderId="27" xfId="0" applyNumberFormat="1" applyFill="1" applyBorder="1" applyAlignment="1">
      <alignment horizontal="center"/>
    </xf>
    <xf numFmtId="1" fontId="0" fillId="8" borderId="35" xfId="0" applyNumberFormat="1" applyFill="1" applyBorder="1" applyAlignment="1">
      <alignment horizontal="center"/>
    </xf>
    <xf numFmtId="0" fontId="0" fillId="7" borderId="0" xfId="0" applyFill="1" applyBorder="1"/>
    <xf numFmtId="164" fontId="0" fillId="3" borderId="25" xfId="0" applyNumberFormat="1" applyFill="1" applyBorder="1" applyAlignment="1">
      <alignment horizontal="center"/>
    </xf>
    <xf numFmtId="0" fontId="0" fillId="0" borderId="36" xfId="0" applyBorder="1"/>
    <xf numFmtId="164" fontId="0" fillId="3" borderId="28" xfId="0" applyNumberFormat="1" applyFill="1" applyBorder="1" applyAlignment="1">
      <alignment horizontal="center"/>
    </xf>
    <xf numFmtId="164" fontId="0" fillId="8" borderId="37" xfId="0" applyNumberFormat="1" applyFill="1" applyBorder="1" applyAlignment="1">
      <alignment horizontal="center"/>
    </xf>
    <xf numFmtId="164" fontId="0" fillId="8" borderId="15" xfId="0" applyNumberFormat="1" applyFill="1" applyBorder="1" applyAlignment="1">
      <alignment horizontal="center"/>
    </xf>
    <xf numFmtId="0" fontId="9" fillId="10" borderId="26" xfId="0" applyFont="1" applyFill="1" applyBorder="1" applyAlignment="1">
      <alignment horizontal="center"/>
    </xf>
    <xf numFmtId="0" fontId="9" fillId="10" borderId="23" xfId="0" applyFont="1" applyFill="1" applyBorder="1" applyAlignment="1">
      <alignment horizontal="center"/>
    </xf>
    <xf numFmtId="1" fontId="0" fillId="8" borderId="11" xfId="1" applyNumberFormat="1" applyFont="1" applyFill="1" applyBorder="1" applyAlignment="1">
      <alignment horizontal="center"/>
    </xf>
    <xf numFmtId="1" fontId="0" fillId="6" borderId="13" xfId="0" applyNumberFormat="1" applyFill="1" applyBorder="1" applyAlignment="1">
      <alignment horizontal="center"/>
    </xf>
    <xf numFmtId="1" fontId="0" fillId="6" borderId="15" xfId="0" applyNumberFormat="1" applyFill="1" applyBorder="1" applyAlignment="1">
      <alignment horizontal="center"/>
    </xf>
    <xf numFmtId="0" fontId="3" fillId="10" borderId="16" xfId="0" applyFont="1" applyFill="1" applyBorder="1"/>
    <xf numFmtId="0" fontId="2" fillId="10" borderId="22" xfId="0" applyFont="1" applyFill="1" applyBorder="1"/>
    <xf numFmtId="0" fontId="2" fillId="10" borderId="30" xfId="0" applyFont="1" applyFill="1" applyBorder="1"/>
    <xf numFmtId="0" fontId="2" fillId="10" borderId="31" xfId="0" applyFont="1" applyFill="1" applyBorder="1" applyAlignment="1">
      <alignment horizontal="center"/>
    </xf>
    <xf numFmtId="0" fontId="2" fillId="10" borderId="33" xfId="0" applyFont="1" applyFill="1" applyBorder="1" applyAlignment="1">
      <alignment horizontal="center"/>
    </xf>
    <xf numFmtId="0" fontId="2" fillId="10" borderId="23" xfId="0" applyFont="1" applyFill="1" applyBorder="1" applyAlignment="1">
      <alignment horizontal="center"/>
    </xf>
    <xf numFmtId="0" fontId="2" fillId="10" borderId="9" xfId="0" applyFont="1" applyFill="1" applyBorder="1"/>
    <xf numFmtId="0" fontId="2" fillId="10" borderId="7" xfId="0" applyFont="1" applyFill="1" applyBorder="1"/>
    <xf numFmtId="0" fontId="2" fillId="10" borderId="16" xfId="0" applyFont="1" applyFill="1" applyBorder="1"/>
    <xf numFmtId="0" fontId="0" fillId="7" borderId="0" xfId="0" applyFill="1" applyBorder="1" applyAlignment="1">
      <alignment horizontal="left"/>
    </xf>
    <xf numFmtId="1" fontId="0" fillId="8" borderId="32" xfId="0" applyNumberFormat="1" applyFill="1" applyBorder="1" applyAlignment="1">
      <alignment horizontal="center"/>
    </xf>
    <xf numFmtId="1" fontId="0" fillId="8" borderId="29" xfId="0" applyNumberFormat="1" applyFill="1" applyBorder="1" applyAlignment="1">
      <alignment horizontal="center"/>
    </xf>
    <xf numFmtId="0" fontId="0" fillId="9" borderId="22" xfId="0" applyFill="1" applyBorder="1"/>
    <xf numFmtId="1" fontId="0" fillId="8" borderId="15" xfId="0" applyNumberFormat="1" applyFont="1" applyFill="1" applyBorder="1" applyAlignment="1">
      <alignment horizontal="center"/>
    </xf>
    <xf numFmtId="0" fontId="0" fillId="5" borderId="23" xfId="0" applyFill="1" applyBorder="1" applyAlignment="1">
      <alignment horizontal="center"/>
    </xf>
    <xf numFmtId="0" fontId="0" fillId="7" borderId="0" xfId="0" applyFill="1"/>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election activeCell="F82" sqref="F82"/>
    </sheetView>
  </sheetViews>
  <sheetFormatPr baseColWidth="10" defaultColWidth="9.140625" defaultRowHeight="15" x14ac:dyDescent="0.25"/>
  <cols>
    <col min="1" max="1" width="9.140625" style="15"/>
    <col min="2" max="2" width="19.85546875" customWidth="1"/>
    <col min="3" max="4" width="12.7109375" style="23" customWidth="1"/>
    <col min="5" max="5" width="2.5703125" style="15" customWidth="1"/>
    <col min="6" max="6" width="250.85546875" style="21" customWidth="1"/>
    <col min="7" max="7" width="15.5703125" style="15" bestFit="1" customWidth="1"/>
    <col min="8" max="8" width="8.28515625" style="15" customWidth="1"/>
    <col min="9" max="13" width="9.140625" style="15"/>
    <col min="14" max="14" width="9.140625" style="15" customWidth="1"/>
    <col min="15" max="56" width="9.140625" style="15"/>
  </cols>
  <sheetData>
    <row r="1" spans="1:6" x14ac:dyDescent="0.25">
      <c r="A1" s="16"/>
      <c r="B1" s="15"/>
      <c r="C1" s="24"/>
      <c r="D1" s="24"/>
      <c r="E1" s="16"/>
      <c r="F1" s="16"/>
    </row>
    <row r="2" spans="1:6" ht="18.75" x14ac:dyDescent="0.3">
      <c r="B2" s="20" t="s">
        <v>31</v>
      </c>
      <c r="C2" s="24"/>
      <c r="D2" s="24"/>
      <c r="E2" s="16"/>
      <c r="F2" s="16"/>
    </row>
    <row r="3" spans="1:6" x14ac:dyDescent="0.25">
      <c r="B3" s="15"/>
      <c r="C3" s="25"/>
      <c r="D3" s="24"/>
      <c r="E3" s="19" t="s">
        <v>67</v>
      </c>
      <c r="F3" s="16"/>
    </row>
    <row r="4" spans="1:6" ht="15.75" thickBot="1" x14ac:dyDescent="0.3">
      <c r="B4" s="15"/>
      <c r="C4" s="24"/>
      <c r="D4" s="24"/>
      <c r="E4" s="16"/>
      <c r="F4" s="16"/>
    </row>
    <row r="5" spans="1:6" ht="15.75" thickBot="1" x14ac:dyDescent="0.3">
      <c r="B5" s="62" t="s">
        <v>65</v>
      </c>
      <c r="C5" s="26"/>
      <c r="D5" s="24"/>
      <c r="E5" s="16"/>
    </row>
    <row r="6" spans="1:6" x14ac:dyDescent="0.25">
      <c r="B6" s="6" t="s">
        <v>22</v>
      </c>
      <c r="C6" s="27">
        <v>1500</v>
      </c>
      <c r="D6" s="24"/>
      <c r="F6" s="44" t="s">
        <v>54</v>
      </c>
    </row>
    <row r="7" spans="1:6" x14ac:dyDescent="0.25">
      <c r="B7" s="7" t="s">
        <v>1</v>
      </c>
      <c r="C7" s="28">
        <v>50</v>
      </c>
      <c r="D7" s="24"/>
      <c r="F7" s="44" t="s">
        <v>23</v>
      </c>
    </row>
    <row r="8" spans="1:6" ht="15.75" thickBot="1" x14ac:dyDescent="0.3">
      <c r="B8" s="8" t="s">
        <v>3</v>
      </c>
      <c r="C8" s="29">
        <f>100-C7</f>
        <v>50</v>
      </c>
      <c r="D8" s="24"/>
      <c r="F8" s="44" t="s">
        <v>29</v>
      </c>
    </row>
    <row r="9" spans="1:6" s="15" customFormat="1" ht="15.75" thickBot="1" x14ac:dyDescent="0.3">
      <c r="C9" s="24"/>
      <c r="D9" s="24"/>
      <c r="F9" s="16"/>
    </row>
    <row r="10" spans="1:6" s="15" customFormat="1" ht="15.75" thickBot="1" x14ac:dyDescent="0.3">
      <c r="B10" s="63" t="s">
        <v>40</v>
      </c>
      <c r="C10" s="24"/>
      <c r="D10" s="24"/>
      <c r="F10" s="44" t="s">
        <v>51</v>
      </c>
    </row>
    <row r="11" spans="1:6" s="15" customFormat="1" x14ac:dyDescent="0.25">
      <c r="B11" s="6" t="s">
        <v>41</v>
      </c>
      <c r="C11" s="30">
        <v>215</v>
      </c>
      <c r="D11" s="24"/>
      <c r="F11" s="64" t="s">
        <v>52</v>
      </c>
    </row>
    <row r="12" spans="1:6" ht="15.75" thickBot="1" x14ac:dyDescent="0.3">
      <c r="B12" s="8" t="s">
        <v>42</v>
      </c>
      <c r="C12" s="31">
        <v>215</v>
      </c>
      <c r="D12" s="24"/>
      <c r="F12" s="64" t="s">
        <v>53</v>
      </c>
    </row>
    <row r="13" spans="1:6" s="16" customFormat="1" ht="15.75" thickBot="1" x14ac:dyDescent="0.3">
      <c r="B13" s="15"/>
      <c r="C13" s="24"/>
      <c r="D13" s="24"/>
      <c r="E13" s="15"/>
    </row>
    <row r="14" spans="1:6" s="15" customFormat="1" ht="15.75" thickBot="1" x14ac:dyDescent="0.3">
      <c r="B14" s="63" t="s">
        <v>68</v>
      </c>
      <c r="C14" s="24"/>
      <c r="D14" s="24"/>
      <c r="F14" s="44" t="s">
        <v>70</v>
      </c>
    </row>
    <row r="15" spans="1:6" ht="15.75" customHeight="1" thickBot="1" x14ac:dyDescent="0.3">
      <c r="B15" s="67" t="s">
        <v>69</v>
      </c>
      <c r="C15" s="69">
        <v>0</v>
      </c>
      <c r="D15" s="15"/>
      <c r="F15" s="70" t="s">
        <v>71</v>
      </c>
    </row>
    <row r="16" spans="1:6" ht="15.75" thickBot="1" x14ac:dyDescent="0.3">
      <c r="B16" s="15"/>
      <c r="C16" s="24"/>
      <c r="D16" s="24"/>
      <c r="F16" s="16"/>
    </row>
    <row r="17" spans="2:6" s="15" customFormat="1" ht="15.75" thickBot="1" x14ac:dyDescent="0.3">
      <c r="B17" s="63" t="s">
        <v>5</v>
      </c>
      <c r="C17" s="24"/>
      <c r="D17" s="24"/>
      <c r="F17" s="16"/>
    </row>
    <row r="18" spans="2:6" s="15" customFormat="1" x14ac:dyDescent="0.25">
      <c r="B18" s="5" t="s">
        <v>6</v>
      </c>
      <c r="C18" s="32"/>
      <c r="D18" s="24"/>
      <c r="F18" s="44" t="s">
        <v>20</v>
      </c>
    </row>
    <row r="19" spans="2:6" x14ac:dyDescent="0.25">
      <c r="B19" s="2" t="s">
        <v>7</v>
      </c>
      <c r="C19" s="33"/>
      <c r="D19" s="24"/>
      <c r="F19" s="44" t="s">
        <v>21</v>
      </c>
    </row>
    <row r="20" spans="2:6" ht="15.75" thickBot="1" x14ac:dyDescent="0.3">
      <c r="B20" s="3" t="s">
        <v>8</v>
      </c>
      <c r="C20" s="34">
        <f>(C19-C18)</f>
        <v>0</v>
      </c>
      <c r="D20" s="24"/>
      <c r="F20" s="44" t="s">
        <v>39</v>
      </c>
    </row>
    <row r="21" spans="2:6" ht="15.75" thickBot="1" x14ac:dyDescent="0.3">
      <c r="B21" s="15"/>
      <c r="C21" s="24"/>
      <c r="D21" s="24"/>
      <c r="F21" s="16"/>
    </row>
    <row r="22" spans="2:6" ht="15.75" thickBot="1" x14ac:dyDescent="0.3">
      <c r="B22" s="61" t="s">
        <v>36</v>
      </c>
      <c r="C22" s="24"/>
      <c r="D22" s="24"/>
      <c r="F22" s="16"/>
    </row>
    <row r="23" spans="2:6" x14ac:dyDescent="0.25">
      <c r="B23" s="6" t="s">
        <v>13</v>
      </c>
      <c r="C23" s="30"/>
      <c r="D23" s="24"/>
      <c r="F23" s="44" t="s">
        <v>24</v>
      </c>
    </row>
    <row r="24" spans="2:6" x14ac:dyDescent="0.25">
      <c r="B24" s="7" t="s">
        <v>14</v>
      </c>
      <c r="C24" s="35"/>
      <c r="D24" s="24"/>
      <c r="F24" s="44" t="s">
        <v>25</v>
      </c>
    </row>
    <row r="25" spans="2:6" s="15" customFormat="1" x14ac:dyDescent="0.25">
      <c r="B25" s="7" t="s">
        <v>12</v>
      </c>
      <c r="C25" s="53">
        <f>((C6*(C7/100))+(C23*2.205/2.681))+((C6*(C8/100))+(C24*2.205/2.681))</f>
        <v>1500</v>
      </c>
      <c r="D25" s="24"/>
      <c r="F25" s="44" t="s">
        <v>19</v>
      </c>
    </row>
    <row r="26" spans="2:6" x14ac:dyDescent="0.25">
      <c r="B26" s="7" t="s">
        <v>15</v>
      </c>
      <c r="C26" s="53">
        <f>(C6*(C7/100)+C23*2.205/2.681)*100/C25</f>
        <v>50</v>
      </c>
      <c r="D26" s="24"/>
      <c r="F26" s="44" t="s">
        <v>26</v>
      </c>
    </row>
    <row r="27" spans="2:6" ht="15.75" thickBot="1" x14ac:dyDescent="0.3">
      <c r="B27" s="8" t="s">
        <v>16</v>
      </c>
      <c r="C27" s="54">
        <f>(C6*(C8/100)+C24*2.205/2.681)*100/C25</f>
        <v>50</v>
      </c>
      <c r="D27" s="24"/>
      <c r="F27" s="16"/>
    </row>
    <row r="28" spans="2:6" ht="15.75" thickBot="1" x14ac:dyDescent="0.3">
      <c r="B28" s="15"/>
      <c r="C28" s="24"/>
      <c r="D28" s="24"/>
      <c r="F28" s="16"/>
    </row>
    <row r="29" spans="2:6" ht="15.75" thickBot="1" x14ac:dyDescent="0.3">
      <c r="B29" s="62" t="s">
        <v>9</v>
      </c>
      <c r="C29" s="26"/>
      <c r="D29" s="24"/>
      <c r="F29" s="16"/>
    </row>
    <row r="30" spans="2:6" x14ac:dyDescent="0.25">
      <c r="B30" s="13" t="s">
        <v>32</v>
      </c>
      <c r="C30" s="36"/>
      <c r="D30" s="24"/>
      <c r="F30" s="44" t="s">
        <v>43</v>
      </c>
    </row>
    <row r="31" spans="2:6" s="15" customFormat="1" ht="15.75" thickBot="1" x14ac:dyDescent="0.3">
      <c r="B31" s="14" t="s">
        <v>33</v>
      </c>
      <c r="C31" s="31"/>
      <c r="D31" s="24"/>
      <c r="F31" s="44" t="s">
        <v>38</v>
      </c>
    </row>
    <row r="32" spans="2:6" s="15" customFormat="1" ht="15.75" thickBot="1" x14ac:dyDescent="0.3">
      <c r="B32" s="56" t="s">
        <v>58</v>
      </c>
      <c r="C32" s="50" t="s">
        <v>60</v>
      </c>
      <c r="D32" s="51" t="s">
        <v>59</v>
      </c>
      <c r="F32" s="44" t="s">
        <v>61</v>
      </c>
    </row>
    <row r="33" spans="2:6" s="15" customFormat="1" x14ac:dyDescent="0.25">
      <c r="B33" s="46" t="s">
        <v>1</v>
      </c>
      <c r="C33" s="47">
        <f>((50*(C26/100))*((C27-50)/100+1)*((C11/C12-1)/10+1)*(1+(C31/100))*(C30/100+1))-C15</f>
        <v>25</v>
      </c>
      <c r="D33" s="48">
        <f>((50*(C26/100))*((C27-50)/100+1)*((C11/C12-1)/10+1)*(1+(C31/100))*(1-(15/100))*(C30/100+1))-C15</f>
        <v>21.25</v>
      </c>
      <c r="F33" s="18"/>
    </row>
    <row r="34" spans="2:6" ht="15.75" thickBot="1" x14ac:dyDescent="0.3">
      <c r="B34" s="8" t="s">
        <v>3</v>
      </c>
      <c r="C34" s="45">
        <f>((50*(C27/100))*((C26-50)/100+1)*((C12/C11-1)/10+1)*(1-(C31/100))*(C30/100+1))+C15</f>
        <v>25</v>
      </c>
      <c r="D34" s="49">
        <f>((50*(C27/100))*((C26-50)/100+1)*((C12/C11-1)/10+1)*(1-(C31/100))*(1+(15/100))*(C30/100+1))+C15</f>
        <v>28.749999999999996</v>
      </c>
      <c r="F34" s="18"/>
    </row>
    <row r="35" spans="2:6" ht="15.75" thickBot="1" x14ac:dyDescent="0.3">
      <c r="B35" s="15"/>
      <c r="C35" s="24"/>
      <c r="D35" s="24"/>
      <c r="F35" s="16"/>
    </row>
    <row r="36" spans="2:6" s="15" customFormat="1" ht="15.75" thickBot="1" x14ac:dyDescent="0.3">
      <c r="B36" s="62" t="s">
        <v>5</v>
      </c>
      <c r="C36" s="26"/>
      <c r="D36" s="24"/>
      <c r="F36" s="16"/>
    </row>
    <row r="37" spans="2:6" x14ac:dyDescent="0.25">
      <c r="B37" s="1" t="s">
        <v>32</v>
      </c>
      <c r="C37" s="32"/>
      <c r="D37" s="24"/>
      <c r="F37" s="44" t="s">
        <v>44</v>
      </c>
    </row>
    <row r="38" spans="2:6" x14ac:dyDescent="0.25">
      <c r="B38" s="2" t="s">
        <v>1</v>
      </c>
      <c r="C38" s="37">
        <f>((C20*(C26/100))*(C25/C6))*(C37/100+1)</f>
        <v>0</v>
      </c>
      <c r="D38" s="24"/>
      <c r="F38" s="44" t="s">
        <v>66</v>
      </c>
    </row>
    <row r="39" spans="2:6" ht="15.75" thickBot="1" x14ac:dyDescent="0.3">
      <c r="B39" s="3" t="s">
        <v>3</v>
      </c>
      <c r="C39" s="38">
        <f>((C20*(C27/100))*(C25/C6))*(C37/100+1)</f>
        <v>0</v>
      </c>
      <c r="D39" s="24"/>
      <c r="F39" s="16"/>
    </row>
    <row r="40" spans="2:6" ht="15.75" thickBot="1" x14ac:dyDescent="0.3">
      <c r="B40" s="16"/>
      <c r="C40" s="26"/>
      <c r="D40" s="24"/>
      <c r="F40" s="16"/>
    </row>
    <row r="41" spans="2:6" s="15" customFormat="1" ht="15.75" thickBot="1" x14ac:dyDescent="0.3">
      <c r="B41" s="62" t="s">
        <v>10</v>
      </c>
      <c r="C41" s="26"/>
      <c r="D41" s="24"/>
      <c r="F41" s="16"/>
    </row>
    <row r="42" spans="2:6" x14ac:dyDescent="0.25">
      <c r="B42" s="1" t="s">
        <v>32</v>
      </c>
      <c r="C42" s="32"/>
      <c r="D42" s="24"/>
      <c r="F42" s="44" t="s">
        <v>45</v>
      </c>
    </row>
    <row r="43" spans="2:6" x14ac:dyDescent="0.25">
      <c r="B43" s="2" t="s">
        <v>1</v>
      </c>
      <c r="C43" s="37">
        <f>(20*(C25/1500)*C26/100)*(C42/100+1)</f>
        <v>10</v>
      </c>
      <c r="D43" s="24"/>
      <c r="F43" s="44" t="s">
        <v>27</v>
      </c>
    </row>
    <row r="44" spans="2:6" ht="15.75" thickBot="1" x14ac:dyDescent="0.3">
      <c r="B44" s="4" t="s">
        <v>3</v>
      </c>
      <c r="C44" s="38">
        <f>(20*(C25/1500)*C27/100)*(C42/100+1)</f>
        <v>10</v>
      </c>
      <c r="D44" s="24"/>
      <c r="F44" s="16"/>
    </row>
    <row r="45" spans="2:6" ht="15.75" thickBot="1" x14ac:dyDescent="0.3">
      <c r="B45" s="16"/>
      <c r="C45" s="26"/>
      <c r="D45" s="24"/>
      <c r="F45" s="16"/>
    </row>
    <row r="46" spans="2:6" s="15" customFormat="1" ht="15.75" thickBot="1" x14ac:dyDescent="0.3">
      <c r="B46" s="62" t="s">
        <v>11</v>
      </c>
      <c r="C46" s="26"/>
      <c r="D46" s="24"/>
      <c r="F46" s="16"/>
    </row>
    <row r="47" spans="2:6" x14ac:dyDescent="0.25">
      <c r="B47" s="1" t="s">
        <v>32</v>
      </c>
      <c r="C47" s="32"/>
      <c r="D47" s="24"/>
      <c r="F47" s="44" t="s">
        <v>45</v>
      </c>
    </row>
    <row r="48" spans="2:6" x14ac:dyDescent="0.25">
      <c r="B48" s="2" t="s">
        <v>1</v>
      </c>
      <c r="C48" s="37">
        <f>(20*(C25/1500)*C27/100)*0.63*(C47/100+1)</f>
        <v>6.3</v>
      </c>
      <c r="D48" s="24"/>
      <c r="F48" s="44" t="s">
        <v>27</v>
      </c>
    </row>
    <row r="49" spans="2:6" ht="15.75" thickBot="1" x14ac:dyDescent="0.3">
      <c r="B49" s="4" t="s">
        <v>3</v>
      </c>
      <c r="C49" s="38">
        <f>(20*(C25/1500)*C26/100)*0.63*(C47/100+1)</f>
        <v>6.3</v>
      </c>
      <c r="D49" s="24"/>
      <c r="F49" s="16"/>
    </row>
    <row r="50" spans="2:6" ht="15.75" thickBot="1" x14ac:dyDescent="0.3">
      <c r="B50" s="15"/>
      <c r="C50" s="24"/>
      <c r="D50" s="24"/>
      <c r="F50" s="16"/>
    </row>
    <row r="51" spans="2:6" ht="15.75" thickBot="1" x14ac:dyDescent="0.3">
      <c r="B51" s="61" t="s">
        <v>34</v>
      </c>
      <c r="C51" s="24"/>
      <c r="D51" s="24"/>
      <c r="F51" s="16"/>
    </row>
    <row r="52" spans="2:6" x14ac:dyDescent="0.25">
      <c r="B52" s="6" t="s">
        <v>37</v>
      </c>
      <c r="C52" s="39">
        <f>100-(((C11*100/(C11+C12))+C26)/2)</f>
        <v>50</v>
      </c>
      <c r="D52" s="24"/>
      <c r="F52" s="17"/>
    </row>
    <row r="53" spans="2:6" ht="15.75" thickBot="1" x14ac:dyDescent="0.3">
      <c r="B53" s="14" t="s">
        <v>50</v>
      </c>
      <c r="C53" s="68">
        <f>(C25/300+90+C15)*(C15/10+1)</f>
        <v>95</v>
      </c>
      <c r="D53" s="24"/>
      <c r="F53" s="18"/>
    </row>
    <row r="54" spans="2:6" s="15" customFormat="1" ht="15.75" thickBot="1" x14ac:dyDescent="0.3">
      <c r="B54"/>
      <c r="C54" s="23"/>
      <c r="D54" s="24"/>
      <c r="F54" s="16"/>
    </row>
    <row r="55" spans="2:6" ht="15.75" thickBot="1" x14ac:dyDescent="0.3">
      <c r="B55" s="56" t="s">
        <v>62</v>
      </c>
      <c r="C55" s="60" t="s">
        <v>47</v>
      </c>
      <c r="D55" s="24"/>
      <c r="F55" s="16"/>
    </row>
    <row r="56" spans="2:6" x14ac:dyDescent="0.25">
      <c r="B56" s="6" t="s">
        <v>48</v>
      </c>
      <c r="C56" s="39">
        <f>(C12/(C11+C12)*100)*((C27+100)/100)*0.815</f>
        <v>61.124999999999993</v>
      </c>
      <c r="D56" s="24"/>
      <c r="F56" s="44" t="s">
        <v>57</v>
      </c>
    </row>
    <row r="57" spans="2:6" ht="15.75" thickBot="1" x14ac:dyDescent="0.3">
      <c r="B57" s="8" t="s">
        <v>49</v>
      </c>
      <c r="C57" s="40">
        <f>C56*0.75</f>
        <v>45.843749999999993</v>
      </c>
      <c r="D57" s="24"/>
      <c r="F57" s="16"/>
    </row>
    <row r="58" spans="2:6" s="15" customFormat="1" ht="15.75" thickBot="1" x14ac:dyDescent="0.3">
      <c r="C58" s="24"/>
      <c r="D58" s="24"/>
      <c r="F58" s="16"/>
    </row>
    <row r="59" spans="2:6" ht="15.75" thickBot="1" x14ac:dyDescent="0.3">
      <c r="B59" s="57" t="s">
        <v>63</v>
      </c>
      <c r="C59" s="58" t="s">
        <v>46</v>
      </c>
      <c r="D59" s="59" t="s">
        <v>47</v>
      </c>
      <c r="F59" s="16"/>
    </row>
    <row r="60" spans="2:6" x14ac:dyDescent="0.25">
      <c r="B60" s="6" t="s">
        <v>48</v>
      </c>
      <c r="C60" s="41">
        <f>D60*0.83</f>
        <v>64.117499999999993</v>
      </c>
      <c r="D60" s="39">
        <f>(C12/(C11+C12)*100)*((C27+100)/100)*1.03</f>
        <v>77.25</v>
      </c>
      <c r="F60" s="44" t="s">
        <v>56</v>
      </c>
    </row>
    <row r="61" spans="2:6" x14ac:dyDescent="0.25">
      <c r="B61" s="7" t="s">
        <v>49</v>
      </c>
      <c r="C61" s="42">
        <f>C60*0</f>
        <v>0</v>
      </c>
      <c r="D61" s="43">
        <f>D60*0.75</f>
        <v>57.9375</v>
      </c>
      <c r="F61" s="16"/>
    </row>
    <row r="62" spans="2:6" ht="15.75" thickBot="1" x14ac:dyDescent="0.3">
      <c r="B62" s="22" t="s">
        <v>37</v>
      </c>
      <c r="C62" s="65">
        <f>C8*(C12/(C11+C12)+100/100)</f>
        <v>75</v>
      </c>
      <c r="D62" s="66"/>
      <c r="F62" s="16"/>
    </row>
    <row r="63" spans="2:6" ht="15.75" thickBot="1" x14ac:dyDescent="0.3">
      <c r="C63" s="24"/>
    </row>
    <row r="64" spans="2:6" ht="15.75" thickBot="1" x14ac:dyDescent="0.3">
      <c r="B64" s="56" t="s">
        <v>64</v>
      </c>
      <c r="C64" s="60" t="s">
        <v>46</v>
      </c>
      <c r="D64" s="24"/>
      <c r="F64" s="16"/>
    </row>
    <row r="65" spans="2:6" x14ac:dyDescent="0.25">
      <c r="B65" s="6" t="s">
        <v>48</v>
      </c>
      <c r="C65" s="52">
        <f>(C11/(C11+C12)*100)*((C26+100)/100)*0.785</f>
        <v>58.875</v>
      </c>
      <c r="D65" s="24"/>
      <c r="F65" s="44" t="s">
        <v>55</v>
      </c>
    </row>
    <row r="66" spans="2:6" ht="15.75" thickBot="1" x14ac:dyDescent="0.3">
      <c r="B66" s="8" t="s">
        <v>49</v>
      </c>
      <c r="C66" s="40">
        <f>C65*0</f>
        <v>0</v>
      </c>
      <c r="D66" s="24"/>
      <c r="F66" s="16"/>
    </row>
    <row r="67" spans="2:6" ht="15.75" thickBot="1" x14ac:dyDescent="0.3">
      <c r="C67" s="24"/>
      <c r="D67" s="24"/>
      <c r="F67" s="16"/>
    </row>
    <row r="68" spans="2:6" s="15" customFormat="1" ht="15.75" thickBot="1" x14ac:dyDescent="0.3">
      <c r="B68" s="55" t="s">
        <v>18</v>
      </c>
      <c r="C68" s="24"/>
      <c r="D68" s="24"/>
    </row>
    <row r="69" spans="2:6" s="15" customFormat="1" x14ac:dyDescent="0.25">
      <c r="B69" s="9" t="s">
        <v>0</v>
      </c>
      <c r="C69" s="24"/>
      <c r="D69" s="24"/>
      <c r="F69" s="44" t="s">
        <v>28</v>
      </c>
    </row>
    <row r="70" spans="2:6" s="15" customFormat="1" x14ac:dyDescent="0.25">
      <c r="B70" s="10" t="s">
        <v>2</v>
      </c>
      <c r="C70" s="24"/>
      <c r="D70" s="24"/>
      <c r="F70" s="44" t="s">
        <v>30</v>
      </c>
    </row>
    <row r="71" spans="2:6" s="15" customFormat="1" x14ac:dyDescent="0.25">
      <c r="B71" s="11" t="s">
        <v>4</v>
      </c>
      <c r="C71" s="24"/>
      <c r="D71" s="24"/>
      <c r="F71" s="44" t="s">
        <v>35</v>
      </c>
    </row>
    <row r="72" spans="2:6" s="15" customFormat="1" ht="15.75" thickBot="1" x14ac:dyDescent="0.3">
      <c r="B72" s="12" t="s">
        <v>17</v>
      </c>
      <c r="C72" s="24"/>
      <c r="D72" s="24"/>
      <c r="E72" s="16"/>
      <c r="F72" s="21"/>
    </row>
    <row r="73" spans="2:6" s="15" customFormat="1" x14ac:dyDescent="0.25"/>
    <row r="74" spans="2:6" s="15" customFormat="1" x14ac:dyDescent="0.25"/>
    <row r="75" spans="2:6" s="15" customFormat="1" x14ac:dyDescent="0.25"/>
    <row r="76" spans="2:6" s="15" customFormat="1" x14ac:dyDescent="0.25"/>
    <row r="77" spans="2:6" s="15" customFormat="1" x14ac:dyDescent="0.25">
      <c r="C77" s="24"/>
      <c r="D77" s="24"/>
      <c r="F77" s="16"/>
    </row>
    <row r="78" spans="2:6" s="15" customFormat="1" x14ac:dyDescent="0.25">
      <c r="C78" s="24"/>
      <c r="D78" s="24"/>
      <c r="F78" s="16"/>
    </row>
    <row r="79" spans="2:6" s="15" customFormat="1" x14ac:dyDescent="0.25">
      <c r="C79" s="24"/>
      <c r="D79" s="24"/>
      <c r="F79" s="16"/>
    </row>
    <row r="80" spans="2:6" s="15" customFormat="1" x14ac:dyDescent="0.25">
      <c r="C80" s="24"/>
      <c r="D80" s="24"/>
      <c r="F80" s="16"/>
    </row>
    <row r="81" spans="3:6" s="15" customFormat="1" x14ac:dyDescent="0.25">
      <c r="C81" s="24"/>
      <c r="D81" s="24"/>
      <c r="F81" s="16"/>
    </row>
    <row r="82" spans="3:6" s="15" customFormat="1" x14ac:dyDescent="0.25">
      <c r="C82" s="24"/>
      <c r="D82" s="24"/>
      <c r="F82" s="16"/>
    </row>
    <row r="83" spans="3:6" s="15" customFormat="1" x14ac:dyDescent="0.25">
      <c r="C83" s="24"/>
      <c r="D83" s="24"/>
      <c r="F83" s="16"/>
    </row>
    <row r="84" spans="3:6" s="15" customFormat="1" x14ac:dyDescent="0.25">
      <c r="C84" s="24"/>
      <c r="D84" s="24"/>
      <c r="F84" s="16"/>
    </row>
    <row r="85" spans="3:6" s="15" customFormat="1" x14ac:dyDescent="0.25">
      <c r="C85" s="24"/>
      <c r="D85" s="24"/>
      <c r="F85" s="16"/>
    </row>
    <row r="86" spans="3:6" s="15" customFormat="1" x14ac:dyDescent="0.25">
      <c r="C86" s="24"/>
      <c r="D86" s="24"/>
      <c r="F86" s="16"/>
    </row>
    <row r="87" spans="3:6" s="15" customFormat="1" x14ac:dyDescent="0.25">
      <c r="C87" s="24"/>
      <c r="D87" s="24"/>
      <c r="F87" s="16"/>
    </row>
    <row r="88" spans="3:6" s="15" customFormat="1" x14ac:dyDescent="0.25">
      <c r="C88" s="24"/>
      <c r="D88" s="24"/>
      <c r="F88" s="16"/>
    </row>
    <row r="89" spans="3:6" s="15" customFormat="1" x14ac:dyDescent="0.25">
      <c r="C89" s="24"/>
      <c r="D89" s="24"/>
      <c r="F89" s="16"/>
    </row>
    <row r="90" spans="3:6" s="15" customFormat="1" x14ac:dyDescent="0.25">
      <c r="C90" s="24"/>
      <c r="D90" s="24"/>
      <c r="F90" s="16"/>
    </row>
    <row r="91" spans="3:6" s="15" customFormat="1" x14ac:dyDescent="0.25">
      <c r="C91" s="24"/>
      <c r="D91" s="24"/>
      <c r="F91" s="16"/>
    </row>
    <row r="92" spans="3:6" s="15" customFormat="1" x14ac:dyDescent="0.25">
      <c r="C92" s="24"/>
      <c r="D92" s="24"/>
      <c r="F92" s="16"/>
    </row>
    <row r="93" spans="3:6" s="15" customFormat="1" x14ac:dyDescent="0.25">
      <c r="C93" s="24"/>
      <c r="D93" s="24"/>
      <c r="F93" s="16"/>
    </row>
    <row r="94" spans="3:6" s="15" customFormat="1" x14ac:dyDescent="0.25">
      <c r="C94" s="24"/>
      <c r="D94" s="24"/>
      <c r="F94" s="16"/>
    </row>
    <row r="95" spans="3:6" s="15" customFormat="1" x14ac:dyDescent="0.25">
      <c r="C95" s="24"/>
      <c r="D95" s="24"/>
      <c r="F95" s="16"/>
    </row>
    <row r="96" spans="3:6" s="15" customFormat="1" x14ac:dyDescent="0.25">
      <c r="C96" s="24"/>
      <c r="D96" s="24"/>
      <c r="F96" s="16"/>
    </row>
    <row r="97" spans="3:6" s="15" customFormat="1" x14ac:dyDescent="0.25">
      <c r="C97" s="24"/>
      <c r="D97" s="24"/>
      <c r="F97" s="16"/>
    </row>
    <row r="98" spans="3:6" s="15" customFormat="1" x14ac:dyDescent="0.25">
      <c r="C98" s="24"/>
      <c r="D98" s="24"/>
      <c r="F98" s="16"/>
    </row>
    <row r="99" spans="3:6" s="15" customFormat="1" x14ac:dyDescent="0.25">
      <c r="C99" s="24"/>
      <c r="D99" s="24"/>
      <c r="F99" s="16"/>
    </row>
    <row r="100" spans="3:6" s="15" customFormat="1" x14ac:dyDescent="0.25">
      <c r="C100" s="24"/>
      <c r="D100" s="24"/>
      <c r="F100" s="16"/>
    </row>
    <row r="101" spans="3:6" s="15" customFormat="1" x14ac:dyDescent="0.25">
      <c r="C101" s="24"/>
      <c r="D101" s="24"/>
      <c r="F101" s="16"/>
    </row>
    <row r="102" spans="3:6" s="15" customFormat="1" x14ac:dyDescent="0.25">
      <c r="C102" s="24"/>
      <c r="D102" s="24"/>
      <c r="F102" s="16"/>
    </row>
    <row r="103" spans="3:6" s="15" customFormat="1" x14ac:dyDescent="0.25">
      <c r="C103" s="24"/>
      <c r="D103" s="24"/>
      <c r="F103" s="16"/>
    </row>
    <row r="104" spans="3:6" s="15" customFormat="1" x14ac:dyDescent="0.25">
      <c r="C104" s="24"/>
      <c r="D104" s="24"/>
      <c r="F104" s="16"/>
    </row>
    <row r="105" spans="3:6" s="15" customFormat="1" x14ac:dyDescent="0.25">
      <c r="C105" s="24"/>
      <c r="D105" s="24"/>
      <c r="F105" s="16"/>
    </row>
    <row r="106" spans="3:6" s="15" customFormat="1" x14ac:dyDescent="0.25">
      <c r="C106" s="24"/>
      <c r="D106" s="24"/>
      <c r="F106" s="16"/>
    </row>
    <row r="107" spans="3:6" s="15" customFormat="1" x14ac:dyDescent="0.25">
      <c r="C107" s="24"/>
      <c r="D107" s="24"/>
      <c r="F107" s="16"/>
    </row>
    <row r="108" spans="3:6" s="15" customFormat="1" x14ac:dyDescent="0.25">
      <c r="C108" s="24"/>
      <c r="D108" s="24"/>
      <c r="F108" s="16"/>
    </row>
    <row r="109" spans="3:6" s="15" customFormat="1" x14ac:dyDescent="0.25">
      <c r="C109" s="24"/>
      <c r="D109" s="24"/>
      <c r="F109" s="16"/>
    </row>
    <row r="110" spans="3:6" s="15" customFormat="1" x14ac:dyDescent="0.25">
      <c r="C110" s="24"/>
      <c r="D110" s="24"/>
      <c r="F110" s="16"/>
    </row>
    <row r="111" spans="3:6" s="15" customFormat="1" x14ac:dyDescent="0.25">
      <c r="C111" s="24"/>
      <c r="D111" s="24"/>
      <c r="F111" s="16"/>
    </row>
    <row r="112" spans="3:6" s="15" customFormat="1" x14ac:dyDescent="0.25">
      <c r="C112" s="24"/>
      <c r="D112" s="24"/>
      <c r="F112" s="16"/>
    </row>
    <row r="113" spans="3:6" s="15" customFormat="1" x14ac:dyDescent="0.25">
      <c r="C113" s="24"/>
      <c r="D113" s="24"/>
      <c r="F113" s="16"/>
    </row>
    <row r="114" spans="3:6" s="15" customFormat="1" x14ac:dyDescent="0.25">
      <c r="C114" s="24"/>
      <c r="D114" s="24"/>
      <c r="F114" s="16"/>
    </row>
    <row r="115" spans="3:6" s="15" customFormat="1" x14ac:dyDescent="0.25">
      <c r="C115" s="24"/>
      <c r="D115" s="24"/>
      <c r="F115" s="16"/>
    </row>
    <row r="116" spans="3:6" s="15" customFormat="1" x14ac:dyDescent="0.25">
      <c r="C116" s="24"/>
      <c r="D116" s="24"/>
      <c r="F116" s="16"/>
    </row>
    <row r="117" spans="3:6" s="15" customFormat="1" x14ac:dyDescent="0.25">
      <c r="C117" s="24"/>
      <c r="D117" s="24"/>
      <c r="F117" s="16"/>
    </row>
    <row r="118" spans="3:6" s="15" customFormat="1" x14ac:dyDescent="0.25">
      <c r="C118" s="24"/>
      <c r="D118" s="24"/>
      <c r="F118" s="16"/>
    </row>
    <row r="119" spans="3:6" s="15" customFormat="1" x14ac:dyDescent="0.25">
      <c r="C119" s="24"/>
      <c r="D119" s="24"/>
      <c r="F119" s="16"/>
    </row>
    <row r="120" spans="3:6" s="15" customFormat="1" x14ac:dyDescent="0.25">
      <c r="C120" s="24"/>
      <c r="D120" s="24"/>
      <c r="F120" s="16"/>
    </row>
    <row r="121" spans="3:6" s="15" customFormat="1" x14ac:dyDescent="0.25">
      <c r="C121" s="24"/>
      <c r="D121" s="24"/>
      <c r="F121" s="16"/>
    </row>
    <row r="122" spans="3:6" s="15" customFormat="1" x14ac:dyDescent="0.25">
      <c r="C122" s="24"/>
      <c r="D122" s="24"/>
      <c r="F122" s="16"/>
    </row>
    <row r="123" spans="3:6" s="15" customFormat="1" x14ac:dyDescent="0.25">
      <c r="C123" s="24"/>
      <c r="D123" s="24"/>
      <c r="F123" s="16"/>
    </row>
    <row r="124" spans="3:6" s="15" customFormat="1" x14ac:dyDescent="0.25">
      <c r="C124" s="24"/>
      <c r="D124" s="24"/>
      <c r="F124" s="16"/>
    </row>
    <row r="125" spans="3:6" s="15" customFormat="1" x14ac:dyDescent="0.25">
      <c r="C125" s="24"/>
      <c r="D125" s="24"/>
      <c r="F125" s="16"/>
    </row>
    <row r="126" spans="3:6" s="15" customFormat="1" x14ac:dyDescent="0.25">
      <c r="C126" s="24"/>
      <c r="D126" s="24"/>
      <c r="F126" s="16"/>
    </row>
    <row r="127" spans="3:6" s="15" customFormat="1" x14ac:dyDescent="0.25">
      <c r="C127" s="24"/>
      <c r="D127" s="24"/>
      <c r="F127" s="16"/>
    </row>
    <row r="128" spans="3:6" s="15" customFormat="1" x14ac:dyDescent="0.25">
      <c r="C128" s="24"/>
      <c r="D128" s="24"/>
      <c r="F128" s="16"/>
    </row>
    <row r="129" spans="3:6" s="15" customFormat="1" x14ac:dyDescent="0.25">
      <c r="C129" s="24"/>
      <c r="D129" s="24"/>
      <c r="F129" s="16"/>
    </row>
    <row r="130" spans="3:6" s="15" customFormat="1" x14ac:dyDescent="0.25">
      <c r="C130" s="24"/>
      <c r="D130" s="24"/>
      <c r="F130" s="16"/>
    </row>
    <row r="131" spans="3:6" s="15" customFormat="1" x14ac:dyDescent="0.25">
      <c r="C131" s="24"/>
      <c r="D131" s="24"/>
      <c r="F131" s="16"/>
    </row>
    <row r="132" spans="3:6" s="15" customFormat="1" x14ac:dyDescent="0.25">
      <c r="C132" s="24"/>
      <c r="D132" s="24"/>
      <c r="F132" s="16"/>
    </row>
    <row r="133" spans="3:6" s="15" customFormat="1" x14ac:dyDescent="0.25">
      <c r="C133" s="24"/>
      <c r="D133" s="24"/>
      <c r="F133" s="16"/>
    </row>
    <row r="134" spans="3:6" s="15" customFormat="1" x14ac:dyDescent="0.25">
      <c r="C134" s="24"/>
      <c r="D134" s="24"/>
      <c r="F134" s="16"/>
    </row>
    <row r="135" spans="3:6" s="15" customFormat="1" x14ac:dyDescent="0.25">
      <c r="C135" s="24"/>
      <c r="D135" s="24"/>
      <c r="F135" s="16"/>
    </row>
    <row r="136" spans="3:6" s="15" customFormat="1" x14ac:dyDescent="0.25">
      <c r="C136" s="24"/>
      <c r="D136" s="24"/>
      <c r="F136" s="16"/>
    </row>
    <row r="137" spans="3:6" s="15" customFormat="1" x14ac:dyDescent="0.25">
      <c r="C137" s="24"/>
      <c r="D137" s="24"/>
      <c r="F137" s="16"/>
    </row>
    <row r="138" spans="3:6" s="15" customFormat="1" x14ac:dyDescent="0.25">
      <c r="C138" s="24"/>
      <c r="D138" s="24"/>
      <c r="F138" s="16"/>
    </row>
    <row r="139" spans="3:6" s="15" customFormat="1" x14ac:dyDescent="0.25">
      <c r="C139" s="24"/>
      <c r="D139" s="24"/>
      <c r="F139" s="16"/>
    </row>
    <row r="140" spans="3:6" s="15" customFormat="1" x14ac:dyDescent="0.25">
      <c r="C140" s="24"/>
      <c r="D140" s="24"/>
      <c r="F140" s="16"/>
    </row>
    <row r="141" spans="3:6" s="15" customFormat="1" x14ac:dyDescent="0.25">
      <c r="C141" s="24"/>
      <c r="D141" s="24"/>
      <c r="F141" s="16"/>
    </row>
    <row r="142" spans="3:6" s="15" customFormat="1" x14ac:dyDescent="0.25">
      <c r="C142" s="24"/>
      <c r="D142" s="24"/>
      <c r="F142" s="16"/>
    </row>
    <row r="143" spans="3:6" s="15" customFormat="1" x14ac:dyDescent="0.25">
      <c r="C143" s="24"/>
      <c r="D143" s="24"/>
      <c r="F143" s="16"/>
    </row>
    <row r="144" spans="3:6" s="15" customFormat="1" x14ac:dyDescent="0.25">
      <c r="C144" s="24"/>
      <c r="D144" s="24"/>
      <c r="F144" s="16"/>
    </row>
    <row r="145" spans="3:6" s="15" customFormat="1" x14ac:dyDescent="0.25">
      <c r="C145" s="24"/>
      <c r="D145" s="24"/>
      <c r="F145" s="16"/>
    </row>
    <row r="146" spans="3:6" s="15" customFormat="1" x14ac:dyDescent="0.25">
      <c r="C146" s="24"/>
      <c r="D146" s="24"/>
      <c r="F146" s="16"/>
    </row>
    <row r="147" spans="3:6" s="15" customFormat="1" x14ac:dyDescent="0.25">
      <c r="C147" s="24"/>
      <c r="D147" s="24"/>
      <c r="F147" s="16"/>
    </row>
    <row r="148" spans="3:6" s="15" customFormat="1" x14ac:dyDescent="0.25">
      <c r="C148" s="24"/>
      <c r="D148" s="24"/>
      <c r="F148" s="16"/>
    </row>
    <row r="149" spans="3:6" s="15" customFormat="1" x14ac:dyDescent="0.25">
      <c r="C149" s="24"/>
      <c r="D149" s="24"/>
      <c r="F149" s="16"/>
    </row>
    <row r="150" spans="3:6" s="15" customFormat="1" x14ac:dyDescent="0.25">
      <c r="C150" s="24"/>
      <c r="D150" s="24"/>
      <c r="F150" s="16"/>
    </row>
    <row r="151" spans="3:6" s="15" customFormat="1" x14ac:dyDescent="0.25">
      <c r="C151" s="24"/>
      <c r="D151" s="24"/>
      <c r="F151" s="16"/>
    </row>
    <row r="152" spans="3:6" s="15" customFormat="1" x14ac:dyDescent="0.25">
      <c r="C152" s="24"/>
      <c r="D152" s="24"/>
      <c r="F152" s="16"/>
    </row>
    <row r="153" spans="3:6" s="15" customFormat="1" x14ac:dyDescent="0.25">
      <c r="C153" s="24"/>
      <c r="D153" s="24"/>
      <c r="F153" s="16"/>
    </row>
    <row r="154" spans="3:6" s="15" customFormat="1" x14ac:dyDescent="0.25">
      <c r="C154" s="24"/>
      <c r="D154" s="24"/>
      <c r="F154" s="16"/>
    </row>
    <row r="155" spans="3:6" s="15" customFormat="1" x14ac:dyDescent="0.25">
      <c r="C155" s="24"/>
      <c r="D155" s="24"/>
      <c r="F155" s="16"/>
    </row>
    <row r="156" spans="3:6" s="15" customFormat="1" x14ac:dyDescent="0.25">
      <c r="C156" s="24"/>
      <c r="D156" s="24"/>
      <c r="F156" s="16"/>
    </row>
    <row r="157" spans="3:6" s="15" customFormat="1" x14ac:dyDescent="0.25">
      <c r="C157" s="24"/>
      <c r="D157" s="24"/>
      <c r="F157" s="16"/>
    </row>
    <row r="158" spans="3:6" s="15" customFormat="1" x14ac:dyDescent="0.25">
      <c r="C158" s="24"/>
      <c r="D158" s="24"/>
      <c r="F158" s="16"/>
    </row>
    <row r="159" spans="3:6" s="15" customFormat="1" x14ac:dyDescent="0.25">
      <c r="C159" s="24"/>
      <c r="D159" s="24"/>
      <c r="F159" s="16"/>
    </row>
    <row r="160" spans="3:6" s="15" customFormat="1" x14ac:dyDescent="0.25">
      <c r="C160" s="24"/>
      <c r="D160" s="24"/>
      <c r="F160" s="16"/>
    </row>
    <row r="161" spans="3:6" s="15" customFormat="1" x14ac:dyDescent="0.25">
      <c r="C161" s="24"/>
      <c r="D161" s="24"/>
      <c r="F161" s="16"/>
    </row>
    <row r="162" spans="3:6" s="15" customFormat="1" x14ac:dyDescent="0.25">
      <c r="C162" s="24"/>
      <c r="D162" s="24"/>
      <c r="F162" s="16"/>
    </row>
    <row r="163" spans="3:6" s="15" customFormat="1" x14ac:dyDescent="0.25">
      <c r="C163" s="24"/>
      <c r="D163" s="24"/>
      <c r="F163" s="16"/>
    </row>
    <row r="164" spans="3:6" s="15" customFormat="1" x14ac:dyDescent="0.25">
      <c r="C164" s="24"/>
      <c r="D164" s="24"/>
      <c r="F164" s="16"/>
    </row>
    <row r="165" spans="3:6" s="15" customFormat="1" x14ac:dyDescent="0.25">
      <c r="C165" s="24"/>
      <c r="D165" s="24"/>
      <c r="F165" s="16"/>
    </row>
    <row r="166" spans="3:6" s="15" customFormat="1" x14ac:dyDescent="0.25">
      <c r="C166" s="24"/>
      <c r="D166" s="24"/>
      <c r="F166" s="16"/>
    </row>
    <row r="167" spans="3:6" s="15" customFormat="1" x14ac:dyDescent="0.25">
      <c r="C167" s="24"/>
      <c r="D167" s="24"/>
      <c r="F167" s="16"/>
    </row>
    <row r="168" spans="3:6" s="15" customFormat="1" x14ac:dyDescent="0.25">
      <c r="C168" s="24"/>
      <c r="D168" s="24"/>
      <c r="F168" s="16"/>
    </row>
    <row r="169" spans="3:6" s="15" customFormat="1" x14ac:dyDescent="0.25">
      <c r="C169" s="24"/>
      <c r="D169" s="24"/>
      <c r="F169" s="16"/>
    </row>
    <row r="170" spans="3:6" s="15" customFormat="1" x14ac:dyDescent="0.25">
      <c r="C170" s="24"/>
      <c r="D170" s="24"/>
      <c r="F170" s="16"/>
    </row>
    <row r="171" spans="3:6" s="15" customFormat="1" x14ac:dyDescent="0.25">
      <c r="C171" s="24"/>
      <c r="D171" s="24"/>
      <c r="F171" s="16"/>
    </row>
    <row r="172" spans="3:6" s="15" customFormat="1" x14ac:dyDescent="0.25">
      <c r="C172" s="24"/>
      <c r="D172" s="24"/>
      <c r="F172" s="16"/>
    </row>
    <row r="173" spans="3:6" s="15" customFormat="1" x14ac:dyDescent="0.25">
      <c r="C173" s="24"/>
      <c r="D173" s="24"/>
      <c r="F173" s="16"/>
    </row>
    <row r="174" spans="3:6" s="15" customFormat="1" x14ac:dyDescent="0.25">
      <c r="C174" s="24"/>
      <c r="D174" s="24"/>
      <c r="F174" s="16"/>
    </row>
    <row r="175" spans="3:6" s="15" customFormat="1" x14ac:dyDescent="0.25">
      <c r="C175" s="24"/>
      <c r="D175" s="24"/>
      <c r="F175" s="16"/>
    </row>
    <row r="176" spans="3:6" s="15" customFormat="1" x14ac:dyDescent="0.25">
      <c r="C176" s="24"/>
      <c r="D176" s="24"/>
      <c r="F176" s="16"/>
    </row>
    <row r="177" spans="3:6" s="15" customFormat="1" x14ac:dyDescent="0.25">
      <c r="C177" s="24"/>
      <c r="D177" s="24"/>
      <c r="F177" s="16"/>
    </row>
    <row r="178" spans="3:6" s="15" customFormat="1" x14ac:dyDescent="0.25">
      <c r="C178" s="24"/>
      <c r="D178" s="24"/>
      <c r="F178" s="16"/>
    </row>
    <row r="179" spans="3:6" s="15" customFormat="1" x14ac:dyDescent="0.25">
      <c r="C179" s="24"/>
      <c r="D179" s="24"/>
      <c r="F179" s="16"/>
    </row>
    <row r="180" spans="3:6" s="15" customFormat="1" x14ac:dyDescent="0.25">
      <c r="C180" s="24"/>
      <c r="D180" s="24"/>
      <c r="F180" s="16"/>
    </row>
    <row r="181" spans="3:6" s="15" customFormat="1" x14ac:dyDescent="0.25">
      <c r="C181" s="24"/>
      <c r="D181" s="24"/>
      <c r="F181" s="16"/>
    </row>
    <row r="182" spans="3:6" s="15" customFormat="1" x14ac:dyDescent="0.25">
      <c r="C182" s="24"/>
      <c r="D182" s="24"/>
      <c r="F182" s="16"/>
    </row>
    <row r="183" spans="3:6" s="15" customFormat="1" x14ac:dyDescent="0.25">
      <c r="C183" s="24"/>
      <c r="D183" s="24"/>
      <c r="F183" s="16"/>
    </row>
    <row r="184" spans="3:6" s="15" customFormat="1" x14ac:dyDescent="0.25">
      <c r="C184" s="24"/>
      <c r="D184" s="24"/>
      <c r="F184" s="16"/>
    </row>
    <row r="185" spans="3:6" s="15" customFormat="1" x14ac:dyDescent="0.25">
      <c r="C185" s="24"/>
      <c r="D185" s="24"/>
      <c r="F185" s="16"/>
    </row>
    <row r="186" spans="3:6" s="15" customFormat="1" x14ac:dyDescent="0.25">
      <c r="C186" s="24"/>
      <c r="D186" s="24"/>
      <c r="F186" s="16"/>
    </row>
    <row r="187" spans="3:6" s="15" customFormat="1" x14ac:dyDescent="0.25">
      <c r="C187" s="24"/>
      <c r="D187" s="24"/>
      <c r="F187" s="16"/>
    </row>
    <row r="188" spans="3:6" s="15" customFormat="1" x14ac:dyDescent="0.25">
      <c r="C188" s="24"/>
      <c r="D188" s="24"/>
      <c r="F188" s="16"/>
    </row>
    <row r="189" spans="3:6" s="15" customFormat="1" x14ac:dyDescent="0.25">
      <c r="C189" s="24"/>
      <c r="D189" s="24"/>
      <c r="F189" s="16"/>
    </row>
    <row r="190" spans="3:6" s="15" customFormat="1" x14ac:dyDescent="0.25">
      <c r="C190" s="24"/>
      <c r="D190" s="24"/>
      <c r="F190" s="16"/>
    </row>
    <row r="191" spans="3:6" s="15" customFormat="1" x14ac:dyDescent="0.25">
      <c r="C191" s="24"/>
      <c r="D191" s="24"/>
      <c r="F191" s="16"/>
    </row>
    <row r="192" spans="3:6" s="15" customFormat="1" x14ac:dyDescent="0.25">
      <c r="C192" s="24"/>
      <c r="D192" s="24"/>
      <c r="F192" s="16"/>
    </row>
    <row r="193" spans="3:6" s="15" customFormat="1" x14ac:dyDescent="0.25">
      <c r="C193" s="24"/>
      <c r="D193" s="24"/>
      <c r="F193" s="16"/>
    </row>
    <row r="194" spans="3:6" s="15" customFormat="1" x14ac:dyDescent="0.25">
      <c r="C194" s="24"/>
      <c r="D194" s="24"/>
      <c r="F194" s="16"/>
    </row>
    <row r="195" spans="3:6" s="15" customFormat="1" x14ac:dyDescent="0.25">
      <c r="C195" s="24"/>
      <c r="D195" s="24"/>
      <c r="F195" s="16"/>
    </row>
    <row r="196" spans="3:6" s="15" customFormat="1" x14ac:dyDescent="0.25">
      <c r="C196" s="24"/>
      <c r="D196" s="24"/>
      <c r="F196" s="16"/>
    </row>
    <row r="197" spans="3:6" s="15" customFormat="1" x14ac:dyDescent="0.25">
      <c r="C197" s="24"/>
      <c r="D197" s="24"/>
      <c r="F197" s="16"/>
    </row>
    <row r="198" spans="3:6" s="15" customFormat="1" x14ac:dyDescent="0.25">
      <c r="C198" s="24"/>
      <c r="D198" s="24"/>
      <c r="F198" s="16"/>
    </row>
    <row r="199" spans="3:6" s="15" customFormat="1" x14ac:dyDescent="0.25">
      <c r="C199" s="24"/>
      <c r="D199" s="24"/>
      <c r="F199" s="16"/>
    </row>
    <row r="200" spans="3:6" s="15" customFormat="1" x14ac:dyDescent="0.25">
      <c r="C200" s="24"/>
      <c r="D200" s="24"/>
      <c r="F200" s="16"/>
    </row>
    <row r="201" spans="3:6" s="15" customFormat="1" x14ac:dyDescent="0.25">
      <c r="C201" s="24"/>
      <c r="D201" s="24"/>
      <c r="F201" s="16"/>
    </row>
    <row r="202" spans="3:6" s="15" customFormat="1" x14ac:dyDescent="0.25">
      <c r="C202" s="24"/>
      <c r="D202" s="24"/>
      <c r="F202" s="16"/>
    </row>
    <row r="203" spans="3:6" s="15" customFormat="1" x14ac:dyDescent="0.25">
      <c r="C203" s="24"/>
      <c r="D203" s="24"/>
      <c r="F203" s="16"/>
    </row>
    <row r="204" spans="3:6" s="15" customFormat="1" x14ac:dyDescent="0.25">
      <c r="C204" s="24"/>
      <c r="D204" s="24"/>
      <c r="F204" s="16"/>
    </row>
    <row r="205" spans="3:6" s="15" customFormat="1" x14ac:dyDescent="0.25">
      <c r="C205" s="24"/>
      <c r="D205" s="24"/>
      <c r="F205" s="16"/>
    </row>
    <row r="206" spans="3:6" s="15" customFormat="1" x14ac:dyDescent="0.25">
      <c r="C206" s="24"/>
      <c r="D206" s="24"/>
      <c r="F206" s="16"/>
    </row>
    <row r="207" spans="3:6" s="15" customFormat="1" x14ac:dyDescent="0.25">
      <c r="C207" s="24"/>
      <c r="D207" s="24"/>
      <c r="F207" s="16"/>
    </row>
    <row r="208" spans="3:6" s="15" customFormat="1" x14ac:dyDescent="0.25">
      <c r="C208" s="24"/>
      <c r="D208" s="24"/>
      <c r="F208" s="16"/>
    </row>
    <row r="209" spans="3:6" s="15" customFormat="1" x14ac:dyDescent="0.25">
      <c r="C209" s="24"/>
      <c r="D209" s="24"/>
      <c r="F209" s="16"/>
    </row>
    <row r="210" spans="3:6" s="15" customFormat="1" x14ac:dyDescent="0.25">
      <c r="C210" s="24"/>
      <c r="D210" s="24"/>
      <c r="F210" s="16"/>
    </row>
    <row r="211" spans="3:6" s="15" customFormat="1" x14ac:dyDescent="0.25">
      <c r="C211" s="24"/>
      <c r="D211" s="24"/>
      <c r="F211" s="16"/>
    </row>
    <row r="212" spans="3:6" s="15" customFormat="1" x14ac:dyDescent="0.25">
      <c r="C212" s="24"/>
      <c r="D212" s="24"/>
      <c r="F212" s="16"/>
    </row>
    <row r="213" spans="3:6" s="15" customFormat="1" x14ac:dyDescent="0.25">
      <c r="C213" s="24"/>
      <c r="D213" s="24"/>
      <c r="F213" s="16"/>
    </row>
    <row r="214" spans="3:6" s="15" customFormat="1" x14ac:dyDescent="0.25">
      <c r="C214" s="24"/>
      <c r="D214" s="24"/>
      <c r="F214" s="16"/>
    </row>
    <row r="215" spans="3:6" s="15" customFormat="1" x14ac:dyDescent="0.25">
      <c r="C215" s="24"/>
      <c r="D215" s="24"/>
      <c r="F215" s="16"/>
    </row>
    <row r="216" spans="3:6" s="15" customFormat="1" x14ac:dyDescent="0.25">
      <c r="C216" s="24"/>
      <c r="D216" s="24"/>
      <c r="F216" s="16"/>
    </row>
    <row r="217" spans="3:6" s="15" customFormat="1" x14ac:dyDescent="0.25">
      <c r="C217" s="24"/>
      <c r="D217" s="24"/>
      <c r="F217" s="16"/>
    </row>
    <row r="218" spans="3:6" s="15" customFormat="1" x14ac:dyDescent="0.25">
      <c r="C218" s="24"/>
      <c r="D218" s="24"/>
      <c r="F218" s="16"/>
    </row>
    <row r="219" spans="3:6" s="15" customFormat="1" x14ac:dyDescent="0.25">
      <c r="C219" s="24"/>
      <c r="D219" s="24"/>
      <c r="F219" s="16"/>
    </row>
    <row r="220" spans="3:6" s="15" customFormat="1" x14ac:dyDescent="0.25">
      <c r="C220" s="24"/>
      <c r="D220" s="24"/>
      <c r="F220" s="16"/>
    </row>
    <row r="221" spans="3:6" s="15" customFormat="1" x14ac:dyDescent="0.25">
      <c r="C221" s="24"/>
      <c r="D221" s="24"/>
      <c r="F221" s="16"/>
    </row>
    <row r="222" spans="3:6" s="15" customFormat="1" x14ac:dyDescent="0.25">
      <c r="C222" s="24"/>
      <c r="D222" s="24"/>
      <c r="F222" s="16"/>
    </row>
    <row r="223" spans="3:6" s="15" customFormat="1" x14ac:dyDescent="0.25">
      <c r="C223" s="24"/>
      <c r="D223" s="24"/>
      <c r="F223" s="16"/>
    </row>
    <row r="224" spans="3:6" s="15" customFormat="1" x14ac:dyDescent="0.25">
      <c r="C224" s="24"/>
      <c r="D224" s="24"/>
      <c r="F224" s="16"/>
    </row>
    <row r="225" spans="3:6" s="15" customFormat="1" x14ac:dyDescent="0.25">
      <c r="C225" s="24"/>
      <c r="D225" s="24"/>
      <c r="F225" s="16"/>
    </row>
    <row r="226" spans="3:6" s="15" customFormat="1" x14ac:dyDescent="0.25">
      <c r="C226" s="24"/>
      <c r="D226" s="24"/>
      <c r="F226" s="16"/>
    </row>
    <row r="227" spans="3:6" s="15" customFormat="1" x14ac:dyDescent="0.25">
      <c r="C227" s="24"/>
      <c r="D227" s="24"/>
      <c r="F227" s="16"/>
    </row>
    <row r="228" spans="3:6" s="15" customFormat="1" x14ac:dyDescent="0.25">
      <c r="C228" s="24"/>
      <c r="D228" s="24"/>
      <c r="F228" s="16"/>
    </row>
    <row r="229" spans="3:6" s="15" customFormat="1" x14ac:dyDescent="0.25">
      <c r="C229" s="24"/>
      <c r="D229" s="24"/>
      <c r="F229" s="16"/>
    </row>
    <row r="230" spans="3:6" s="15" customFormat="1" x14ac:dyDescent="0.25">
      <c r="C230" s="24"/>
      <c r="D230" s="24"/>
      <c r="F230" s="16"/>
    </row>
    <row r="231" spans="3:6" s="15" customFormat="1" x14ac:dyDescent="0.25">
      <c r="C231" s="24"/>
      <c r="D231" s="24"/>
      <c r="F231" s="16"/>
    </row>
    <row r="232" spans="3:6" s="15" customFormat="1" x14ac:dyDescent="0.25">
      <c r="C232" s="24"/>
      <c r="D232" s="24"/>
      <c r="F232" s="16"/>
    </row>
    <row r="233" spans="3:6" s="15" customFormat="1" x14ac:dyDescent="0.25">
      <c r="C233" s="24"/>
      <c r="D233" s="24"/>
      <c r="F233" s="16"/>
    </row>
    <row r="234" spans="3:6" s="15" customFormat="1" x14ac:dyDescent="0.25">
      <c r="C234" s="24"/>
      <c r="D234" s="24"/>
      <c r="F234" s="16"/>
    </row>
    <row r="235" spans="3:6" s="15" customFormat="1" x14ac:dyDescent="0.25">
      <c r="C235" s="24"/>
      <c r="D235" s="24"/>
      <c r="F235" s="16"/>
    </row>
    <row r="236" spans="3:6" s="15" customFormat="1" x14ac:dyDescent="0.25">
      <c r="C236" s="24"/>
      <c r="D236" s="24"/>
      <c r="F236" s="16"/>
    </row>
    <row r="237" spans="3:6" s="15" customFormat="1" x14ac:dyDescent="0.25">
      <c r="C237" s="24"/>
      <c r="D237" s="24"/>
      <c r="F237" s="16"/>
    </row>
    <row r="238" spans="3:6" s="15" customFormat="1" x14ac:dyDescent="0.25">
      <c r="C238" s="24"/>
      <c r="D238" s="24"/>
      <c r="F238" s="16"/>
    </row>
    <row r="239" spans="3:6" s="15" customFormat="1" x14ac:dyDescent="0.25">
      <c r="C239" s="24"/>
      <c r="D239" s="24"/>
      <c r="F239" s="16"/>
    </row>
    <row r="240" spans="3:6" s="15" customFormat="1" x14ac:dyDescent="0.25">
      <c r="C240" s="24"/>
      <c r="D240" s="24"/>
      <c r="F240" s="16"/>
    </row>
    <row r="241" spans="3:6" s="15" customFormat="1" x14ac:dyDescent="0.25">
      <c r="C241" s="24"/>
      <c r="D241" s="24"/>
      <c r="F241" s="16"/>
    </row>
    <row r="242" spans="3:6" s="15" customFormat="1" x14ac:dyDescent="0.25">
      <c r="C242" s="24"/>
      <c r="D242" s="24"/>
      <c r="F242" s="16"/>
    </row>
    <row r="243" spans="3:6" s="15" customFormat="1" x14ac:dyDescent="0.25">
      <c r="C243" s="24"/>
      <c r="D243" s="24"/>
      <c r="F243" s="16"/>
    </row>
  </sheetData>
  <mergeCells count="1">
    <mergeCell ref="C62:D62"/>
  </mergeCells>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Tim Meyer</cp:lastModifiedBy>
  <cp:revision/>
  <dcterms:created xsi:type="dcterms:W3CDTF">2021-09-19T17:15:05Z</dcterms:created>
  <dcterms:modified xsi:type="dcterms:W3CDTF">2022-01-12T19:42:02Z</dcterms:modified>
  <cp:category/>
  <cp:contentStatus/>
</cp:coreProperties>
</file>