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F909F561-EFA4-414F-9096-D094A0AB05C4}" xr6:coauthVersionLast="47" xr6:coauthVersionMax="47" xr10:uidLastSave="{00000000-0000-0000-0000-000000000000}"/>
  <bookViews>
    <workbookView xWindow="-120" yWindow="-120" windowWidth="51840" windowHeight="21240" xr2:uid="{00000000-000D-0000-FFFF-FFFF00000000}"/>
  </bookViews>
  <sheets>
    <sheet name="Tabelle1"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46" i="1" l="1"/>
  <c r="H45" i="1"/>
  <c r="H9" i="1" l="1"/>
  <c r="E9" i="1"/>
  <c r="H65" i="1" s="1"/>
  <c r="H14" i="1" l="1"/>
  <c r="H58" i="1" l="1"/>
  <c r="H16" i="1"/>
  <c r="E23" i="1" s="1"/>
  <c r="H15" i="1"/>
  <c r="E22" i="1" s="1"/>
  <c r="H29" i="1" l="1"/>
  <c r="E29" i="1"/>
  <c r="H28" i="1"/>
  <c r="E28" i="1"/>
  <c r="E32" i="1" s="1"/>
  <c r="E46" i="1"/>
  <c r="E47" i="1"/>
  <c r="H39" i="1"/>
  <c r="E39" i="1"/>
  <c r="H40" i="1"/>
  <c r="E40" i="1"/>
  <c r="H53" i="1"/>
  <c r="H54" i="1"/>
  <c r="E53" i="1"/>
  <c r="E54" i="1"/>
  <c r="E67" i="1"/>
  <c r="E68" i="1" s="1"/>
  <c r="I63" i="1"/>
  <c r="H63" i="1" s="1"/>
  <c r="H64" i="1" s="1"/>
  <c r="E63" i="1"/>
  <c r="E64" i="1" s="1"/>
  <c r="E58" i="1"/>
  <c r="I6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G6" authorId="0" shapeId="0" xr:uid="{81574AAE-D35E-4173-B53C-DE0F9C78FAC7}">
      <text>
        <r>
          <rPr>
            <b/>
            <sz val="9"/>
            <color indexed="81"/>
            <rFont val="Segoe UI"/>
            <family val="2"/>
          </rPr>
          <t xml:space="preserve">Forza ermittelt immer automatisch anhand des Fahrzeuggewichts die minimale und maximale Federkraft. Solltest du also nachträglich noch etwas am Gewicht verändern, musst du die Werte hier erneut eintragen.  </t>
        </r>
      </text>
    </comment>
    <comment ref="E7" authorId="0" shapeId="0" xr:uid="{D891997D-4DDE-4443-80B0-88D3D0D338EA}">
      <text>
        <r>
          <rPr>
            <b/>
            <sz val="9"/>
            <color indexed="81"/>
            <rFont val="Segoe UI"/>
            <family val="2"/>
          </rPr>
          <t>Die Werte kannst du dir beim upgraden anzeigen lassen (Y) oder auch später bei "Meine Autos", indem du mit dem rechten Analogstick nach rechts drückst oder am PC "L" drücken.</t>
        </r>
      </text>
    </comment>
    <comment ref="H7" authorId="0" shapeId="0" xr:uid="{F15B2EDA-1F2B-4B23-B931-DBB59AF9B836}">
      <text>
        <r>
          <rPr>
            <b/>
            <sz val="9"/>
            <color indexed="81"/>
            <rFont val="Segoe UI"/>
            <family val="2"/>
          </rPr>
          <t xml:space="preserve">Den Regler bei Federn vorne einmal ganz nach links (weich) im Tuningfenster </t>
        </r>
      </text>
    </comment>
    <comment ref="E8" authorId="0" shapeId="0" xr:uid="{5642B089-30A6-4262-8F24-641A28759E1F}">
      <text>
        <r>
          <rPr>
            <b/>
            <sz val="9"/>
            <color indexed="81"/>
            <rFont val="Segoe UI"/>
            <family val="2"/>
          </rPr>
          <t xml:space="preserve">Willst du, dass deine Abstimmung Hecklastiger wird, reduziere die vordere Gewichtsverteilung und umgekehrt. (Kommastellen sind auch möglich) </t>
        </r>
      </text>
    </comment>
    <comment ref="H8" authorId="0" shapeId="0" xr:uid="{E8AD2F1B-63D3-4864-BD38-5B530CA93F71}">
      <text>
        <r>
          <rPr>
            <b/>
            <sz val="9"/>
            <color indexed="81"/>
            <rFont val="Segoe UI"/>
            <family val="2"/>
          </rPr>
          <t xml:space="preserve">Den Regler bei Federn hinten einmal ganz nach rechts (hart) im Tuningfenster </t>
        </r>
      </text>
    </comment>
    <comment ref="D11" authorId="0" shapeId="0" xr:uid="{0C590D8B-FA4E-4B76-90CF-0B042C478429}">
      <text>
        <r>
          <rPr>
            <b/>
            <sz val="9"/>
            <color indexed="81"/>
            <rFont val="Segoe UI"/>
            <family val="2"/>
          </rPr>
          <t xml:space="preserve">Das Breitenverhältnis der Reifen von vorne zu hinten nimmt Einfluss auf die Verteilung der Stabilisatoren, Bremsbalance und Differenzial. </t>
        </r>
      </text>
    </comment>
    <comment ref="E12" authorId="0" shapeId="0" xr:uid="{62B7F3A3-2BBB-44F3-B293-CA6F457B6AF5}">
      <text>
        <r>
          <rPr>
            <b/>
            <sz val="9"/>
            <color indexed="81"/>
            <rFont val="Segoe UI"/>
            <family val="2"/>
          </rPr>
          <t>Die Reifenbreite findest du bei "Individuelles Upgrade" und "Reifen und Felgen" - "Reifenbreite Vorne" - Die Breite ist die erste Zahl des Upgradenamen (Name des Upgrades z.B. "215/30R 19")</t>
        </r>
      </text>
    </comment>
    <comment ref="H12" authorId="0" shapeId="0" xr:uid="{5E2D50A9-5570-44B5-99D2-42443D531B9A}">
      <text>
        <r>
          <rPr>
            <b/>
            <sz val="9"/>
            <color indexed="81"/>
            <rFont val="Segoe UI"/>
            <family val="2"/>
          </rPr>
          <t xml:space="preserve">Erhöhter Abtrieb vorne führt zu mehr Grip in schnellen Kurvenfahrten auf der Vorderachse und weniger untersteuern.  </t>
        </r>
      </text>
    </comment>
    <comment ref="E13" authorId="0" shapeId="0" xr:uid="{AFFECF4A-466A-4AE1-BCF2-561C83666081}">
      <text>
        <r>
          <rPr>
            <b/>
            <sz val="9"/>
            <color indexed="81"/>
            <rFont val="Segoe UI"/>
            <family val="2"/>
          </rPr>
          <t>Die Reifenbreite findest du bei "Individuelles Upgrade" und "Reifen und Felgen" - "Reifenbreite Hinten"  - Die Breite ist die erste Zahl des Upgradenamen (Name des Upgrades z.B. "235/30R 19")</t>
        </r>
      </text>
    </comment>
    <comment ref="H13" authorId="0" shapeId="0" xr:uid="{05E00DCB-F371-4125-ADD6-D69BE23CF106}">
      <text>
        <r>
          <rPr>
            <b/>
            <sz val="9"/>
            <color indexed="81"/>
            <rFont val="Segoe UI"/>
            <family val="2"/>
          </rPr>
          <t xml:space="preserve">Erhöhter Abtrieb hinten führt zu mehr Grip in schnellen Kurvenfahrten auf der Hinterachse und weniger übersteuern.  </t>
        </r>
      </text>
    </comment>
    <comment ref="E16" authorId="0" shapeId="0" xr:uid="{7F405B20-0866-4D29-9338-26A991404FE3}">
      <text>
        <r>
          <rPr>
            <b/>
            <sz val="12"/>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E37" authorId="0" shapeId="0" xr:uid="{8CCE60B8-3C04-49B1-93CF-469F438B4F5C}">
      <text>
        <r>
          <rPr>
            <b/>
            <sz val="9"/>
            <color indexed="81"/>
            <rFont val="Segoe UI"/>
            <family val="2"/>
          </rPr>
          <t xml:space="preserve">Du kannst die Stabilisatoren noch über den +-% Wert nachträglich härter oder weicher machen. z.B. 7, wären 7% härter oder -3, wären 3% weicher  </t>
        </r>
      </text>
    </comment>
    <comment ref="H37" authorId="0" shapeId="0" xr:uid="{316C2036-CB4F-4562-9399-0D6486D5971D}">
      <text>
        <r>
          <rPr>
            <b/>
            <sz val="9"/>
            <color indexed="81"/>
            <rFont val="Segoe UI"/>
            <family val="2"/>
          </rPr>
          <t xml:space="preserve">Du kannst die Stabilisatoren noch über den +-% Wert nachträglich härter oder weicher machen. z.B. 7, wären 7% härter oder -3, wären 3% weicher  </t>
        </r>
      </text>
    </comment>
    <comment ref="E38" authorId="0" shapeId="0" xr:uid="{6E2E4552-4239-4B30-A559-1F404DBC131A}">
      <text>
        <r>
          <rPr>
            <b/>
            <sz val="9"/>
            <color indexed="81"/>
            <rFont val="Segoe UI"/>
            <family val="2"/>
          </rPr>
          <t xml:space="preserve">Du kannst die Verteilung der Stabilisatoren noch über den +-% Wert nachträglich verschieben. Und somit untersteuern und übersteuern in schnellen Kurven beeinflussen.  </t>
        </r>
      </text>
    </comment>
    <comment ref="H38" authorId="0" shapeId="0" xr:uid="{791F2111-27F0-4A1F-986F-E9D7CB3EDC77}">
      <text>
        <r>
          <rPr>
            <b/>
            <sz val="9"/>
            <color indexed="81"/>
            <rFont val="Segoe UI"/>
            <family val="2"/>
          </rPr>
          <t xml:space="preserve">Du kannst die Verteilung der Stabilisatoren noch über den +-% Wert nachträglich verschieben. Und somit untersteuern und übersteuern in schnellen Kurven beeinflussen.  </t>
        </r>
      </text>
    </comment>
    <comment ref="E45" authorId="0" shapeId="0" xr:uid="{9C2F9580-C7C4-4622-BA97-1FEDF5DEC09C}">
      <text>
        <r>
          <rPr>
            <b/>
            <sz val="9"/>
            <color indexed="81"/>
            <rFont val="Segoe UI"/>
            <family val="2"/>
          </rPr>
          <t xml:space="preserve">Du kannst die Federn noch über den +-% Wert nachträglich härter oder weicher machen. z.B. 7, wären 7% härter oder -3, wären 3% weicher  </t>
        </r>
      </text>
    </comment>
    <comment ref="H45" authorId="0" shapeId="0" xr:uid="{D42FEC1E-C809-4485-A0D5-77485666352A}">
      <text>
        <r>
          <rPr>
            <b/>
            <sz val="9"/>
            <color indexed="81"/>
            <rFont val="Segoe UI"/>
            <family val="2"/>
          </rPr>
          <t xml:space="preserve">Regler nach ganz links und dann um die angezeigten Clicks erhöhen.  </t>
        </r>
      </text>
    </comment>
    <comment ref="H46" authorId="0" shapeId="0" xr:uid="{DFD1EF63-0997-4058-8DDA-4BA4F245A0DD}">
      <text>
        <r>
          <rPr>
            <b/>
            <sz val="9"/>
            <color indexed="81"/>
            <rFont val="Segoe UI"/>
            <family val="2"/>
          </rPr>
          <t xml:space="preserve">Regler nach ganz links und dann um die angezeigten Clicks erhöhen.  </t>
        </r>
      </text>
    </comment>
    <comment ref="E52" authorId="0" shapeId="0" xr:uid="{679836A1-5F79-48CD-AFD1-6760441BABBA}">
      <text>
        <r>
          <rPr>
            <b/>
            <sz val="9"/>
            <color indexed="81"/>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2" authorId="0" shapeId="0" xr:uid="{17CA9AB9-30AB-4C24-8B98-3B2AC2CE343E}">
      <text>
        <r>
          <rPr>
            <b/>
            <sz val="9"/>
            <color indexed="81"/>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<sst xmlns="http://schemas.openxmlformats.org/spreadsheetml/2006/main" count="81" uniqueCount="48">
  <si>
    <t>Vorne:</t>
  </si>
  <si>
    <t>Hinten:</t>
  </si>
  <si>
    <t>Federn</t>
  </si>
  <si>
    <t>Federn Min:</t>
  </si>
  <si>
    <t>Federn Max:</t>
  </si>
  <si>
    <t>Federwert:</t>
  </si>
  <si>
    <t>Gesamtgewicht</t>
  </si>
  <si>
    <t>Abtrieb vorne</t>
  </si>
  <si>
    <t>Abtrieb hinten</t>
  </si>
  <si>
    <t>Vorne%</t>
  </si>
  <si>
    <t>Hinten%</t>
  </si>
  <si>
    <t>Gewicht in KG</t>
  </si>
  <si>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for Forza Horizon 5</t>
    </r>
  </si>
  <si>
    <t>Härte +-%:</t>
  </si>
  <si>
    <t>Bremse</t>
  </si>
  <si>
    <t>Aerodynamik</t>
  </si>
  <si>
    <t>Verteilung</t>
  </si>
  <si>
    <t>Reifen</t>
  </si>
  <si>
    <t>Breite vorne</t>
  </si>
  <si>
    <t>Breite hinten</t>
  </si>
  <si>
    <t>Vorne</t>
  </si>
  <si>
    <t>Hinten</t>
  </si>
  <si>
    <t>Beschleunigung</t>
  </si>
  <si>
    <t>Verzögerung</t>
  </si>
  <si>
    <t>Druck</t>
  </si>
  <si>
    <t>AWD</t>
  </si>
  <si>
    <t>RWD + FWD</t>
  </si>
  <si>
    <t>Gewichtsverteilung</t>
  </si>
  <si>
    <t>Grip-Level</t>
  </si>
  <si>
    <t>Querbeschleunigung</t>
  </si>
  <si>
    <t>Stabisilatoren</t>
  </si>
  <si>
    <t>Härte</t>
  </si>
  <si>
    <t>Zugstufe</t>
  </si>
  <si>
    <t>Dämpfer</t>
  </si>
  <si>
    <t>Druckstufe</t>
  </si>
  <si>
    <t>Differenzial</t>
  </si>
  <si>
    <t>RWD</t>
  </si>
  <si>
    <t>FWD</t>
  </si>
  <si>
    <t>Tuningwerte</t>
  </si>
  <si>
    <t>Ausrichtung</t>
  </si>
  <si>
    <t>Radsturz</t>
  </si>
  <si>
    <t>Spur</t>
  </si>
  <si>
    <t>Vorderer Nachlauf</t>
  </si>
  <si>
    <t>Winkel:</t>
  </si>
  <si>
    <t>Reifendruck</t>
  </si>
  <si>
    <t>Verhältnis +-%</t>
  </si>
  <si>
    <t>Fahrwerkshöhe</t>
  </si>
  <si>
    <t>v. 1.5 BETA by 9t3ndo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</si>
</sst>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b/>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
      <sz val="11"/>
      <color theme="1"/>
      <name val="Calibri"/>
      <family val="2"/>
      <scheme val="minor"/>
    </font>
    <font>
      <b/>
      <sz val="9"/>
      <color indexed="81"/>
      <name val="Segoe UI"/>
      <family val="2"/>
    </font>
    <font>
      <sz val="11"/>
      <name val="Calibri"/>
      <family val="2"/>
      <scheme val="minor"/>
    </font>
    <font>
      <sz val="11"/>
      <name val="Calibri"/>
      <family val="2"/>
    </font>
    <font>
      <i/>
      <sz val="16"/>
      <color theme="1"/>
      <name val="Calibri"/>
      <family val="2"/>
      <scheme val="minor"/>
    </font>
    <font>
      <b/>
      <sz val="12"/>
      <color indexed="9"/>
      <name val="Segoe UI"/>
      <family val="2"/>
    </font>
  </fonts>
  <fills count="10">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0" tint="-0.14999847407452621"/>
        <bgColor indexed="64"/>
      </patternFill>
    </fill>
  </fills>
  <borders count="1">
    <border>
      <left/>
      <right/>
      <top/>
      <bottom/>
      <diagonal/>
    </border>
  </borders>
  <cellStyleXfs count="2">
    <xf numFmtId="0" fontId="0" fillId="0" borderId="0"/>
    <xf numFmtId="9" fontId="6" fillId="0" borderId="0" applyFont="0" applyFill="0" applyBorder="0" applyAlignment="0" applyProtection="0"/>
  </cellStyleXfs>
  <cellXfs count="55">
    <xf numFmtId="0" fontId="0" fillId="0" borderId="0" xfId="0"/>
    <xf numFmtId="0" fontId="0" fillId="6" borderId="0" xfId="0" applyFill="1"/>
    <xf numFmtId="0" fontId="0" fillId="6" borderId="0" xfId="0" applyFill="1" applyBorder="1"/>
    <xf numFmtId="0" fontId="3" fillId="6" borderId="0" xfId="0" applyFont="1" applyFill="1" applyBorder="1" applyAlignment="1">
      <alignment vertical="top"/>
    </xf>
    <xf numFmtId="0" fontId="2" fillId="6" borderId="0" xfId="0" applyFont="1" applyFill="1"/>
    <xf numFmtId="0" fontId="0" fillId="0" borderId="0" xfId="0" applyBorder="1"/>
    <xf numFmtId="0" fontId="0" fillId="0" borderId="0" xfId="0" applyAlignment="1">
      <alignment horizontal="center"/>
    </xf>
    <xf numFmtId="0" fontId="0" fillId="6" borderId="0" xfId="0" applyFill="1" applyAlignment="1">
      <alignment horizontal="center"/>
    </xf>
    <xf numFmtId="0" fontId="3" fillId="6" borderId="0" xfId="0" applyFont="1" applyFill="1" applyAlignment="1">
      <alignment horizontal="center" vertical="top"/>
    </xf>
    <xf numFmtId="0" fontId="0" fillId="6" borderId="0" xfId="0" applyFill="1" applyBorder="1" applyAlignment="1">
      <alignment horizontal="center"/>
    </xf>
    <xf numFmtId="0" fontId="0" fillId="2" borderId="0" xfId="0" applyFill="1" applyBorder="1" applyAlignment="1">
      <alignment horizontal="center"/>
    </xf>
    <xf numFmtId="0" fontId="1" fillId="7" borderId="0" xfId="0" applyFont="1" applyFill="1" applyBorder="1" applyAlignment="1">
      <alignment horizontal="center"/>
    </xf>
    <xf numFmtId="0" fontId="0" fillId="0" borderId="0" xfId="0" applyFill="1" applyBorder="1"/>
    <xf numFmtId="164" fontId="0" fillId="3" borderId="0" xfId="0" applyNumberFormat="1" applyFill="1" applyBorder="1" applyAlignment="1">
      <alignment horizontal="center"/>
    </xf>
    <xf numFmtId="164" fontId="0" fillId="5" borderId="0" xfId="0" applyNumberFormat="1" applyFill="1" applyBorder="1" applyAlignment="1">
      <alignment horizontal="center"/>
    </xf>
    <xf numFmtId="0" fontId="0" fillId="8" borderId="0" xfId="0" applyFill="1"/>
    <xf numFmtId="0" fontId="0" fillId="8" borderId="0" xfId="0" applyFill="1" applyAlignment="1">
      <alignment horizontal="center"/>
    </xf>
    <xf numFmtId="0" fontId="0" fillId="8" borderId="0" xfId="0" applyFill="1" applyBorder="1" applyAlignment="1">
      <alignment horizontal="center"/>
    </xf>
    <xf numFmtId="0" fontId="0" fillId="8" borderId="0" xfId="0" applyFill="1" applyBorder="1"/>
    <xf numFmtId="1" fontId="0" fillId="5" borderId="0" xfId="0" applyNumberFormat="1" applyFill="1" applyBorder="1" applyAlignment="1">
      <alignment horizontal="center"/>
    </xf>
    <xf numFmtId="1" fontId="0" fillId="5" borderId="0" xfId="0" applyNumberFormat="1" applyFont="1" applyFill="1" applyBorder="1" applyAlignment="1">
      <alignment horizontal="center"/>
    </xf>
    <xf numFmtId="1" fontId="0" fillId="5" borderId="0" xfId="1" applyNumberFormat="1" applyFont="1" applyFill="1" applyBorder="1" applyAlignment="1">
      <alignment horizontal="center"/>
    </xf>
    <xf numFmtId="0" fontId="0" fillId="8" borderId="0" xfId="0" applyFill="1" applyBorder="1" applyAlignment="1">
      <alignment horizontal="center" vertical="top"/>
    </xf>
    <xf numFmtId="0" fontId="1" fillId="7" borderId="0" xfId="0" applyFont="1" applyFill="1" applyBorder="1"/>
    <xf numFmtId="0" fontId="0" fillId="4" borderId="0" xfId="0" applyFont="1" applyFill="1" applyBorder="1" applyAlignment="1">
      <alignment horizontal="center"/>
    </xf>
    <xf numFmtId="0" fontId="0" fillId="4" borderId="0" xfId="0" applyFill="1" applyBorder="1" applyAlignment="1">
      <alignment horizontal="center"/>
    </xf>
    <xf numFmtId="0" fontId="0" fillId="5" borderId="0" xfId="0" applyFill="1" applyBorder="1"/>
    <xf numFmtId="0" fontId="0" fillId="9" borderId="0" xfId="0" applyFill="1" applyBorder="1"/>
    <xf numFmtId="1" fontId="0" fillId="9" borderId="0" xfId="0" applyNumberFormat="1" applyFill="1" applyBorder="1" applyAlignment="1">
      <alignment horizontal="center"/>
    </xf>
    <xf numFmtId="0" fontId="0" fillId="9" borderId="0" xfId="0" applyFill="1" applyBorder="1" applyAlignment="1">
      <alignment horizontal="center"/>
    </xf>
    <xf numFmtId="0" fontId="0" fillId="6" borderId="0" xfId="0" applyFill="1" applyBorder="1" applyAlignment="1">
      <alignment vertical="top"/>
    </xf>
    <xf numFmtId="0" fontId="8" fillId="8" borderId="0" xfId="0" applyFont="1" applyFill="1"/>
    <xf numFmtId="0" fontId="0" fillId="5" borderId="0" xfId="0" applyFill="1"/>
    <xf numFmtId="0" fontId="1" fillId="7" borderId="0" xfId="0" applyFont="1" applyFill="1" applyAlignment="1">
      <alignment horizontal="center"/>
    </xf>
    <xf numFmtId="0" fontId="8" fillId="8" borderId="0" xfId="0" applyFont="1" applyFill="1" applyAlignment="1">
      <alignment horizontal="center"/>
    </xf>
    <xf numFmtId="0" fontId="0" fillId="6" borderId="0" xfId="0" applyFill="1" applyBorder="1" applyAlignment="1">
      <alignment horizontal="center" vertical="top"/>
    </xf>
    <xf numFmtId="0" fontId="9" fillId="5" borderId="0" xfId="0" applyFont="1" applyFill="1" applyBorder="1"/>
    <xf numFmtId="164" fontId="8" fillId="3" borderId="0" xfId="0" applyNumberFormat="1" applyFont="1" applyFill="1" applyBorder="1" applyAlignment="1">
      <alignment horizontal="center"/>
    </xf>
    <xf numFmtId="0" fontId="8" fillId="8" borderId="0" xfId="0" applyFont="1" applyFill="1" applyBorder="1" applyAlignment="1">
      <alignment horizontal="center"/>
    </xf>
    <xf numFmtId="0" fontId="10" fillId="6" borderId="0" xfId="0" applyFont="1" applyFill="1"/>
    <xf numFmtId="0" fontId="10" fillId="8" borderId="0" xfId="0" applyFont="1" applyFill="1"/>
    <xf numFmtId="0" fontId="10" fillId="8" borderId="0" xfId="0" applyFont="1" applyFill="1" applyBorder="1" applyAlignment="1"/>
    <xf numFmtId="0" fontId="10" fillId="8" borderId="0" xfId="0" applyFont="1" applyFill="1" applyBorder="1" applyAlignment="1">
      <alignment horizontal="center"/>
    </xf>
    <xf numFmtId="0" fontId="10" fillId="8" borderId="0" xfId="0" applyFont="1" applyFill="1" applyBorder="1"/>
    <xf numFmtId="0" fontId="10" fillId="0" borderId="0" xfId="0" applyFont="1"/>
    <xf numFmtId="0" fontId="10" fillId="8" borderId="0" xfId="0" applyFont="1" applyFill="1" applyAlignment="1">
      <alignment horizontal="center"/>
    </xf>
    <xf numFmtId="0" fontId="10" fillId="8" borderId="0" xfId="0" applyFont="1" applyFill="1" applyBorder="1" applyAlignment="1">
      <alignment vertical="center"/>
    </xf>
    <xf numFmtId="0" fontId="10" fillId="8" borderId="0" xfId="0" applyFont="1" applyFill="1" applyBorder="1" applyAlignment="1">
      <alignment horizontal="left" vertical="center"/>
    </xf>
    <xf numFmtId="0" fontId="10" fillId="8" borderId="0" xfId="0" applyFont="1" applyFill="1" applyBorder="1" applyAlignment="1">
      <alignment horizontal="center" vertical="center"/>
    </xf>
    <xf numFmtId="1" fontId="0" fillId="3" borderId="0" xfId="0" applyNumberFormat="1" applyFill="1" applyBorder="1" applyAlignment="1">
      <alignment horizontal="center"/>
    </xf>
    <xf numFmtId="2" fontId="0" fillId="5" borderId="0" xfId="0" applyNumberFormat="1" applyFill="1" applyAlignment="1">
      <alignment horizontal="center"/>
    </xf>
    <xf numFmtId="164" fontId="0" fillId="5" borderId="0" xfId="0" applyNumberFormat="1" applyFill="1" applyAlignment="1">
      <alignment horizontal="center"/>
    </xf>
    <xf numFmtId="2" fontId="0" fillId="8" borderId="0" xfId="0" applyNumberFormat="1" applyFill="1"/>
    <xf numFmtId="164" fontId="0" fillId="8" borderId="0" xfId="0" applyNumberFormat="1" applyFill="1" applyAlignment="1">
      <alignment horizontal="left"/>
    </xf>
    <xf numFmtId="1" fontId="0" fillId="5" borderId="0" xfId="0" applyNumberFormat="1" applyFill="1" applyAlignment="1">
      <alignment horizontal="center"/>
    </xf>
  </cellXfs>
  <cellStyles count="2">
    <cellStyle name="Prozent" xfId="1" builtinId="5"/>
    <cellStyle name="Standard" xfId="0" builtinId="0"/>
  </cellStyles>
  <dxfs count="0"/>
  <tableStyles count="0" defaultTableStyle="TableStyleMedium2" defaultPivotStyle="PivotStyleMedium9"/>
  <colors>
    <mruColors>
      <color rgb="FF33CCCC"/>
      <color rgb="FF00FFFF"/>
      <color rgb="FFF753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43"/>
  <sheetViews>
    <sheetView tabSelected="1" workbookViewId="0">
      <selection activeCell="O5" sqref="O5"/>
    </sheetView>
  </sheetViews>
  <sheetFormatPr baseColWidth="10" defaultColWidth="9.140625" defaultRowHeight="15" x14ac:dyDescent="0.25"/>
  <cols>
    <col min="1" max="2" width="2.7109375" style="1" customWidth="1"/>
    <col min="3" max="3" width="2.7109375" style="6" customWidth="1"/>
    <col min="4" max="4" width="19.85546875" style="6" customWidth="1"/>
    <col min="5" max="5" width="10.7109375" style="7" customWidth="1"/>
    <col min="6" max="6" width="10.7109375" style="5" customWidth="1"/>
    <col min="7" max="7" width="19.85546875" style="1" customWidth="1"/>
    <col min="8" max="8" width="10.7109375" style="7" customWidth="1"/>
    <col min="9" max="9" width="10.7109375" style="1" customWidth="1"/>
    <col min="10" max="11" width="2.7109375" style="1" customWidth="1"/>
    <col min="12" max="36" width="10.7109375" style="1" customWidth="1"/>
    <col min="37" max="56" width="9.140625" style="1"/>
  </cols>
  <sheetData>
    <row r="1" spans="1:56" x14ac:dyDescent="0.25">
      <c r="A1" s="2"/>
      <c r="C1" s="7"/>
      <c r="D1" s="7"/>
      <c r="E1" s="9"/>
      <c r="F1" s="2"/>
    </row>
    <row r="2" spans="1:56" ht="18.75" x14ac:dyDescent="0.3">
      <c r="C2" s="4" t="s">
        <v>12</v>
      </c>
      <c r="D2" s="7"/>
      <c r="F2" s="2"/>
      <c r="G2" s="2"/>
    </row>
    <row r="3" spans="1:56" x14ac:dyDescent="0.25">
      <c r="C3" s="1"/>
      <c r="D3" s="8"/>
      <c r="F3" s="3" t="s">
        <v>47</v>
      </c>
      <c r="G3" s="2"/>
    </row>
    <row r="4" spans="1:56" s="1" customFormat="1" x14ac:dyDescent="0.25">
      <c r="C4" s="7"/>
      <c r="D4" s="7"/>
      <c r="E4" s="7"/>
      <c r="F4" s="2"/>
      <c r="H4" s="7"/>
    </row>
    <row r="5" spans="1:56" s="44" customFormat="1" ht="21" x14ac:dyDescent="0.35">
      <c r="A5" s="39"/>
      <c r="B5" s="39"/>
      <c r="C5" s="40"/>
      <c r="D5" s="41" t="s">
        <v>38</v>
      </c>
      <c r="E5" s="42"/>
      <c r="F5" s="42"/>
      <c r="G5" s="43"/>
      <c r="H5" s="42"/>
      <c r="I5" s="43"/>
      <c r="J5" s="40"/>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row>
    <row r="6" spans="1:56" x14ac:dyDescent="0.25">
      <c r="C6" s="15"/>
      <c r="D6" s="23" t="s">
        <v>27</v>
      </c>
      <c r="E6" s="17"/>
      <c r="F6" s="17"/>
      <c r="G6" s="23" t="s">
        <v>2</v>
      </c>
      <c r="H6" s="17"/>
      <c r="I6" s="18"/>
      <c r="J6" s="15"/>
    </row>
    <row r="7" spans="1:56" x14ac:dyDescent="0.25">
      <c r="C7" s="15"/>
      <c r="D7" s="2" t="s">
        <v>11</v>
      </c>
      <c r="E7" s="24">
        <v>1000</v>
      </c>
      <c r="F7" s="17"/>
      <c r="G7" s="2" t="s">
        <v>3</v>
      </c>
      <c r="H7" s="10"/>
      <c r="I7" s="18"/>
      <c r="J7" s="15"/>
    </row>
    <row r="8" spans="1:56" x14ac:dyDescent="0.25">
      <c r="C8" s="15"/>
      <c r="D8" s="2" t="s">
        <v>0</v>
      </c>
      <c r="E8" s="10">
        <v>50</v>
      </c>
      <c r="F8" s="17"/>
      <c r="G8" s="2" t="s">
        <v>4</v>
      </c>
      <c r="H8" s="10"/>
      <c r="I8" s="18"/>
      <c r="J8" s="15"/>
    </row>
    <row r="9" spans="1:56" s="1" customFormat="1" x14ac:dyDescent="0.25">
      <c r="C9" s="15"/>
      <c r="D9" s="27" t="s">
        <v>1</v>
      </c>
      <c r="E9" s="28">
        <f>100-E8</f>
        <v>50</v>
      </c>
      <c r="F9" s="17"/>
      <c r="G9" s="27" t="s">
        <v>5</v>
      </c>
      <c r="H9" s="29">
        <f>(H8-H7)</f>
        <v>0</v>
      </c>
      <c r="I9" s="18"/>
      <c r="J9" s="15"/>
    </row>
    <row r="10" spans="1:56" s="1" customFormat="1" x14ac:dyDescent="0.25">
      <c r="C10" s="15"/>
      <c r="D10" s="18"/>
      <c r="E10" s="17"/>
      <c r="F10" s="17"/>
      <c r="G10" s="18"/>
      <c r="H10" s="17"/>
      <c r="I10" s="18"/>
      <c r="J10" s="15"/>
    </row>
    <row r="11" spans="1:56" s="1" customFormat="1" x14ac:dyDescent="0.25">
      <c r="C11" s="15"/>
      <c r="D11" s="23" t="s">
        <v>17</v>
      </c>
      <c r="E11" s="17"/>
      <c r="F11" s="17"/>
      <c r="G11" s="23" t="s">
        <v>15</v>
      </c>
      <c r="H11" s="17"/>
      <c r="I11" s="18"/>
      <c r="J11" s="15"/>
    </row>
    <row r="12" spans="1:56" x14ac:dyDescent="0.25">
      <c r="C12" s="15"/>
      <c r="D12" s="2" t="s">
        <v>18</v>
      </c>
      <c r="E12" s="25">
        <v>215</v>
      </c>
      <c r="F12" s="17"/>
      <c r="G12" s="2" t="s">
        <v>7</v>
      </c>
      <c r="H12" s="25"/>
      <c r="I12" s="18"/>
      <c r="J12" s="15"/>
    </row>
    <row r="13" spans="1:56" s="2" customFormat="1" x14ac:dyDescent="0.25">
      <c r="C13" s="18"/>
      <c r="D13" s="2" t="s">
        <v>19</v>
      </c>
      <c r="E13" s="25">
        <v>215</v>
      </c>
      <c r="F13" s="17"/>
      <c r="G13" s="2" t="s">
        <v>8</v>
      </c>
      <c r="H13" s="25"/>
      <c r="I13" s="18"/>
      <c r="J13" s="18"/>
    </row>
    <row r="14" spans="1:56" s="1" customFormat="1" x14ac:dyDescent="0.25">
      <c r="C14" s="15"/>
      <c r="D14" s="18"/>
      <c r="E14" s="17"/>
      <c r="F14" s="17"/>
      <c r="G14" s="27" t="s">
        <v>6</v>
      </c>
      <c r="H14" s="28">
        <f>((E7*(E8/100))+(H12*2.205/2.681))+((E7*(E9/100))+(H13*2.205/2.681))</f>
        <v>1000</v>
      </c>
      <c r="I14" s="18"/>
      <c r="J14" s="15"/>
    </row>
    <row r="15" spans="1:56" ht="15.75" customHeight="1" x14ac:dyDescent="0.25">
      <c r="C15" s="15"/>
      <c r="D15" s="23" t="s">
        <v>28</v>
      </c>
      <c r="E15" s="17"/>
      <c r="F15" s="17"/>
      <c r="G15" s="27" t="s">
        <v>9</v>
      </c>
      <c r="H15" s="28">
        <f>(E7*(E8/100)+H12*2.205/2.681)*100/H14</f>
        <v>50</v>
      </c>
      <c r="I15" s="18"/>
      <c r="J15" s="15"/>
    </row>
    <row r="16" spans="1:56" x14ac:dyDescent="0.25">
      <c r="C16" s="15"/>
      <c r="D16" s="2" t="s">
        <v>29</v>
      </c>
      <c r="E16" s="25">
        <v>1.2</v>
      </c>
      <c r="F16" s="18"/>
      <c r="G16" s="27" t="s">
        <v>10</v>
      </c>
      <c r="H16" s="28">
        <f>(E7*(E9/100)+H13*2.205/2.681)*100/H14</f>
        <v>50</v>
      </c>
      <c r="I16" s="18"/>
      <c r="J16" s="15"/>
    </row>
    <row r="17" spans="3:10" s="1" customFormat="1" x14ac:dyDescent="0.25">
      <c r="C17" s="15"/>
      <c r="D17" s="22"/>
      <c r="E17" s="22"/>
      <c r="F17" s="17"/>
      <c r="G17" s="18"/>
      <c r="H17" s="17"/>
      <c r="I17" s="18"/>
      <c r="J17" s="15"/>
    </row>
    <row r="18" spans="3:10" s="1" customFormat="1" x14ac:dyDescent="0.25">
      <c r="D18" s="30"/>
      <c r="E18" s="35"/>
      <c r="F18" s="9"/>
      <c r="G18" s="2"/>
      <c r="H18" s="9"/>
      <c r="I18" s="2"/>
    </row>
    <row r="19" spans="3:10" s="1" customFormat="1" x14ac:dyDescent="0.25"/>
    <row r="20" spans="3:10" s="39" customFormat="1" ht="21" x14ac:dyDescent="0.35">
      <c r="C20" s="40"/>
      <c r="D20" s="40" t="s">
        <v>17</v>
      </c>
      <c r="E20" s="45"/>
      <c r="F20" s="40"/>
      <c r="G20" s="40"/>
      <c r="H20" s="45"/>
      <c r="I20" s="40"/>
      <c r="J20" s="40"/>
    </row>
    <row r="21" spans="3:10" s="1" customFormat="1" x14ac:dyDescent="0.25">
      <c r="C21" s="15"/>
      <c r="D21" s="33" t="s">
        <v>44</v>
      </c>
      <c r="E21" s="16"/>
      <c r="F21" s="15"/>
      <c r="G21" s="15"/>
      <c r="H21" s="16"/>
      <c r="I21" s="15"/>
      <c r="J21" s="15"/>
    </row>
    <row r="22" spans="3:10" s="1" customFormat="1" x14ac:dyDescent="0.25">
      <c r="C22" s="15"/>
      <c r="D22" s="32" t="s">
        <v>0</v>
      </c>
      <c r="E22" s="50">
        <f>(3.8*(H15/100))-(E16*E16/20*0.63)+0.2</f>
        <v>2.05464</v>
      </c>
      <c r="F22" s="52"/>
      <c r="G22" s="52"/>
      <c r="H22" s="16"/>
      <c r="I22" s="15"/>
      <c r="J22" s="15"/>
    </row>
    <row r="23" spans="3:10" s="1" customFormat="1" x14ac:dyDescent="0.25">
      <c r="C23" s="15"/>
      <c r="D23" s="32" t="s">
        <v>1</v>
      </c>
      <c r="E23" s="50">
        <f>(3.8*(H16/100))-(E16*E16/20*0.63)+0.2</f>
        <v>2.05464</v>
      </c>
      <c r="F23" s="52"/>
      <c r="G23" s="52"/>
      <c r="H23" s="16"/>
      <c r="I23" s="15"/>
      <c r="J23" s="15"/>
    </row>
    <row r="24" spans="3:10" s="1" customFormat="1" x14ac:dyDescent="0.25">
      <c r="C24" s="15"/>
      <c r="D24" s="15"/>
      <c r="E24" s="16"/>
      <c r="F24" s="15"/>
      <c r="G24" s="15"/>
      <c r="H24" s="16"/>
      <c r="I24" s="15"/>
      <c r="J24" s="15"/>
    </row>
    <row r="25" spans="3:10" s="1" customFormat="1" x14ac:dyDescent="0.25">
      <c r="E25" s="7"/>
      <c r="H25" s="7"/>
    </row>
    <row r="26" spans="3:10" s="39" customFormat="1" ht="21" x14ac:dyDescent="0.35">
      <c r="C26" s="40"/>
      <c r="D26" s="46" t="s">
        <v>39</v>
      </c>
      <c r="E26" s="42"/>
      <c r="F26" s="42"/>
      <c r="G26" s="43"/>
      <c r="H26" s="42"/>
      <c r="I26" s="43"/>
      <c r="J26" s="40"/>
    </row>
    <row r="27" spans="3:10" s="1" customFormat="1" x14ac:dyDescent="0.25">
      <c r="C27" s="15"/>
      <c r="D27" s="33" t="s">
        <v>40</v>
      </c>
      <c r="E27" s="16"/>
      <c r="F27" s="15"/>
      <c r="G27" s="33" t="s">
        <v>41</v>
      </c>
      <c r="H27" s="16"/>
      <c r="I27" s="15"/>
      <c r="J27" s="15"/>
    </row>
    <row r="28" spans="3:10" s="1" customFormat="1" x14ac:dyDescent="0.25">
      <c r="C28" s="16"/>
      <c r="D28" s="32" t="s">
        <v>0</v>
      </c>
      <c r="E28" s="51">
        <f>-5*(E16*E16/2/10+1)*(E12/(E12+E13))*(H16/100)</f>
        <v>-1.34</v>
      </c>
      <c r="F28" s="53"/>
      <c r="G28" s="32" t="s">
        <v>0</v>
      </c>
      <c r="H28" s="54">
        <f>(E16*E16/2)*(H15/100+1)*(E12/(E12+E13))-1</f>
        <v>-0.45999999999999996</v>
      </c>
      <c r="I28" s="15"/>
      <c r="J28" s="15"/>
    </row>
    <row r="29" spans="3:10" x14ac:dyDescent="0.25">
      <c r="C29" s="16"/>
      <c r="D29" s="32" t="s">
        <v>1</v>
      </c>
      <c r="E29" s="51">
        <f>-5*(E16*E16/2/10+1)*(E13/(E12+E13))*(H15/100)</f>
        <v>-1.34</v>
      </c>
      <c r="F29" s="53"/>
      <c r="G29" s="32" t="s">
        <v>1</v>
      </c>
      <c r="H29" s="54">
        <f>(E16*E16/2)*(H16/100+1)*(E13/(E12+E13))-1</f>
        <v>-0.45999999999999996</v>
      </c>
      <c r="I29" s="15"/>
      <c r="J29" s="15"/>
    </row>
    <row r="30" spans="3:10" x14ac:dyDescent="0.25">
      <c r="C30" s="15"/>
      <c r="D30" s="15"/>
      <c r="E30" s="16"/>
      <c r="F30" s="15"/>
      <c r="G30" s="15"/>
      <c r="H30" s="16"/>
      <c r="I30" s="15"/>
      <c r="J30" s="15"/>
    </row>
    <row r="31" spans="3:10" s="1" customFormat="1" x14ac:dyDescent="0.25">
      <c r="C31" s="15"/>
      <c r="D31" s="33" t="s">
        <v>42</v>
      </c>
      <c r="E31" s="16"/>
      <c r="F31" s="15"/>
      <c r="G31" s="15"/>
      <c r="H31" s="16"/>
      <c r="I31" s="15"/>
      <c r="J31" s="15"/>
    </row>
    <row r="32" spans="3:10" s="1" customFormat="1" x14ac:dyDescent="0.25">
      <c r="C32" s="15"/>
      <c r="D32" s="32" t="s">
        <v>43</v>
      </c>
      <c r="E32" s="51">
        <f>7-(E28*E28/2)</f>
        <v>6.1021999999999998</v>
      </c>
      <c r="F32" s="15"/>
      <c r="G32" s="15"/>
      <c r="H32" s="16"/>
      <c r="I32" s="15"/>
      <c r="J32" s="15"/>
    </row>
    <row r="33" spans="3:10" s="1" customFormat="1" x14ac:dyDescent="0.25">
      <c r="C33" s="31"/>
      <c r="D33" s="31"/>
      <c r="E33" s="34"/>
      <c r="F33" s="31"/>
      <c r="G33" s="31"/>
      <c r="H33" s="34"/>
      <c r="I33" s="31"/>
      <c r="J33" s="31"/>
    </row>
    <row r="34" spans="3:10" s="1" customFormat="1" x14ac:dyDescent="0.25">
      <c r="E34" s="7"/>
      <c r="H34" s="7"/>
    </row>
    <row r="35" spans="3:10" s="39" customFormat="1" ht="21" x14ac:dyDescent="0.35">
      <c r="C35" s="40"/>
      <c r="D35" s="47" t="s">
        <v>30</v>
      </c>
      <c r="E35" s="48"/>
      <c r="F35" s="46"/>
      <c r="G35" s="46"/>
      <c r="H35" s="48"/>
      <c r="I35" s="43"/>
      <c r="J35" s="40"/>
    </row>
    <row r="36" spans="3:10" s="1" customFormat="1" x14ac:dyDescent="0.25">
      <c r="C36" s="15"/>
      <c r="D36" s="11" t="s">
        <v>26</v>
      </c>
      <c r="E36" s="17"/>
      <c r="F36" s="18"/>
      <c r="G36" s="11" t="s">
        <v>25</v>
      </c>
      <c r="H36" s="17"/>
      <c r="I36" s="18"/>
      <c r="J36" s="15"/>
    </row>
    <row r="37" spans="3:10" x14ac:dyDescent="0.25">
      <c r="C37" s="15"/>
      <c r="D37" s="2" t="s">
        <v>13</v>
      </c>
      <c r="E37" s="25"/>
      <c r="F37" s="18"/>
      <c r="G37" s="2" t="s">
        <v>13</v>
      </c>
      <c r="H37" s="25"/>
      <c r="I37" s="18"/>
      <c r="J37" s="15"/>
    </row>
    <row r="38" spans="3:10" x14ac:dyDescent="0.25">
      <c r="C38" s="15"/>
      <c r="D38" s="2" t="s">
        <v>45</v>
      </c>
      <c r="E38" s="25"/>
      <c r="F38" s="18"/>
      <c r="G38" s="2" t="s">
        <v>45</v>
      </c>
      <c r="H38" s="25"/>
      <c r="I38" s="18"/>
      <c r="J38" s="15"/>
    </row>
    <row r="39" spans="3:10" x14ac:dyDescent="0.25">
      <c r="C39" s="15"/>
      <c r="D39" s="26" t="s">
        <v>0</v>
      </c>
      <c r="E39" s="14">
        <f>((50*(H15/100))*((H16-50)/100+1)*((E12/E13-1)/10+1)*(1+(E38/100))*(E37/100+1))-(E16*E16/2)</f>
        <v>24.28</v>
      </c>
      <c r="F39" s="18"/>
      <c r="G39" s="26" t="s">
        <v>0</v>
      </c>
      <c r="H39" s="14">
        <f>((50*(H15/100))*((H16-50)/100+1)*((E12/E13-1)/10+1)*(1+(H38/100))*(1-(15/100))*(H37/100+1))-(E16*E16/2)</f>
        <v>20.53</v>
      </c>
      <c r="I39" s="18"/>
      <c r="J39" s="15"/>
    </row>
    <row r="40" spans="3:10" s="1" customFormat="1" x14ac:dyDescent="0.25">
      <c r="C40" s="15"/>
      <c r="D40" s="26" t="s">
        <v>1</v>
      </c>
      <c r="E40" s="14">
        <f>((50*(H16/100))*((H15-50)/100+1)*((E13/E12-1)/10+1)*(1-(E38/100))*(E37/100+1))+(E16*E16/2)</f>
        <v>25.72</v>
      </c>
      <c r="F40" s="18"/>
      <c r="G40" s="26" t="s">
        <v>1</v>
      </c>
      <c r="H40" s="14">
        <f>((50*(H16/100))*((H15-50)/100+1)*((E13/E12-1)/10+1)*(1-(H38/100))*(1+(15/100))*(H37/100+1))+(E16*E16/2)</f>
        <v>29.469999999999995</v>
      </c>
      <c r="I40" s="18"/>
      <c r="J40" s="15"/>
    </row>
    <row r="41" spans="3:10" s="1" customFormat="1" x14ac:dyDescent="0.25">
      <c r="C41" s="15"/>
      <c r="D41" s="18"/>
      <c r="E41" s="17"/>
      <c r="F41" s="18"/>
      <c r="G41" s="18"/>
      <c r="H41" s="17"/>
      <c r="I41" s="18"/>
      <c r="J41" s="15"/>
    </row>
    <row r="42" spans="3:10" s="1" customFormat="1" x14ac:dyDescent="0.25">
      <c r="D42" s="2"/>
      <c r="E42" s="9"/>
      <c r="F42" s="2"/>
      <c r="G42" s="2"/>
      <c r="H42" s="9"/>
      <c r="I42" s="2"/>
    </row>
    <row r="43" spans="3:10" s="39" customFormat="1" ht="21" x14ac:dyDescent="0.35">
      <c r="C43" s="40"/>
      <c r="D43" s="46" t="s">
        <v>2</v>
      </c>
      <c r="E43" s="48"/>
      <c r="F43" s="46"/>
      <c r="G43" s="46"/>
      <c r="H43" s="48"/>
      <c r="I43" s="43"/>
      <c r="J43" s="40"/>
    </row>
    <row r="44" spans="3:10" s="1" customFormat="1" x14ac:dyDescent="0.25">
      <c r="C44" s="15"/>
      <c r="D44" s="11" t="s">
        <v>31</v>
      </c>
      <c r="E44" s="17"/>
      <c r="F44" s="17"/>
      <c r="G44" s="11" t="s">
        <v>46</v>
      </c>
      <c r="H44" s="17"/>
      <c r="I44" s="18"/>
      <c r="J44" s="15"/>
    </row>
    <row r="45" spans="3:10" s="1" customFormat="1" x14ac:dyDescent="0.25">
      <c r="C45" s="15"/>
      <c r="D45" s="12" t="s">
        <v>13</v>
      </c>
      <c r="E45" s="10"/>
      <c r="F45" s="17"/>
      <c r="G45" s="26" t="s">
        <v>0</v>
      </c>
      <c r="H45" s="49">
        <f>12-(6*(E45/100+1))</f>
        <v>6</v>
      </c>
      <c r="I45" s="18"/>
      <c r="J45" s="15"/>
    </row>
    <row r="46" spans="3:10" s="1" customFormat="1" x14ac:dyDescent="0.25">
      <c r="C46" s="15"/>
      <c r="D46" s="26" t="s">
        <v>0</v>
      </c>
      <c r="E46" s="13">
        <f>((H9*(H15/100))*(H14/E7))*(E45/100+1)</f>
        <v>0</v>
      </c>
      <c r="F46" s="18"/>
      <c r="G46" s="26" t="s">
        <v>1</v>
      </c>
      <c r="H46" s="49">
        <f>12-(6*(E45/100+1))</f>
        <v>6</v>
      </c>
      <c r="I46" s="18"/>
      <c r="J46" s="15"/>
    </row>
    <row r="47" spans="3:10" x14ac:dyDescent="0.25">
      <c r="C47" s="15"/>
      <c r="D47" s="26" t="s">
        <v>1</v>
      </c>
      <c r="E47" s="13">
        <f>((H9*(H16/100))*(H14/E7))*(E45/100+1)</f>
        <v>0</v>
      </c>
      <c r="F47" s="18"/>
      <c r="G47" s="18"/>
      <c r="H47" s="17"/>
      <c r="I47" s="18"/>
      <c r="J47" s="15"/>
    </row>
    <row r="48" spans="3:10" s="1" customFormat="1" x14ac:dyDescent="0.25">
      <c r="C48" s="15"/>
      <c r="D48" s="18"/>
      <c r="E48" s="17"/>
      <c r="F48" s="18"/>
      <c r="G48" s="18"/>
      <c r="H48" s="17"/>
      <c r="I48" s="18"/>
      <c r="J48" s="15"/>
    </row>
    <row r="49" spans="1:56" s="1" customFormat="1" x14ac:dyDescent="0.25">
      <c r="D49" s="2"/>
      <c r="E49" s="9"/>
      <c r="F49" s="2"/>
      <c r="G49" s="2"/>
      <c r="H49" s="9"/>
      <c r="I49" s="2"/>
    </row>
    <row r="50" spans="1:56" s="39" customFormat="1" ht="21" x14ac:dyDescent="0.35">
      <c r="C50" s="40"/>
      <c r="D50" s="46" t="s">
        <v>33</v>
      </c>
      <c r="E50" s="48"/>
      <c r="F50" s="46"/>
      <c r="G50" s="46"/>
      <c r="H50" s="48"/>
      <c r="I50" s="43"/>
      <c r="J50" s="40"/>
    </row>
    <row r="51" spans="1:56" s="1" customFormat="1" x14ac:dyDescent="0.25">
      <c r="C51" s="15"/>
      <c r="D51" s="11" t="s">
        <v>32</v>
      </c>
      <c r="E51" s="17"/>
      <c r="F51" s="17"/>
      <c r="G51" s="11" t="s">
        <v>34</v>
      </c>
      <c r="H51" s="17"/>
      <c r="I51" s="18"/>
      <c r="J51" s="15"/>
    </row>
    <row r="52" spans="1:56" x14ac:dyDescent="0.25">
      <c r="C52" s="15"/>
      <c r="D52" s="12" t="s">
        <v>13</v>
      </c>
      <c r="E52" s="10"/>
      <c r="F52" s="17"/>
      <c r="G52" s="12" t="s">
        <v>13</v>
      </c>
      <c r="H52" s="10"/>
      <c r="I52" s="18"/>
      <c r="J52" s="15"/>
    </row>
    <row r="53" spans="1:56" x14ac:dyDescent="0.25">
      <c r="C53" s="15"/>
      <c r="D53" s="26" t="s">
        <v>0</v>
      </c>
      <c r="E53" s="13">
        <f>(20*(H14/1500)*H15/100)*(E52/100+1)</f>
        <v>6.6666666666666661</v>
      </c>
      <c r="F53" s="17"/>
      <c r="G53" s="26" t="s">
        <v>0</v>
      </c>
      <c r="H53" s="13">
        <f>(20*(H14/1500)*H16/100)*0.63*(H52/100+1)</f>
        <v>4.1999999999999993</v>
      </c>
      <c r="I53" s="18"/>
      <c r="J53" s="15"/>
    </row>
    <row r="54" spans="1:56" s="1" customFormat="1" x14ac:dyDescent="0.25">
      <c r="C54" s="15"/>
      <c r="D54" s="36" t="s">
        <v>1</v>
      </c>
      <c r="E54" s="37">
        <f>(20*(H14/1500)*H16/100)*(E52/100+1)</f>
        <v>6.6666666666666661</v>
      </c>
      <c r="F54" s="38"/>
      <c r="G54" s="36" t="s">
        <v>1</v>
      </c>
      <c r="H54" s="13">
        <f>(20*(H14/1500)*H15/100)*0.63*(H52/100+1)</f>
        <v>4.1999999999999993</v>
      </c>
      <c r="I54" s="18"/>
      <c r="J54" s="15"/>
    </row>
    <row r="55" spans="1:56" x14ac:dyDescent="0.25">
      <c r="C55" s="15"/>
      <c r="D55" s="18"/>
      <c r="E55" s="17"/>
      <c r="F55" s="18"/>
      <c r="G55" s="18"/>
      <c r="H55" s="17"/>
      <c r="I55" s="18"/>
      <c r="J55" s="15"/>
    </row>
    <row r="56" spans="1:56" x14ac:dyDescent="0.25">
      <c r="C56" s="1"/>
      <c r="D56" s="2"/>
      <c r="E56" s="9"/>
      <c r="F56" s="2"/>
      <c r="G56" s="2"/>
      <c r="H56" s="9"/>
      <c r="I56" s="2"/>
    </row>
    <row r="57" spans="1:56" s="44" customFormat="1" ht="21" x14ac:dyDescent="0.35">
      <c r="A57" s="39"/>
      <c r="B57" s="39"/>
      <c r="C57" s="40"/>
      <c r="D57" s="46" t="s">
        <v>14</v>
      </c>
      <c r="E57" s="48"/>
      <c r="F57" s="46"/>
      <c r="G57" s="46"/>
      <c r="H57" s="48"/>
      <c r="I57" s="43"/>
      <c r="J57" s="40"/>
      <c r="K57" s="39"/>
      <c r="L57" s="39"/>
      <c r="M57" s="39"/>
      <c r="N57" s="39"/>
      <c r="O57" s="39"/>
      <c r="P57" s="39"/>
      <c r="Q57" s="39"/>
      <c r="R57" s="39"/>
      <c r="S57" s="39"/>
      <c r="T57" s="39"/>
      <c r="U57" s="39"/>
      <c r="V57" s="39"/>
      <c r="W57" s="39"/>
      <c r="X57" s="39"/>
      <c r="Y57" s="39"/>
      <c r="Z57" s="39"/>
      <c r="AA57" s="39"/>
      <c r="AB57" s="39"/>
      <c r="AC57" s="39"/>
      <c r="AD57" s="39"/>
      <c r="AE57" s="39"/>
      <c r="AF57" s="39"/>
      <c r="AG57" s="39"/>
      <c r="AH57" s="39"/>
      <c r="AI57" s="39"/>
      <c r="AJ57" s="39"/>
      <c r="AK57" s="39"/>
      <c r="AL57" s="39"/>
      <c r="AM57" s="39"/>
      <c r="AN57" s="39"/>
      <c r="AO57" s="39"/>
      <c r="AP57" s="39"/>
      <c r="AQ57" s="39"/>
      <c r="AR57" s="39"/>
      <c r="AS57" s="39"/>
      <c r="AT57" s="39"/>
      <c r="AU57" s="39"/>
      <c r="AV57" s="39"/>
      <c r="AW57" s="39"/>
      <c r="AX57" s="39"/>
      <c r="AY57" s="39"/>
      <c r="AZ57" s="39"/>
      <c r="BA57" s="39"/>
      <c r="BB57" s="39"/>
      <c r="BC57" s="39"/>
      <c r="BD57" s="39"/>
    </row>
    <row r="58" spans="1:56" s="1" customFormat="1" x14ac:dyDescent="0.25">
      <c r="C58" s="15"/>
      <c r="D58" s="11" t="s">
        <v>16</v>
      </c>
      <c r="E58" s="19">
        <f>100-(((E12*100/(E12+E13))+H15)/2)</f>
        <v>50</v>
      </c>
      <c r="F58" s="17"/>
      <c r="G58" s="11" t="s">
        <v>24</v>
      </c>
      <c r="H58" s="20">
        <f>(H14/300+90)*((E16*E16/2)/10+1)</f>
        <v>100.05333333333333</v>
      </c>
      <c r="I58" s="18"/>
      <c r="J58" s="15"/>
    </row>
    <row r="59" spans="1:56" x14ac:dyDescent="0.25">
      <c r="C59" s="15"/>
      <c r="D59" s="18"/>
      <c r="E59" s="17"/>
      <c r="F59" s="18"/>
      <c r="G59" s="18"/>
      <c r="H59" s="17"/>
      <c r="I59" s="18"/>
      <c r="J59" s="15"/>
    </row>
    <row r="60" spans="1:56" x14ac:dyDescent="0.25">
      <c r="C60" s="1"/>
      <c r="D60" s="2"/>
      <c r="E60" s="9"/>
      <c r="F60" s="2"/>
      <c r="G60" s="2"/>
      <c r="H60" s="9"/>
      <c r="I60" s="2"/>
    </row>
    <row r="61" spans="1:56" s="44" customFormat="1" ht="21" x14ac:dyDescent="0.35">
      <c r="A61" s="39"/>
      <c r="B61" s="39"/>
      <c r="C61" s="40"/>
      <c r="D61" s="46" t="s">
        <v>35</v>
      </c>
      <c r="E61" s="48"/>
      <c r="F61" s="46"/>
      <c r="G61" s="46"/>
      <c r="H61" s="48"/>
      <c r="I61" s="43"/>
      <c r="J61" s="40"/>
      <c r="K61" s="39"/>
      <c r="L61" s="39"/>
      <c r="M61" s="39"/>
      <c r="N61" s="39"/>
      <c r="O61" s="39"/>
      <c r="P61" s="39"/>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39"/>
    </row>
    <row r="62" spans="1:56" x14ac:dyDescent="0.25">
      <c r="C62" s="15"/>
      <c r="D62" s="11" t="s">
        <v>36</v>
      </c>
      <c r="E62" s="11" t="s">
        <v>21</v>
      </c>
      <c r="F62" s="17"/>
      <c r="G62" s="11" t="s">
        <v>25</v>
      </c>
      <c r="H62" s="11" t="s">
        <v>20</v>
      </c>
      <c r="I62" s="11" t="s">
        <v>21</v>
      </c>
      <c r="J62" s="15"/>
    </row>
    <row r="63" spans="1:56" x14ac:dyDescent="0.25">
      <c r="C63" s="15"/>
      <c r="D63" s="26" t="s">
        <v>22</v>
      </c>
      <c r="E63" s="19">
        <f>(E13/(E12+E13)*100)*((H16+100)/100)*0.815</f>
        <v>61.124999999999993</v>
      </c>
      <c r="F63" s="17"/>
      <c r="G63" s="26" t="s">
        <v>22</v>
      </c>
      <c r="H63" s="19">
        <f>I63*0.83</f>
        <v>64.117499999999993</v>
      </c>
      <c r="I63" s="19">
        <f>(E13/(E12+E13)*100)*((H16+100)/100)*1.03</f>
        <v>77.25</v>
      </c>
      <c r="J63" s="15"/>
    </row>
    <row r="64" spans="1:56" x14ac:dyDescent="0.25">
      <c r="C64" s="15"/>
      <c r="D64" s="26" t="s">
        <v>23</v>
      </c>
      <c r="E64" s="19">
        <f>E63*0.75</f>
        <v>45.843749999999993</v>
      </c>
      <c r="F64" s="17"/>
      <c r="G64" s="26" t="s">
        <v>23</v>
      </c>
      <c r="H64" s="19">
        <f>H63*0</f>
        <v>0</v>
      </c>
      <c r="I64" s="19">
        <f>I63*0.75</f>
        <v>57.9375</v>
      </c>
      <c r="J64" s="15"/>
    </row>
    <row r="65" spans="3:10" s="1" customFormat="1" x14ac:dyDescent="0.25">
      <c r="C65" s="15"/>
      <c r="D65" s="18"/>
      <c r="E65" s="17"/>
      <c r="F65" s="17"/>
      <c r="G65" s="26" t="s">
        <v>16</v>
      </c>
      <c r="H65" s="19">
        <f>E9*(E13/(E12+E13)+100/100)</f>
        <v>75</v>
      </c>
      <c r="I65" s="19"/>
      <c r="J65" s="15"/>
    </row>
    <row r="66" spans="3:10" s="1" customFormat="1" x14ac:dyDescent="0.25">
      <c r="C66" s="15"/>
      <c r="D66" s="11" t="s">
        <v>37</v>
      </c>
      <c r="E66" s="11" t="s">
        <v>20</v>
      </c>
      <c r="F66" s="17"/>
      <c r="G66" s="18"/>
      <c r="H66" s="17"/>
      <c r="I66" s="18"/>
      <c r="J66" s="15"/>
    </row>
    <row r="67" spans="3:10" s="1" customFormat="1" x14ac:dyDescent="0.25">
      <c r="C67" s="15"/>
      <c r="D67" s="26" t="s">
        <v>22</v>
      </c>
      <c r="E67" s="21">
        <f>(E12/(E12+E13)*100)*((H15+100)/100)*0.785</f>
        <v>58.875</v>
      </c>
      <c r="F67" s="17"/>
      <c r="G67" s="18"/>
      <c r="H67" s="17"/>
      <c r="I67" s="18"/>
      <c r="J67" s="15"/>
    </row>
    <row r="68" spans="3:10" s="1" customFormat="1" x14ac:dyDescent="0.25">
      <c r="C68" s="15"/>
      <c r="D68" s="26" t="s">
        <v>23</v>
      </c>
      <c r="E68" s="19">
        <f>E67*0</f>
        <v>0</v>
      </c>
      <c r="F68" s="18"/>
      <c r="G68" s="18"/>
      <c r="H68" s="17"/>
      <c r="I68" s="18"/>
      <c r="J68" s="15"/>
    </row>
    <row r="69" spans="3:10" s="1" customFormat="1" x14ac:dyDescent="0.25">
      <c r="C69" s="15"/>
      <c r="D69" s="18"/>
      <c r="E69" s="17"/>
      <c r="F69" s="17"/>
      <c r="G69" s="18"/>
      <c r="H69" s="17"/>
      <c r="I69" s="18"/>
      <c r="J69" s="15"/>
    </row>
    <row r="70" spans="3:10" s="1" customFormat="1" x14ac:dyDescent="0.25"/>
    <row r="71" spans="3:10" s="1" customFormat="1" x14ac:dyDescent="0.25">
      <c r="E71" s="7"/>
      <c r="F71" s="2"/>
      <c r="H71" s="7"/>
    </row>
    <row r="72" spans="3:10" s="1" customFormat="1" x14ac:dyDescent="0.25">
      <c r="E72" s="7"/>
      <c r="F72" s="2"/>
      <c r="H72" s="7"/>
    </row>
    <row r="73" spans="3:10" s="1" customFormat="1" x14ac:dyDescent="0.25">
      <c r="E73" s="7"/>
      <c r="H73" s="7"/>
    </row>
    <row r="74" spans="3:10" s="1" customFormat="1" x14ac:dyDescent="0.25">
      <c r="E74" s="7"/>
      <c r="H74" s="7"/>
    </row>
    <row r="75" spans="3:10" s="1" customFormat="1" x14ac:dyDescent="0.25">
      <c r="E75" s="7"/>
      <c r="H75" s="7"/>
    </row>
    <row r="76" spans="3:10" s="1" customFormat="1" x14ac:dyDescent="0.25">
      <c r="E76" s="7"/>
      <c r="H76" s="7"/>
    </row>
    <row r="77" spans="3:10" s="1" customFormat="1" x14ac:dyDescent="0.25">
      <c r="C77" s="7"/>
      <c r="D77" s="7"/>
      <c r="E77" s="7"/>
      <c r="F77" s="2"/>
      <c r="H77" s="7"/>
    </row>
    <row r="78" spans="3:10" s="1" customFormat="1" x14ac:dyDescent="0.25">
      <c r="C78" s="7"/>
      <c r="D78" s="7"/>
      <c r="E78" s="7"/>
      <c r="F78" s="2"/>
      <c r="H78" s="7"/>
    </row>
    <row r="79" spans="3:10" s="1" customFormat="1" x14ac:dyDescent="0.25">
      <c r="C79" s="7"/>
      <c r="D79" s="7"/>
      <c r="E79" s="7"/>
      <c r="F79" s="2"/>
      <c r="H79" s="7"/>
    </row>
    <row r="80" spans="3:10" s="1" customFormat="1" x14ac:dyDescent="0.25">
      <c r="C80" s="7"/>
      <c r="D80" s="7"/>
      <c r="E80" s="7"/>
      <c r="F80" s="2"/>
      <c r="H80" s="7"/>
    </row>
    <row r="81" spans="3:8" s="1" customFormat="1" x14ac:dyDescent="0.25">
      <c r="C81" s="7"/>
      <c r="D81" s="7"/>
      <c r="E81" s="7"/>
      <c r="F81" s="2"/>
      <c r="H81" s="7"/>
    </row>
    <row r="82" spans="3:8" s="1" customFormat="1" x14ac:dyDescent="0.25">
      <c r="C82" s="7"/>
      <c r="D82" s="7"/>
      <c r="E82" s="7"/>
      <c r="F82" s="2"/>
      <c r="H82" s="7"/>
    </row>
    <row r="83" spans="3:8" s="1" customFormat="1" x14ac:dyDescent="0.25">
      <c r="C83" s="7"/>
      <c r="D83" s="7"/>
      <c r="E83" s="7"/>
      <c r="F83" s="2"/>
      <c r="H83" s="7"/>
    </row>
    <row r="84" spans="3:8" s="1" customFormat="1" x14ac:dyDescent="0.25">
      <c r="C84" s="7"/>
      <c r="D84" s="7"/>
      <c r="E84" s="7"/>
      <c r="F84" s="2"/>
      <c r="H84" s="7"/>
    </row>
    <row r="85" spans="3:8" s="1" customFormat="1" x14ac:dyDescent="0.25">
      <c r="C85" s="7"/>
      <c r="D85" s="7"/>
      <c r="E85" s="7"/>
      <c r="F85" s="2"/>
      <c r="H85" s="7"/>
    </row>
    <row r="86" spans="3:8" s="1" customFormat="1" x14ac:dyDescent="0.25">
      <c r="C86" s="7"/>
      <c r="D86" s="7"/>
      <c r="E86" s="7"/>
      <c r="F86" s="2"/>
      <c r="H86" s="7"/>
    </row>
    <row r="87" spans="3:8" s="1" customFormat="1" x14ac:dyDescent="0.25">
      <c r="C87" s="7"/>
      <c r="D87" s="7"/>
      <c r="E87" s="7"/>
      <c r="F87" s="2"/>
      <c r="H87" s="7"/>
    </row>
    <row r="88" spans="3:8" s="1" customFormat="1" x14ac:dyDescent="0.25">
      <c r="C88" s="7"/>
      <c r="D88" s="7"/>
      <c r="E88" s="7"/>
      <c r="F88" s="2"/>
      <c r="H88" s="7"/>
    </row>
    <row r="89" spans="3:8" s="1" customFormat="1" x14ac:dyDescent="0.25">
      <c r="C89" s="7"/>
      <c r="D89" s="7"/>
      <c r="E89" s="7"/>
      <c r="F89" s="2"/>
      <c r="H89" s="7"/>
    </row>
    <row r="90" spans="3:8" s="1" customFormat="1" x14ac:dyDescent="0.25">
      <c r="C90" s="7"/>
      <c r="D90" s="7"/>
      <c r="E90" s="7"/>
      <c r="F90" s="2"/>
      <c r="H90" s="7"/>
    </row>
    <row r="91" spans="3:8" s="1" customFormat="1" x14ac:dyDescent="0.25">
      <c r="C91" s="7"/>
      <c r="D91" s="7"/>
      <c r="E91" s="7"/>
      <c r="F91" s="2"/>
      <c r="H91" s="7"/>
    </row>
    <row r="92" spans="3:8" s="1" customFormat="1" x14ac:dyDescent="0.25">
      <c r="C92" s="7"/>
      <c r="D92" s="7"/>
      <c r="E92" s="7"/>
      <c r="F92" s="2"/>
      <c r="H92" s="7"/>
    </row>
    <row r="93" spans="3:8" s="1" customFormat="1" x14ac:dyDescent="0.25">
      <c r="C93" s="7"/>
      <c r="D93" s="7"/>
      <c r="E93" s="7"/>
      <c r="F93" s="2"/>
      <c r="H93" s="7"/>
    </row>
    <row r="94" spans="3:8" s="1" customFormat="1" x14ac:dyDescent="0.25">
      <c r="C94" s="7"/>
      <c r="D94" s="7"/>
      <c r="E94" s="7"/>
      <c r="F94" s="2"/>
      <c r="H94" s="7"/>
    </row>
    <row r="95" spans="3:8" s="1" customFormat="1" x14ac:dyDescent="0.25">
      <c r="C95" s="7"/>
      <c r="D95" s="7"/>
      <c r="E95" s="7"/>
      <c r="F95" s="2"/>
      <c r="H95" s="7"/>
    </row>
    <row r="96" spans="3:8" s="1" customFormat="1" x14ac:dyDescent="0.25">
      <c r="C96" s="7"/>
      <c r="D96" s="7"/>
      <c r="E96" s="7"/>
      <c r="F96" s="2"/>
      <c r="H96" s="7"/>
    </row>
    <row r="97" spans="3:8" s="1" customFormat="1" x14ac:dyDescent="0.25">
      <c r="C97" s="7"/>
      <c r="D97" s="7"/>
      <c r="E97" s="7"/>
      <c r="F97" s="2"/>
      <c r="H97" s="7"/>
    </row>
    <row r="98" spans="3:8" s="1" customFormat="1" x14ac:dyDescent="0.25">
      <c r="C98" s="7"/>
      <c r="D98" s="7"/>
      <c r="E98" s="7"/>
      <c r="F98" s="2"/>
      <c r="H98" s="7"/>
    </row>
    <row r="99" spans="3:8" s="1" customFormat="1" x14ac:dyDescent="0.25">
      <c r="C99" s="7"/>
      <c r="D99" s="7"/>
      <c r="E99" s="7"/>
      <c r="F99" s="2"/>
      <c r="H99" s="7"/>
    </row>
    <row r="100" spans="3:8" s="1" customFormat="1" x14ac:dyDescent="0.25">
      <c r="C100" s="7"/>
      <c r="D100" s="7"/>
      <c r="E100" s="7"/>
      <c r="F100" s="2"/>
      <c r="H100" s="7"/>
    </row>
    <row r="101" spans="3:8" s="1" customFormat="1" x14ac:dyDescent="0.25">
      <c r="C101" s="7"/>
      <c r="D101" s="7"/>
      <c r="E101" s="7"/>
      <c r="F101" s="2"/>
      <c r="H101" s="7"/>
    </row>
    <row r="102" spans="3:8" s="1" customFormat="1" x14ac:dyDescent="0.25">
      <c r="C102" s="7"/>
      <c r="D102" s="7"/>
      <c r="E102" s="7"/>
      <c r="F102" s="2"/>
      <c r="H102" s="7"/>
    </row>
    <row r="103" spans="3:8" s="1" customFormat="1" x14ac:dyDescent="0.25">
      <c r="C103" s="7"/>
      <c r="D103" s="7"/>
      <c r="E103" s="7"/>
      <c r="F103" s="2"/>
      <c r="H103" s="7"/>
    </row>
    <row r="104" spans="3:8" s="1" customFormat="1" x14ac:dyDescent="0.25">
      <c r="C104" s="7"/>
      <c r="D104" s="7"/>
      <c r="E104" s="7"/>
      <c r="F104" s="2"/>
      <c r="H104" s="7"/>
    </row>
    <row r="105" spans="3:8" s="1" customFormat="1" x14ac:dyDescent="0.25">
      <c r="C105" s="7"/>
      <c r="D105" s="7"/>
      <c r="E105" s="7"/>
      <c r="F105" s="2"/>
      <c r="H105" s="7"/>
    </row>
    <row r="106" spans="3:8" s="1" customFormat="1" x14ac:dyDescent="0.25">
      <c r="C106" s="7"/>
      <c r="D106" s="7"/>
      <c r="E106" s="7"/>
      <c r="F106" s="2"/>
      <c r="H106" s="7"/>
    </row>
    <row r="107" spans="3:8" s="1" customFormat="1" x14ac:dyDescent="0.25">
      <c r="C107" s="7"/>
      <c r="D107" s="7"/>
      <c r="E107" s="7"/>
      <c r="F107" s="2"/>
      <c r="H107" s="7"/>
    </row>
    <row r="108" spans="3:8" s="1" customFormat="1" x14ac:dyDescent="0.25">
      <c r="C108" s="7"/>
      <c r="D108" s="7"/>
      <c r="E108" s="7"/>
      <c r="F108" s="2"/>
      <c r="H108" s="7"/>
    </row>
    <row r="109" spans="3:8" s="1" customFormat="1" x14ac:dyDescent="0.25">
      <c r="C109" s="7"/>
      <c r="D109" s="7"/>
      <c r="E109" s="7"/>
      <c r="F109" s="2"/>
      <c r="H109" s="7"/>
    </row>
    <row r="110" spans="3:8" s="1" customFormat="1" x14ac:dyDescent="0.25">
      <c r="C110" s="7"/>
      <c r="D110" s="7"/>
      <c r="E110" s="7"/>
      <c r="F110" s="2"/>
      <c r="H110" s="7"/>
    </row>
    <row r="111" spans="3:8" s="1" customFormat="1" x14ac:dyDescent="0.25">
      <c r="C111" s="7"/>
      <c r="D111" s="7"/>
      <c r="E111" s="7"/>
      <c r="F111" s="2"/>
      <c r="H111" s="7"/>
    </row>
    <row r="112" spans="3:8" s="1" customFormat="1" x14ac:dyDescent="0.25">
      <c r="C112" s="7"/>
      <c r="D112" s="7"/>
      <c r="E112" s="7"/>
      <c r="F112" s="2"/>
      <c r="H112" s="7"/>
    </row>
    <row r="113" spans="3:8" s="1" customFormat="1" x14ac:dyDescent="0.25">
      <c r="C113" s="7"/>
      <c r="D113" s="7"/>
      <c r="E113" s="7"/>
      <c r="F113" s="2"/>
      <c r="H113" s="7"/>
    </row>
    <row r="114" spans="3:8" s="1" customFormat="1" x14ac:dyDescent="0.25">
      <c r="C114" s="7"/>
      <c r="D114" s="7"/>
      <c r="E114" s="7"/>
      <c r="F114" s="2"/>
      <c r="H114" s="7"/>
    </row>
    <row r="115" spans="3:8" s="1" customFormat="1" x14ac:dyDescent="0.25">
      <c r="C115" s="7"/>
      <c r="D115" s="7"/>
      <c r="E115" s="7"/>
      <c r="F115" s="2"/>
      <c r="H115" s="7"/>
    </row>
    <row r="116" spans="3:8" s="1" customFormat="1" x14ac:dyDescent="0.25">
      <c r="C116" s="7"/>
      <c r="D116" s="7"/>
      <c r="E116" s="7"/>
      <c r="F116" s="2"/>
      <c r="H116" s="7"/>
    </row>
    <row r="117" spans="3:8" s="1" customFormat="1" x14ac:dyDescent="0.25">
      <c r="C117" s="7"/>
      <c r="D117" s="7"/>
      <c r="E117" s="7"/>
      <c r="F117" s="2"/>
      <c r="H117" s="7"/>
    </row>
    <row r="118" spans="3:8" s="1" customFormat="1" x14ac:dyDescent="0.25">
      <c r="C118" s="7"/>
      <c r="D118" s="7"/>
      <c r="E118" s="7"/>
      <c r="F118" s="2"/>
      <c r="H118" s="7"/>
    </row>
    <row r="119" spans="3:8" s="1" customFormat="1" x14ac:dyDescent="0.25">
      <c r="C119" s="7"/>
      <c r="D119" s="7"/>
      <c r="E119" s="7"/>
      <c r="F119" s="2"/>
      <c r="H119" s="7"/>
    </row>
    <row r="120" spans="3:8" s="1" customFormat="1" x14ac:dyDescent="0.25">
      <c r="C120" s="7"/>
      <c r="D120" s="7"/>
      <c r="E120" s="7"/>
      <c r="F120" s="2"/>
      <c r="H120" s="7"/>
    </row>
    <row r="121" spans="3:8" s="1" customFormat="1" x14ac:dyDescent="0.25">
      <c r="C121" s="7"/>
      <c r="D121" s="7"/>
      <c r="E121" s="7"/>
      <c r="F121" s="2"/>
      <c r="H121" s="7"/>
    </row>
    <row r="122" spans="3:8" s="1" customFormat="1" x14ac:dyDescent="0.25">
      <c r="C122" s="7"/>
      <c r="D122" s="7"/>
      <c r="E122" s="7"/>
      <c r="F122" s="2"/>
      <c r="H122" s="7"/>
    </row>
    <row r="123" spans="3:8" s="1" customFormat="1" x14ac:dyDescent="0.25">
      <c r="C123" s="7"/>
      <c r="D123" s="7"/>
      <c r="E123" s="7"/>
      <c r="F123" s="2"/>
      <c r="H123" s="7"/>
    </row>
    <row r="124" spans="3:8" s="1" customFormat="1" x14ac:dyDescent="0.25">
      <c r="C124" s="7"/>
      <c r="D124" s="7"/>
      <c r="E124" s="7"/>
      <c r="F124" s="2"/>
      <c r="H124" s="7"/>
    </row>
    <row r="125" spans="3:8" s="1" customFormat="1" x14ac:dyDescent="0.25">
      <c r="C125" s="7"/>
      <c r="D125" s="7"/>
      <c r="E125" s="7"/>
      <c r="F125" s="2"/>
      <c r="H125" s="7"/>
    </row>
    <row r="126" spans="3:8" s="1" customFormat="1" x14ac:dyDescent="0.25">
      <c r="C126" s="7"/>
      <c r="D126" s="7"/>
      <c r="E126" s="7"/>
      <c r="F126" s="2"/>
      <c r="H126" s="7"/>
    </row>
    <row r="127" spans="3:8" s="1" customFormat="1" x14ac:dyDescent="0.25">
      <c r="C127" s="7"/>
      <c r="D127" s="7"/>
      <c r="E127" s="7"/>
      <c r="F127" s="2"/>
      <c r="H127" s="7"/>
    </row>
    <row r="128" spans="3:8" s="1" customFormat="1" x14ac:dyDescent="0.25">
      <c r="C128" s="7"/>
      <c r="D128" s="7"/>
      <c r="E128" s="7"/>
      <c r="F128" s="2"/>
      <c r="H128" s="7"/>
    </row>
    <row r="129" spans="3:8" s="1" customFormat="1" x14ac:dyDescent="0.25">
      <c r="C129" s="7"/>
      <c r="D129" s="7"/>
      <c r="E129" s="7"/>
      <c r="F129" s="2"/>
      <c r="H129" s="7"/>
    </row>
    <row r="130" spans="3:8" s="1" customFormat="1" x14ac:dyDescent="0.25">
      <c r="C130" s="7"/>
      <c r="D130" s="7"/>
      <c r="E130" s="7"/>
      <c r="F130" s="2"/>
      <c r="H130" s="7"/>
    </row>
    <row r="131" spans="3:8" s="1" customFormat="1" x14ac:dyDescent="0.25">
      <c r="C131" s="7"/>
      <c r="D131" s="7"/>
      <c r="E131" s="7"/>
      <c r="F131" s="2"/>
      <c r="H131" s="7"/>
    </row>
    <row r="132" spans="3:8" s="1" customFormat="1" x14ac:dyDescent="0.25">
      <c r="C132" s="7"/>
      <c r="D132" s="7"/>
      <c r="E132" s="7"/>
      <c r="F132" s="2"/>
      <c r="H132" s="7"/>
    </row>
    <row r="133" spans="3:8" s="1" customFormat="1" x14ac:dyDescent="0.25">
      <c r="C133" s="7"/>
      <c r="D133" s="7"/>
      <c r="E133" s="7"/>
      <c r="F133" s="2"/>
      <c r="H133" s="7"/>
    </row>
    <row r="134" spans="3:8" s="1" customFormat="1" x14ac:dyDescent="0.25">
      <c r="C134" s="7"/>
      <c r="D134" s="7"/>
      <c r="E134" s="7"/>
      <c r="F134" s="2"/>
      <c r="H134" s="7"/>
    </row>
    <row r="135" spans="3:8" s="1" customFormat="1" x14ac:dyDescent="0.25">
      <c r="C135" s="7"/>
      <c r="D135" s="7"/>
      <c r="E135" s="7"/>
      <c r="F135" s="2"/>
      <c r="H135" s="7"/>
    </row>
    <row r="136" spans="3:8" s="1" customFormat="1" x14ac:dyDescent="0.25">
      <c r="C136" s="7"/>
      <c r="D136" s="7"/>
      <c r="E136" s="7"/>
      <c r="F136" s="2"/>
      <c r="H136" s="7"/>
    </row>
    <row r="137" spans="3:8" s="1" customFormat="1" x14ac:dyDescent="0.25">
      <c r="C137" s="7"/>
      <c r="D137" s="7"/>
      <c r="E137" s="7"/>
      <c r="F137" s="2"/>
      <c r="H137" s="7"/>
    </row>
    <row r="138" spans="3:8" s="1" customFormat="1" x14ac:dyDescent="0.25">
      <c r="C138" s="7"/>
      <c r="D138" s="7"/>
      <c r="E138" s="7"/>
      <c r="F138" s="2"/>
      <c r="H138" s="7"/>
    </row>
    <row r="139" spans="3:8" s="1" customFormat="1" x14ac:dyDescent="0.25">
      <c r="C139" s="7"/>
      <c r="D139" s="7"/>
      <c r="E139" s="7"/>
      <c r="F139" s="2"/>
      <c r="H139" s="7"/>
    </row>
    <row r="140" spans="3:8" s="1" customFormat="1" x14ac:dyDescent="0.25">
      <c r="C140" s="7"/>
      <c r="D140" s="7"/>
      <c r="E140" s="7"/>
      <c r="F140" s="2"/>
      <c r="H140" s="7"/>
    </row>
    <row r="141" spans="3:8" s="1" customFormat="1" x14ac:dyDescent="0.25">
      <c r="C141" s="7"/>
      <c r="D141" s="7"/>
      <c r="E141" s="7"/>
      <c r="F141" s="2"/>
      <c r="H141" s="7"/>
    </row>
    <row r="142" spans="3:8" s="1" customFormat="1" x14ac:dyDescent="0.25">
      <c r="C142" s="7"/>
      <c r="D142" s="7"/>
      <c r="E142" s="7"/>
      <c r="F142" s="2"/>
      <c r="H142" s="7"/>
    </row>
    <row r="143" spans="3:8" s="1" customFormat="1" x14ac:dyDescent="0.25">
      <c r="C143" s="7"/>
      <c r="D143" s="7"/>
      <c r="E143" s="7"/>
      <c r="F143" s="2"/>
      <c r="H143" s="7"/>
    </row>
    <row r="144" spans="3:8" s="1" customFormat="1" x14ac:dyDescent="0.25">
      <c r="C144" s="7"/>
      <c r="D144" s="7"/>
      <c r="E144" s="7"/>
      <c r="F144" s="2"/>
      <c r="H144" s="7"/>
    </row>
    <row r="145" spans="3:8" s="1" customFormat="1" x14ac:dyDescent="0.25">
      <c r="C145" s="7"/>
      <c r="D145" s="7"/>
      <c r="E145" s="7"/>
      <c r="F145" s="2"/>
      <c r="H145" s="7"/>
    </row>
    <row r="146" spans="3:8" s="1" customFormat="1" x14ac:dyDescent="0.25">
      <c r="C146" s="7"/>
      <c r="D146" s="7"/>
      <c r="E146" s="7"/>
      <c r="F146" s="2"/>
      <c r="H146" s="7"/>
    </row>
    <row r="147" spans="3:8" s="1" customFormat="1" x14ac:dyDescent="0.25">
      <c r="C147" s="7"/>
      <c r="D147" s="7"/>
      <c r="E147" s="7"/>
      <c r="F147" s="2"/>
      <c r="H147" s="7"/>
    </row>
    <row r="148" spans="3:8" s="1" customFormat="1" x14ac:dyDescent="0.25">
      <c r="C148" s="7"/>
      <c r="D148" s="7"/>
      <c r="E148" s="7"/>
      <c r="F148" s="2"/>
      <c r="H148" s="7"/>
    </row>
    <row r="149" spans="3:8" s="1" customFormat="1" x14ac:dyDescent="0.25">
      <c r="C149" s="7"/>
      <c r="D149" s="7"/>
      <c r="E149" s="7"/>
      <c r="F149" s="2"/>
      <c r="H149" s="7"/>
    </row>
    <row r="150" spans="3:8" s="1" customFormat="1" x14ac:dyDescent="0.25">
      <c r="C150" s="7"/>
      <c r="D150" s="7"/>
      <c r="E150" s="7"/>
      <c r="F150" s="2"/>
      <c r="H150" s="7"/>
    </row>
    <row r="151" spans="3:8" s="1" customFormat="1" x14ac:dyDescent="0.25">
      <c r="C151" s="7"/>
      <c r="D151" s="7"/>
      <c r="E151" s="7"/>
      <c r="F151" s="2"/>
      <c r="H151" s="7"/>
    </row>
    <row r="152" spans="3:8" s="1" customFormat="1" x14ac:dyDescent="0.25">
      <c r="C152" s="7"/>
      <c r="D152" s="7"/>
      <c r="E152" s="7"/>
      <c r="F152" s="2"/>
      <c r="H152" s="7"/>
    </row>
    <row r="153" spans="3:8" s="1" customFormat="1" x14ac:dyDescent="0.25">
      <c r="C153" s="7"/>
      <c r="D153" s="7"/>
      <c r="E153" s="7"/>
      <c r="F153" s="2"/>
      <c r="H153" s="7"/>
    </row>
    <row r="154" spans="3:8" s="1" customFormat="1" x14ac:dyDescent="0.25">
      <c r="C154" s="7"/>
      <c r="D154" s="7"/>
      <c r="E154" s="7"/>
      <c r="F154" s="2"/>
      <c r="H154" s="7"/>
    </row>
    <row r="155" spans="3:8" s="1" customFormat="1" x14ac:dyDescent="0.25">
      <c r="C155" s="7"/>
      <c r="D155" s="7"/>
      <c r="E155" s="7"/>
      <c r="F155" s="2"/>
      <c r="H155" s="7"/>
    </row>
    <row r="156" spans="3:8" s="1" customFormat="1" x14ac:dyDescent="0.25">
      <c r="C156" s="7"/>
      <c r="D156" s="7"/>
      <c r="E156" s="7"/>
      <c r="F156" s="2"/>
      <c r="H156" s="7"/>
    </row>
    <row r="157" spans="3:8" s="1" customFormat="1" x14ac:dyDescent="0.25">
      <c r="C157" s="7"/>
      <c r="D157" s="7"/>
      <c r="E157" s="7"/>
      <c r="F157" s="2"/>
      <c r="H157" s="7"/>
    </row>
    <row r="158" spans="3:8" s="1" customFormat="1" x14ac:dyDescent="0.25">
      <c r="C158" s="7"/>
      <c r="D158" s="7"/>
      <c r="E158" s="7"/>
      <c r="F158" s="2"/>
      <c r="H158" s="7"/>
    </row>
    <row r="159" spans="3:8" s="1" customFormat="1" x14ac:dyDescent="0.25">
      <c r="C159" s="7"/>
      <c r="D159" s="7"/>
      <c r="E159" s="7"/>
      <c r="F159" s="2"/>
      <c r="H159" s="7"/>
    </row>
    <row r="160" spans="3:8" s="1" customFormat="1" x14ac:dyDescent="0.25">
      <c r="C160" s="7"/>
      <c r="D160" s="7"/>
      <c r="E160" s="7"/>
      <c r="F160" s="2"/>
      <c r="H160" s="7"/>
    </row>
    <row r="161" spans="3:8" s="1" customFormat="1" x14ac:dyDescent="0.25">
      <c r="C161" s="7"/>
      <c r="D161" s="7"/>
      <c r="E161" s="7"/>
      <c r="F161" s="2"/>
      <c r="H161" s="7"/>
    </row>
    <row r="162" spans="3:8" s="1" customFormat="1" x14ac:dyDescent="0.25">
      <c r="C162" s="7"/>
      <c r="D162" s="7"/>
      <c r="E162" s="7"/>
      <c r="F162" s="2"/>
      <c r="H162" s="7"/>
    </row>
    <row r="163" spans="3:8" s="1" customFormat="1" x14ac:dyDescent="0.25">
      <c r="C163" s="7"/>
      <c r="D163" s="7"/>
      <c r="E163" s="7"/>
      <c r="F163" s="2"/>
      <c r="H163" s="7"/>
    </row>
    <row r="164" spans="3:8" s="1" customFormat="1" x14ac:dyDescent="0.25">
      <c r="C164" s="7"/>
      <c r="D164" s="7"/>
      <c r="E164" s="7"/>
      <c r="F164" s="2"/>
      <c r="H164" s="7"/>
    </row>
    <row r="165" spans="3:8" s="1" customFormat="1" x14ac:dyDescent="0.25">
      <c r="C165" s="7"/>
      <c r="D165" s="7"/>
      <c r="E165" s="7"/>
      <c r="F165" s="2"/>
      <c r="H165" s="7"/>
    </row>
    <row r="166" spans="3:8" s="1" customFormat="1" x14ac:dyDescent="0.25">
      <c r="C166" s="7"/>
      <c r="D166" s="7"/>
      <c r="E166" s="7"/>
      <c r="F166" s="2"/>
      <c r="H166" s="7"/>
    </row>
    <row r="167" spans="3:8" s="1" customFormat="1" x14ac:dyDescent="0.25">
      <c r="C167" s="7"/>
      <c r="D167" s="7"/>
      <c r="E167" s="7"/>
      <c r="F167" s="2"/>
      <c r="H167" s="7"/>
    </row>
    <row r="168" spans="3:8" s="1" customFormat="1" x14ac:dyDescent="0.25">
      <c r="C168" s="7"/>
      <c r="D168" s="7"/>
      <c r="E168" s="7"/>
      <c r="F168" s="2"/>
      <c r="H168" s="7"/>
    </row>
    <row r="169" spans="3:8" s="1" customFormat="1" x14ac:dyDescent="0.25">
      <c r="C169" s="7"/>
      <c r="D169" s="7"/>
      <c r="E169" s="7"/>
      <c r="F169" s="2"/>
      <c r="H169" s="7"/>
    </row>
    <row r="170" spans="3:8" s="1" customFormat="1" x14ac:dyDescent="0.25">
      <c r="C170" s="7"/>
      <c r="D170" s="7"/>
      <c r="E170" s="7"/>
      <c r="F170" s="2"/>
      <c r="H170" s="7"/>
    </row>
    <row r="171" spans="3:8" s="1" customFormat="1" x14ac:dyDescent="0.25">
      <c r="C171" s="7"/>
      <c r="D171" s="7"/>
      <c r="E171" s="7"/>
      <c r="F171" s="2"/>
      <c r="H171" s="7"/>
    </row>
    <row r="172" spans="3:8" s="1" customFormat="1" x14ac:dyDescent="0.25">
      <c r="C172" s="7"/>
      <c r="D172" s="7"/>
      <c r="E172" s="7"/>
      <c r="F172" s="2"/>
      <c r="H172" s="7"/>
    </row>
    <row r="173" spans="3:8" s="1" customFormat="1" x14ac:dyDescent="0.25">
      <c r="C173" s="7"/>
      <c r="D173" s="7"/>
      <c r="E173" s="7"/>
      <c r="F173" s="2"/>
      <c r="H173" s="7"/>
    </row>
    <row r="174" spans="3:8" s="1" customFormat="1" x14ac:dyDescent="0.25">
      <c r="C174" s="7"/>
      <c r="D174" s="7"/>
      <c r="E174" s="7"/>
      <c r="F174" s="2"/>
      <c r="H174" s="7"/>
    </row>
    <row r="175" spans="3:8" s="1" customFormat="1" x14ac:dyDescent="0.25">
      <c r="C175" s="7"/>
      <c r="D175" s="7"/>
      <c r="E175" s="7"/>
      <c r="F175" s="2"/>
      <c r="H175" s="7"/>
    </row>
    <row r="176" spans="3:8" s="1" customFormat="1" x14ac:dyDescent="0.25">
      <c r="C176" s="7"/>
      <c r="D176" s="7"/>
      <c r="E176" s="7"/>
      <c r="F176" s="2"/>
      <c r="H176" s="7"/>
    </row>
    <row r="177" spans="3:8" s="1" customFormat="1" x14ac:dyDescent="0.25">
      <c r="C177" s="7"/>
      <c r="D177" s="7"/>
      <c r="E177" s="7"/>
      <c r="F177" s="2"/>
      <c r="H177" s="7"/>
    </row>
    <row r="178" spans="3:8" s="1" customFormat="1" x14ac:dyDescent="0.25">
      <c r="C178" s="7"/>
      <c r="D178" s="7"/>
      <c r="E178" s="7"/>
      <c r="F178" s="2"/>
      <c r="H178" s="7"/>
    </row>
    <row r="179" spans="3:8" s="1" customFormat="1" x14ac:dyDescent="0.25">
      <c r="C179" s="7"/>
      <c r="D179" s="7"/>
      <c r="E179" s="7"/>
      <c r="F179" s="2"/>
      <c r="H179" s="7"/>
    </row>
    <row r="180" spans="3:8" s="1" customFormat="1" x14ac:dyDescent="0.25">
      <c r="C180" s="7"/>
      <c r="D180" s="7"/>
      <c r="E180" s="7"/>
      <c r="F180" s="2"/>
      <c r="H180" s="7"/>
    </row>
    <row r="181" spans="3:8" s="1" customFormat="1" x14ac:dyDescent="0.25">
      <c r="C181" s="7"/>
      <c r="D181" s="7"/>
      <c r="E181" s="7"/>
      <c r="F181" s="2"/>
      <c r="H181" s="7"/>
    </row>
    <row r="182" spans="3:8" s="1" customFormat="1" x14ac:dyDescent="0.25">
      <c r="C182" s="7"/>
      <c r="D182" s="7"/>
      <c r="E182" s="7"/>
      <c r="F182" s="2"/>
      <c r="H182" s="7"/>
    </row>
    <row r="183" spans="3:8" s="1" customFormat="1" x14ac:dyDescent="0.25">
      <c r="C183" s="7"/>
      <c r="D183" s="7"/>
      <c r="E183" s="7"/>
      <c r="F183" s="2"/>
      <c r="H183" s="7"/>
    </row>
    <row r="184" spans="3:8" s="1" customFormat="1" x14ac:dyDescent="0.25">
      <c r="C184" s="7"/>
      <c r="D184" s="7"/>
      <c r="E184" s="7"/>
      <c r="F184" s="2"/>
      <c r="H184" s="7"/>
    </row>
    <row r="185" spans="3:8" s="1" customFormat="1" x14ac:dyDescent="0.25">
      <c r="C185" s="7"/>
      <c r="D185" s="7"/>
      <c r="E185" s="7"/>
      <c r="F185" s="2"/>
      <c r="H185" s="7"/>
    </row>
    <row r="186" spans="3:8" s="1" customFormat="1" x14ac:dyDescent="0.25">
      <c r="C186" s="7"/>
      <c r="D186" s="7"/>
      <c r="E186" s="7"/>
      <c r="F186" s="2"/>
      <c r="H186" s="7"/>
    </row>
    <row r="187" spans="3:8" s="1" customFormat="1" x14ac:dyDescent="0.25">
      <c r="C187" s="7"/>
      <c r="D187" s="7"/>
      <c r="E187" s="7"/>
      <c r="F187" s="2"/>
      <c r="H187" s="7"/>
    </row>
    <row r="188" spans="3:8" s="1" customFormat="1" x14ac:dyDescent="0.25">
      <c r="C188" s="7"/>
      <c r="D188" s="7"/>
      <c r="E188" s="7"/>
      <c r="F188" s="2"/>
      <c r="H188" s="7"/>
    </row>
    <row r="189" spans="3:8" s="1" customFormat="1" x14ac:dyDescent="0.25">
      <c r="C189" s="7"/>
      <c r="D189" s="7"/>
      <c r="E189" s="7"/>
      <c r="F189" s="2"/>
      <c r="H189" s="7"/>
    </row>
    <row r="190" spans="3:8" s="1" customFormat="1" x14ac:dyDescent="0.25">
      <c r="C190" s="7"/>
      <c r="D190" s="7"/>
      <c r="E190" s="7"/>
      <c r="F190" s="2"/>
      <c r="H190" s="7"/>
    </row>
    <row r="191" spans="3:8" s="1" customFormat="1" x14ac:dyDescent="0.25">
      <c r="C191" s="7"/>
      <c r="D191" s="7"/>
      <c r="E191" s="7"/>
      <c r="F191" s="2"/>
      <c r="H191" s="7"/>
    </row>
    <row r="192" spans="3:8" s="1" customFormat="1" x14ac:dyDescent="0.25">
      <c r="C192" s="7"/>
      <c r="D192" s="7"/>
      <c r="E192" s="7"/>
      <c r="F192" s="2"/>
      <c r="H192" s="7"/>
    </row>
    <row r="193" spans="3:8" s="1" customFormat="1" x14ac:dyDescent="0.25">
      <c r="C193" s="7"/>
      <c r="D193" s="7"/>
      <c r="E193" s="7"/>
      <c r="F193" s="2"/>
      <c r="H193" s="7"/>
    </row>
    <row r="194" spans="3:8" s="1" customFormat="1" x14ac:dyDescent="0.25">
      <c r="C194" s="7"/>
      <c r="D194" s="7"/>
      <c r="E194" s="7"/>
      <c r="F194" s="2"/>
      <c r="H194" s="7"/>
    </row>
    <row r="195" spans="3:8" s="1" customFormat="1" x14ac:dyDescent="0.25">
      <c r="C195" s="7"/>
      <c r="D195" s="7"/>
      <c r="E195" s="7"/>
      <c r="F195" s="2"/>
      <c r="H195" s="7"/>
    </row>
    <row r="196" spans="3:8" s="1" customFormat="1" x14ac:dyDescent="0.25">
      <c r="C196" s="7"/>
      <c r="D196" s="7"/>
      <c r="E196" s="7"/>
      <c r="F196" s="2"/>
      <c r="H196" s="7"/>
    </row>
    <row r="197" spans="3:8" s="1" customFormat="1" x14ac:dyDescent="0.25">
      <c r="C197" s="7"/>
      <c r="D197" s="7"/>
      <c r="E197" s="7"/>
      <c r="F197" s="2"/>
      <c r="H197" s="7"/>
    </row>
    <row r="198" spans="3:8" s="1" customFormat="1" x14ac:dyDescent="0.25">
      <c r="C198" s="7"/>
      <c r="D198" s="7"/>
      <c r="E198" s="7"/>
      <c r="F198" s="2"/>
      <c r="H198" s="7"/>
    </row>
    <row r="199" spans="3:8" s="1" customFormat="1" x14ac:dyDescent="0.25">
      <c r="C199" s="7"/>
      <c r="D199" s="7"/>
      <c r="E199" s="7"/>
      <c r="F199" s="2"/>
      <c r="H199" s="7"/>
    </row>
    <row r="200" spans="3:8" s="1" customFormat="1" x14ac:dyDescent="0.25">
      <c r="C200" s="7"/>
      <c r="D200" s="7"/>
      <c r="E200" s="7"/>
      <c r="F200" s="2"/>
      <c r="H200" s="7"/>
    </row>
    <row r="201" spans="3:8" s="1" customFormat="1" x14ac:dyDescent="0.25">
      <c r="C201" s="7"/>
      <c r="D201" s="7"/>
      <c r="E201" s="7"/>
      <c r="F201" s="2"/>
      <c r="H201" s="7"/>
    </row>
    <row r="202" spans="3:8" s="1" customFormat="1" x14ac:dyDescent="0.25">
      <c r="C202" s="7"/>
      <c r="D202" s="7"/>
      <c r="E202" s="7"/>
      <c r="F202" s="2"/>
      <c r="H202" s="7"/>
    </row>
    <row r="203" spans="3:8" s="1" customFormat="1" x14ac:dyDescent="0.25">
      <c r="C203" s="7"/>
      <c r="D203" s="7"/>
      <c r="E203" s="7"/>
      <c r="F203" s="2"/>
      <c r="H203" s="7"/>
    </row>
    <row r="204" spans="3:8" s="1" customFormat="1" x14ac:dyDescent="0.25">
      <c r="C204" s="7"/>
      <c r="D204" s="7"/>
      <c r="E204" s="7"/>
      <c r="F204" s="2"/>
      <c r="H204" s="7"/>
    </row>
    <row r="205" spans="3:8" s="1" customFormat="1" x14ac:dyDescent="0.25">
      <c r="C205" s="7"/>
      <c r="D205" s="7"/>
      <c r="E205" s="7"/>
      <c r="F205" s="2"/>
      <c r="H205" s="7"/>
    </row>
    <row r="206" spans="3:8" s="1" customFormat="1" x14ac:dyDescent="0.25">
      <c r="C206" s="7"/>
      <c r="D206" s="7"/>
      <c r="E206" s="7"/>
      <c r="F206" s="2"/>
      <c r="H206" s="7"/>
    </row>
    <row r="207" spans="3:8" s="1" customFormat="1" x14ac:dyDescent="0.25">
      <c r="C207" s="7"/>
      <c r="D207" s="7"/>
      <c r="E207" s="7"/>
      <c r="F207" s="2"/>
      <c r="H207" s="7"/>
    </row>
    <row r="208" spans="3:8" s="1" customFormat="1" x14ac:dyDescent="0.25">
      <c r="C208" s="7"/>
      <c r="D208" s="7"/>
      <c r="E208" s="7"/>
      <c r="F208" s="2"/>
      <c r="H208" s="7"/>
    </row>
    <row r="209" spans="3:8" s="1" customFormat="1" x14ac:dyDescent="0.25">
      <c r="C209" s="7"/>
      <c r="D209" s="7"/>
      <c r="E209" s="7"/>
      <c r="F209" s="2"/>
      <c r="H209" s="7"/>
    </row>
    <row r="210" spans="3:8" s="1" customFormat="1" x14ac:dyDescent="0.25">
      <c r="C210" s="7"/>
      <c r="D210" s="7"/>
      <c r="E210" s="7"/>
      <c r="F210" s="2"/>
      <c r="H210" s="7"/>
    </row>
    <row r="211" spans="3:8" s="1" customFormat="1" x14ac:dyDescent="0.25">
      <c r="C211" s="7"/>
      <c r="D211" s="7"/>
      <c r="E211" s="7"/>
      <c r="F211" s="2"/>
      <c r="H211" s="7"/>
    </row>
    <row r="212" spans="3:8" s="1" customFormat="1" x14ac:dyDescent="0.25">
      <c r="C212" s="7"/>
      <c r="D212" s="7"/>
      <c r="E212" s="7"/>
      <c r="F212" s="2"/>
      <c r="H212" s="7"/>
    </row>
    <row r="213" spans="3:8" s="1" customFormat="1" x14ac:dyDescent="0.25">
      <c r="C213" s="7"/>
      <c r="D213" s="7"/>
      <c r="E213" s="7"/>
      <c r="F213" s="2"/>
      <c r="H213" s="7"/>
    </row>
    <row r="214" spans="3:8" s="1" customFormat="1" x14ac:dyDescent="0.25">
      <c r="C214" s="7"/>
      <c r="D214" s="7"/>
      <c r="E214" s="7"/>
      <c r="F214" s="2"/>
      <c r="H214" s="7"/>
    </row>
    <row r="215" spans="3:8" s="1" customFormat="1" x14ac:dyDescent="0.25">
      <c r="C215" s="7"/>
      <c r="D215" s="7"/>
      <c r="E215" s="7"/>
      <c r="F215" s="2"/>
      <c r="H215" s="7"/>
    </row>
    <row r="216" spans="3:8" s="1" customFormat="1" x14ac:dyDescent="0.25">
      <c r="C216" s="7"/>
      <c r="D216" s="7"/>
      <c r="E216" s="7"/>
      <c r="F216" s="2"/>
      <c r="H216" s="7"/>
    </row>
    <row r="217" spans="3:8" s="1" customFormat="1" x14ac:dyDescent="0.25">
      <c r="C217" s="7"/>
      <c r="D217" s="7"/>
      <c r="E217" s="7"/>
      <c r="F217" s="2"/>
      <c r="H217" s="7"/>
    </row>
    <row r="218" spans="3:8" s="1" customFormat="1" x14ac:dyDescent="0.25">
      <c r="C218" s="7"/>
      <c r="D218" s="7"/>
      <c r="E218" s="7"/>
      <c r="F218" s="2"/>
      <c r="H218" s="7"/>
    </row>
    <row r="219" spans="3:8" s="1" customFormat="1" x14ac:dyDescent="0.25">
      <c r="C219" s="7"/>
      <c r="D219" s="7"/>
      <c r="E219" s="7"/>
      <c r="F219" s="2"/>
      <c r="H219" s="7"/>
    </row>
    <row r="220" spans="3:8" s="1" customFormat="1" x14ac:dyDescent="0.25">
      <c r="C220" s="7"/>
      <c r="D220" s="7"/>
      <c r="E220" s="7"/>
      <c r="F220" s="2"/>
      <c r="H220" s="7"/>
    </row>
    <row r="221" spans="3:8" s="1" customFormat="1" x14ac:dyDescent="0.25">
      <c r="C221" s="7"/>
      <c r="D221" s="7"/>
      <c r="E221" s="7"/>
      <c r="F221" s="2"/>
      <c r="H221" s="7"/>
    </row>
    <row r="222" spans="3:8" s="1" customFormat="1" x14ac:dyDescent="0.25">
      <c r="C222" s="7"/>
      <c r="D222" s="7"/>
      <c r="E222" s="7"/>
      <c r="F222" s="2"/>
      <c r="H222" s="7"/>
    </row>
    <row r="223" spans="3:8" s="1" customFormat="1" x14ac:dyDescent="0.25">
      <c r="C223" s="7"/>
      <c r="D223" s="7"/>
      <c r="E223" s="7"/>
      <c r="F223" s="2"/>
      <c r="H223" s="7"/>
    </row>
    <row r="224" spans="3:8" s="1" customFormat="1" x14ac:dyDescent="0.25">
      <c r="C224" s="7"/>
      <c r="D224" s="7"/>
      <c r="E224" s="7"/>
      <c r="F224" s="2"/>
      <c r="H224" s="7"/>
    </row>
    <row r="225" spans="3:8" s="1" customFormat="1" x14ac:dyDescent="0.25">
      <c r="C225" s="7"/>
      <c r="D225" s="7"/>
      <c r="E225" s="7"/>
      <c r="F225" s="2"/>
      <c r="H225" s="7"/>
    </row>
    <row r="226" spans="3:8" s="1" customFormat="1" x14ac:dyDescent="0.25">
      <c r="C226" s="7"/>
      <c r="D226" s="7"/>
      <c r="E226" s="7"/>
      <c r="F226" s="2"/>
      <c r="H226" s="7"/>
    </row>
    <row r="227" spans="3:8" s="1" customFormat="1" x14ac:dyDescent="0.25">
      <c r="C227" s="7"/>
      <c r="D227" s="7"/>
      <c r="E227" s="7"/>
      <c r="F227" s="2"/>
      <c r="H227" s="7"/>
    </row>
    <row r="228" spans="3:8" s="1" customFormat="1" x14ac:dyDescent="0.25">
      <c r="C228" s="7"/>
      <c r="D228" s="7"/>
      <c r="E228" s="7"/>
      <c r="F228" s="2"/>
      <c r="H228" s="7"/>
    </row>
    <row r="229" spans="3:8" s="1" customFormat="1" x14ac:dyDescent="0.25">
      <c r="C229" s="7"/>
      <c r="D229" s="7"/>
      <c r="E229" s="7"/>
      <c r="F229" s="2"/>
      <c r="H229" s="7"/>
    </row>
    <row r="230" spans="3:8" s="1" customFormat="1" x14ac:dyDescent="0.25">
      <c r="C230" s="7"/>
      <c r="D230" s="7"/>
      <c r="E230" s="7"/>
      <c r="F230" s="2"/>
      <c r="H230" s="7"/>
    </row>
    <row r="231" spans="3:8" s="1" customFormat="1" x14ac:dyDescent="0.25">
      <c r="C231" s="7"/>
      <c r="D231" s="7"/>
      <c r="E231" s="7"/>
      <c r="F231" s="2"/>
      <c r="H231" s="7"/>
    </row>
    <row r="232" spans="3:8" s="1" customFormat="1" x14ac:dyDescent="0.25">
      <c r="C232" s="7"/>
      <c r="D232" s="7"/>
      <c r="E232" s="7"/>
      <c r="F232" s="2"/>
      <c r="H232" s="7"/>
    </row>
    <row r="233" spans="3:8" s="1" customFormat="1" x14ac:dyDescent="0.25">
      <c r="C233" s="7"/>
      <c r="D233" s="7"/>
      <c r="E233" s="7"/>
      <c r="F233" s="2"/>
      <c r="H233" s="7"/>
    </row>
    <row r="234" spans="3:8" s="1" customFormat="1" x14ac:dyDescent="0.25">
      <c r="C234" s="7"/>
      <c r="D234" s="7"/>
      <c r="E234" s="7"/>
      <c r="F234" s="2"/>
      <c r="H234" s="7"/>
    </row>
    <row r="235" spans="3:8" s="1" customFormat="1" x14ac:dyDescent="0.25">
      <c r="C235" s="7"/>
      <c r="D235" s="7"/>
      <c r="E235" s="7"/>
      <c r="F235" s="2"/>
      <c r="H235" s="7"/>
    </row>
    <row r="236" spans="3:8" s="1" customFormat="1" x14ac:dyDescent="0.25">
      <c r="C236" s="7"/>
      <c r="D236" s="7"/>
      <c r="E236" s="7"/>
      <c r="F236" s="2"/>
      <c r="H236" s="7"/>
    </row>
    <row r="237" spans="3:8" s="1" customFormat="1" x14ac:dyDescent="0.25">
      <c r="C237" s="7"/>
      <c r="D237" s="7"/>
      <c r="E237" s="7"/>
      <c r="F237" s="2"/>
      <c r="H237" s="7"/>
    </row>
    <row r="238" spans="3:8" s="1" customFormat="1" x14ac:dyDescent="0.25">
      <c r="C238" s="7"/>
      <c r="D238" s="7"/>
      <c r="E238" s="7"/>
      <c r="F238" s="2"/>
      <c r="H238" s="7"/>
    </row>
    <row r="239" spans="3:8" s="1" customFormat="1" x14ac:dyDescent="0.25">
      <c r="C239" s="7"/>
      <c r="D239" s="7"/>
      <c r="E239" s="7"/>
      <c r="F239" s="2"/>
      <c r="H239" s="7"/>
    </row>
    <row r="240" spans="3:8" s="1" customFormat="1" x14ac:dyDescent="0.25">
      <c r="C240" s="7"/>
      <c r="D240" s="7"/>
      <c r="E240" s="7"/>
      <c r="F240" s="2"/>
      <c r="H240" s="7"/>
    </row>
    <row r="241" spans="3:8" s="1" customFormat="1" x14ac:dyDescent="0.25">
      <c r="C241" s="7"/>
      <c r="D241" s="7"/>
      <c r="E241" s="7"/>
      <c r="F241" s="2"/>
      <c r="H241" s="7"/>
    </row>
    <row r="242" spans="3:8" s="1" customFormat="1" x14ac:dyDescent="0.25">
      <c r="C242" s="7"/>
      <c r="D242" s="7"/>
      <c r="E242" s="7"/>
      <c r="F242" s="2"/>
      <c r="H242" s="7"/>
    </row>
    <row r="243" spans="3:8" s="1" customFormat="1" x14ac:dyDescent="0.25">
      <c r="C243" s="7"/>
      <c r="D243" s="7"/>
      <c r="E243" s="7"/>
      <c r="F243" s="2"/>
      <c r="H243" s="7"/>
    </row>
  </sheetData>
  <pageMargins left="0.7" right="0.7" top="0.75" bottom="0.75" header="0.3" footer="0.3"/>
  <pageSetup paperSize="9" orientation="portrait" horizontalDpi="90" verticalDpi="90"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9t3ndo</cp:lastModifiedBy>
  <cp:revision/>
  <dcterms:created xsi:type="dcterms:W3CDTF">2021-09-19T17:15:05Z</dcterms:created>
  <dcterms:modified xsi:type="dcterms:W3CDTF">2022-01-16T15:34:49Z</dcterms:modified>
  <cp:category/>
  <cp:contentStatus/>
</cp:coreProperties>
</file>