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8_{93001370-8409-4CEC-8D39-999F9B65F162}" xr6:coauthVersionLast="47" xr6:coauthVersionMax="47" xr10:uidLastSave="{00000000-0000-0000-0000-000000000000}"/>
  <bookViews>
    <workbookView xWindow="-120" yWindow="-120" windowWidth="51840" windowHeight="21240"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8" i="1" l="1"/>
  <c r="C20" i="1"/>
  <c r="C13" i="1" l="1"/>
  <c r="C15" i="1" l="1"/>
  <c r="C40" i="1" s="1"/>
  <c r="C14" i="1"/>
  <c r="C39" i="1" s="1"/>
  <c r="C34" i="1" l="1"/>
  <c r="C25" i="1"/>
  <c r="C24" i="1"/>
  <c r="C35" i="1"/>
  <c r="C29" i="1"/>
  <c r="C30" i="1"/>
</calcChain>
</file>

<file path=xl/sharedStrings.xml><?xml version="1.0" encoding="utf-8"?>
<sst xmlns="http://schemas.openxmlformats.org/spreadsheetml/2006/main" count="58" uniqueCount="45">
  <si>
    <t>Gewichtsverteilung %:</t>
  </si>
  <si>
    <t>Werte eintragen</t>
  </si>
  <si>
    <t>Vorne:</t>
  </si>
  <si>
    <t>Zwischenwerte</t>
  </si>
  <si>
    <t>Hinten:</t>
  </si>
  <si>
    <t>Ergebnis</t>
  </si>
  <si>
    <t>Federn</t>
  </si>
  <si>
    <t>Federn Min:</t>
  </si>
  <si>
    <t>Federn Max:</t>
  </si>
  <si>
    <t>Federwert:</t>
  </si>
  <si>
    <t xml:space="preserve">Stabisilatoren </t>
  </si>
  <si>
    <t>Härte +%:</t>
  </si>
  <si>
    <t>Dämpfer Zugstufe</t>
  </si>
  <si>
    <t>Dämpfer Druckstufe</t>
  </si>
  <si>
    <t>Härte %:</t>
  </si>
  <si>
    <t>Abtrieb</t>
  </si>
  <si>
    <t>Gesamtgewicht</t>
  </si>
  <si>
    <t>Abtrieb vorne</t>
  </si>
  <si>
    <t>Abtrieb hinten</t>
  </si>
  <si>
    <t>Vorne%</t>
  </si>
  <si>
    <t>Hinten%</t>
  </si>
  <si>
    <t>Anmerkungen</t>
  </si>
  <si>
    <t>Legende</t>
  </si>
  <si>
    <t xml:space="preserve">Mit dem Abtrieb kannst du die Gewichtsverteilung bei hohen Geschwindigkeiten beeinflussen. </t>
  </si>
  <si>
    <t>Den Regler bei Federn vorne einmal ganz nach links (weich) im Tuningfenster</t>
  </si>
  <si>
    <t>Den Regler bei Federn hinten einmal ganz nach rechts (hart) im Tuningfenster</t>
  </si>
  <si>
    <t>Forza ermittelt immer automatisch anhand des Fahrzeuggewichts den minimalen und maximalen Federwert. Solltest du also nachträglich noch etwas am Gewicht verändern, musst du die Werte hier erneut eintragen.</t>
  </si>
  <si>
    <t>Du kannst die Stabilisatoren noch über den +% Wert nachträglich härter oder weicher machen. z.B. 7, wären 7% härter oder -3, wären 3% weicher</t>
  </si>
  <si>
    <t>Du kannst die Federn noch über den +% Wert nachträglich härter oder weicher machen. z.B. 7, wären 7% härter oder -3, wären 3% weicher</t>
  </si>
  <si>
    <t>Du kannst die Dämpfer noch über den +% Wert nachträglich härter oder weicher machen. z.B. 7, wären 7% härter oder -3, wären 3% weicher</t>
  </si>
  <si>
    <r>
      <rPr>
        <b/>
        <sz val="11"/>
        <color theme="1"/>
        <rFont val="Calibri"/>
        <family val="2"/>
        <scheme val="minor"/>
      </rPr>
      <t>Reifen</t>
    </r>
    <r>
      <rPr>
        <sz val="11"/>
        <color theme="1"/>
        <rFont val="Calibri"/>
        <family val="2"/>
        <scheme val="minor"/>
      </rPr>
      <t xml:space="preserve">: </t>
    </r>
    <r>
      <rPr>
        <b/>
        <sz val="11"/>
        <color theme="1"/>
        <rFont val="Calibri"/>
        <family val="2"/>
        <scheme val="minor"/>
      </rPr>
      <t>Empfohlener Reifendruck</t>
    </r>
    <r>
      <rPr>
        <sz val="11"/>
        <color theme="1"/>
        <rFont val="Calibri"/>
        <family val="2"/>
        <scheme val="minor"/>
      </rPr>
      <t>, Rennreifen: 1,65 Bar bis 1,73 Bar, Sportreifen: 1,87 Bar bis 1,93 Bar. Eigentlich gilt, umso weniger Luftdruck umso mehr Grip beim Beschleunigen und Bremsen, zu weich führt aber dazu, dass der Wagen sich bei Lenkbefehlen blind oder schwammig anfühlt.</t>
    </r>
  </si>
  <si>
    <r>
      <rPr>
        <b/>
        <sz val="11"/>
        <color theme="1"/>
        <rFont val="Calibri"/>
        <family val="2"/>
        <scheme val="minor"/>
      </rPr>
      <t>Teststreckenempfehlung</t>
    </r>
    <r>
      <rPr>
        <sz val="11"/>
        <color theme="1"/>
        <rFont val="Calibri"/>
        <family val="2"/>
        <scheme val="minor"/>
      </rPr>
      <t>: Die ersten 6 Kurven des Collossus</t>
    </r>
  </si>
  <si>
    <t>Gewicht in KG</t>
  </si>
  <si>
    <t>Willst du, dass deine Abstimmung Hecklastiger wird, reduziere die vordere Gewichtsverteilung und umgekehrt.</t>
  </si>
  <si>
    <t>Erhöhter Abtrieb vorne führt zu mehr Grip in schnellen Kurvenfahrten auf der Vorderachse und weniger untersteuern.</t>
  </si>
  <si>
    <t>Erhöhter Abtrieb hinten führt zu mehr Grip in schnellen Kurvenfahrten auf der Hinterachse und weniger übersteuern.</t>
  </si>
  <si>
    <t>Zusätzlich erhöht der Anpressdruck das Gewicht des Wagens, weshalb dieser auch die Federhärte beeinflusst.</t>
  </si>
  <si>
    <t>Bei härteren Dämpferwerten erhöhst du die Reaktion auf Lenkbewegungen deines Wagens.</t>
  </si>
  <si>
    <r>
      <rPr>
        <b/>
        <sz val="11"/>
        <color theme="1"/>
        <rFont val="Calibri"/>
        <family val="2"/>
        <scheme val="minor"/>
      </rPr>
      <t>Ausrichtung, Radsturz</t>
    </r>
    <r>
      <rPr>
        <sz val="11"/>
        <color theme="1"/>
        <rFont val="Calibri"/>
        <family val="2"/>
        <scheme val="minor"/>
      </rPr>
      <t>: Über die Telemetrie einstellen, so das immer Reserve im Minusbereich vorhanden ist (-0,1° bis -0,3°). Wenn man es etwas hecklastiger haben möchte, kann man auch den hinteren Sturz so anpassen, das er etwas in den Plusbereich bei Kurvenfahrten fällt.</t>
    </r>
  </si>
  <si>
    <r>
      <rPr>
        <b/>
        <sz val="11"/>
        <color theme="1"/>
        <rFont val="Calibri"/>
        <family val="2"/>
        <scheme val="minor"/>
      </rPr>
      <t>Federn, Fahrwerkshöhe</t>
    </r>
    <r>
      <rPr>
        <sz val="11"/>
        <color theme="1"/>
        <rFont val="Calibri"/>
        <family val="2"/>
        <scheme val="minor"/>
      </rPr>
      <t xml:space="preserve">: Über die Telemetrie, so wählen das der grüne Balken bei schnellen Kurvenfahrten ohne Bodenwellen nie oben anschlägt. </t>
    </r>
    <r>
      <rPr>
        <b/>
        <sz val="11"/>
        <color theme="1"/>
        <rFont val="Calibri"/>
        <family val="2"/>
        <scheme val="minor"/>
      </rPr>
      <t>Empfehlung</t>
    </r>
    <r>
      <rPr>
        <sz val="11"/>
        <color theme="1"/>
        <rFont val="Calibri"/>
        <family val="2"/>
        <scheme val="minor"/>
      </rPr>
      <t>: Vorne einen Klick höher wie hinten.</t>
    </r>
  </si>
  <si>
    <t>by 9t3ndo</t>
  </si>
  <si>
    <t>(Kommastellen sind auch möglich)</t>
  </si>
  <si>
    <r>
      <rPr>
        <b/>
        <sz val="11"/>
        <color theme="1"/>
        <rFont val="Calibri"/>
        <family val="2"/>
        <scheme val="minor"/>
      </rPr>
      <t>Upgrade Tip</t>
    </r>
    <r>
      <rPr>
        <sz val="11"/>
        <color theme="1"/>
        <rFont val="Calibri"/>
        <family val="2"/>
        <scheme val="minor"/>
      </rPr>
      <t>: Nichts funktioniert in Forza besser, um das Bremsen und Untersteuern zu verbessern als die vordere Reifenbreite zu erhöhen, daher kann es sich lohnen, nur die vorderen Reifen breiter zu machen und die hinteren so zu lassen wie sie sind.</t>
    </r>
  </si>
  <si>
    <r>
      <rPr>
        <b/>
        <sz val="11"/>
        <color theme="1"/>
        <rFont val="Calibri"/>
        <family val="2"/>
        <scheme val="minor"/>
      </rPr>
      <t>Ausrichtung, Spur</t>
    </r>
    <r>
      <rPr>
        <sz val="11"/>
        <color theme="1"/>
        <rFont val="Calibri"/>
        <family val="2"/>
        <scheme val="minor"/>
      </rPr>
      <t xml:space="preserve">: Um die Rotation um den Wagenmittelpunkt zu erhöhen, Vorteil bei langsamen Kurven, da sich der Wagen mehr eindreht. </t>
    </r>
    <r>
      <rPr>
        <b/>
        <sz val="11"/>
        <color theme="1"/>
        <rFont val="Calibri"/>
        <family val="2"/>
        <scheme val="minor"/>
      </rPr>
      <t>Empfehlung</t>
    </r>
    <r>
      <rPr>
        <sz val="11"/>
        <color theme="1"/>
        <rFont val="Calibri"/>
        <family val="2"/>
        <scheme val="minor"/>
      </rPr>
      <t>: Für vorne und hinten immer in den positiven Bereich und hinten immer das doppelte wie vorne. Z.B.: 0.0/+0.1 oder +0.2/+0.4 .....</t>
    </r>
  </si>
  <si>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v1.1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</si>
</sst>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1"/>
      <color rgb="FF444444"/>
      <name val="Calibri"/>
      <family val="2"/>
      <charset val="1"/>
    </font>
    <font>
      <b/>
      <sz val="11"/>
      <color theme="1"/>
      <name val="Calibri"/>
      <family val="2"/>
      <scheme val="minor"/>
    </font>
    <font>
      <b/>
      <i/>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s>
  <fills count="8">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rgb="FFD0CECE"/>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7" tint="0.79998168889431442"/>
        <bgColor indexed="64"/>
      </patternFill>
    </fill>
  </fills>
  <borders count="27">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2">
    <xf numFmtId="0" fontId="0" fillId="0" borderId="0" xfId="0"/>
    <xf numFmtId="0" fontId="0" fillId="0" borderId="1" xfId="0" applyBorder="1"/>
    <xf numFmtId="0" fontId="0" fillId="0" borderId="3" xfId="0" applyBorder="1"/>
    <xf numFmtId="0" fontId="0" fillId="0" borderId="5" xfId="0" applyBorder="1"/>
    <xf numFmtId="0" fontId="0" fillId="0" borderId="7" xfId="0" applyBorder="1"/>
    <xf numFmtId="0" fontId="1" fillId="0" borderId="5" xfId="0" applyFont="1" applyBorder="1"/>
    <xf numFmtId="0" fontId="0" fillId="2" borderId="2" xfId="0" applyFill="1" applyBorder="1"/>
    <xf numFmtId="0" fontId="0" fillId="2" borderId="4" xfId="0" applyFill="1" applyBorder="1"/>
    <xf numFmtId="0" fontId="0" fillId="0" borderId="0" xfId="0" applyBorder="1"/>
    <xf numFmtId="0" fontId="0" fillId="4" borderId="6" xfId="0" applyFill="1" applyBorder="1"/>
    <xf numFmtId="0" fontId="0" fillId="0" borderId="8" xfId="0" applyBorder="1"/>
    <xf numFmtId="0" fontId="0" fillId="0" borderId="9" xfId="0" applyBorder="1"/>
    <xf numFmtId="0" fontId="0" fillId="0" borderId="10" xfId="0" applyBorder="1"/>
    <xf numFmtId="0" fontId="0" fillId="0" borderId="11" xfId="0" applyBorder="1"/>
    <xf numFmtId="0" fontId="0" fillId="5" borderId="12" xfId="0" applyFont="1" applyFill="1" applyBorder="1"/>
    <xf numFmtId="0" fontId="0" fillId="0" borderId="13" xfId="0" applyBorder="1"/>
    <xf numFmtId="0" fontId="0" fillId="5" borderId="14" xfId="0" applyFill="1" applyBorder="1"/>
    <xf numFmtId="0" fontId="0" fillId="0" borderId="15" xfId="0" applyBorder="1"/>
    <xf numFmtId="164" fontId="0" fillId="6" borderId="14" xfId="0" applyNumberFormat="1" applyFill="1" applyBorder="1"/>
    <xf numFmtId="164" fontId="0" fillId="6" borderId="16" xfId="0" applyNumberFormat="1" applyFill="1" applyBorder="1"/>
    <xf numFmtId="164" fontId="0" fillId="3" borderId="4" xfId="0" applyNumberFormat="1" applyFill="1" applyBorder="1"/>
    <xf numFmtId="164" fontId="0" fillId="3" borderId="6" xfId="0" applyNumberFormat="1" applyFill="1" applyBorder="1"/>
    <xf numFmtId="0" fontId="0" fillId="5" borderId="12" xfId="0" applyFill="1" applyBorder="1"/>
    <xf numFmtId="0" fontId="0" fillId="2" borderId="14" xfId="0" applyFill="1" applyBorder="1"/>
    <xf numFmtId="0" fontId="0" fillId="4" borderId="16" xfId="0" applyFill="1" applyBorder="1"/>
    <xf numFmtId="0" fontId="0" fillId="0" borderId="17" xfId="0" applyBorder="1"/>
    <xf numFmtId="0" fontId="0" fillId="2" borderId="18" xfId="0" applyFill="1" applyBorder="1"/>
    <xf numFmtId="0" fontId="0" fillId="0" borderId="19" xfId="0" applyBorder="1"/>
    <xf numFmtId="0" fontId="0" fillId="0" borderId="21" xfId="0" applyBorder="1"/>
    <xf numFmtId="164" fontId="0" fillId="3" borderId="20" xfId="0" applyNumberFormat="1" applyFill="1" applyBorder="1"/>
    <xf numFmtId="164" fontId="0" fillId="3" borderId="22" xfId="0" applyNumberFormat="1" applyFill="1" applyBorder="1"/>
    <xf numFmtId="0" fontId="0" fillId="2" borderId="24" xfId="0" applyFill="1" applyBorder="1"/>
    <xf numFmtId="0" fontId="0" fillId="4" borderId="25" xfId="0" applyFill="1" applyBorder="1"/>
    <xf numFmtId="0" fontId="0" fillId="3" borderId="25" xfId="0" applyFill="1" applyBorder="1"/>
    <xf numFmtId="0" fontId="0" fillId="7" borderId="26" xfId="0" applyFill="1" applyBorder="1"/>
    <xf numFmtId="0" fontId="0" fillId="7" borderId="0" xfId="0" applyFill="1"/>
    <xf numFmtId="0" fontId="3" fillId="0" borderId="23" xfId="0" applyFont="1" applyBorder="1"/>
    <xf numFmtId="0" fontId="3" fillId="0" borderId="0" xfId="0" applyFont="1"/>
    <xf numFmtId="0" fontId="3" fillId="0" borderId="0" xfId="0" applyFont="1" applyAlignment="1">
      <alignment horizontal="center"/>
    </xf>
    <xf numFmtId="0" fontId="4" fillId="0" borderId="0" xfId="0" applyFont="1"/>
    <xf numFmtId="0" fontId="5" fillId="0" borderId="0" xfId="0" applyFont="1" applyAlignment="1">
      <alignment vertical="top"/>
    </xf>
    <xf numFmtId="164" fontId="0" fillId="0" borderId="0" xfId="0" applyNumberFormat="1"/>
  </cellXfs>
  <cellStyles count="1">
    <cellStyle name="Standard"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7"/>
  <sheetViews>
    <sheetView tabSelected="1" workbookViewId="0">
      <selection activeCell="E5" sqref="E5"/>
    </sheetView>
  </sheetViews>
  <sheetFormatPr baseColWidth="10" defaultColWidth="9.140625" defaultRowHeight="15" x14ac:dyDescent="0.25"/>
  <cols>
    <col min="2" max="2" width="20.85546875" customWidth="1"/>
    <col min="3" max="3" width="18.28515625" customWidth="1"/>
    <col min="4" max="4" width="4.28515625" customWidth="1"/>
    <col min="5" max="5" width="255.5703125" customWidth="1"/>
    <col min="6" max="6" width="18.7109375" customWidth="1"/>
    <col min="7" max="7" width="15.5703125" bestFit="1" customWidth="1"/>
    <col min="8" max="8" width="8.28515625" customWidth="1"/>
    <col min="14" max="14" width="9.140625" customWidth="1"/>
  </cols>
  <sheetData>
    <row r="1" spans="1:5" x14ac:dyDescent="0.25">
      <c r="A1" s="8"/>
    </row>
    <row r="2" spans="1:5" ht="18.75" x14ac:dyDescent="0.3">
      <c r="B2" s="39" t="s">
        <v>44</v>
      </c>
    </row>
    <row r="3" spans="1:5" x14ac:dyDescent="0.25">
      <c r="B3" s="37"/>
      <c r="C3" s="38"/>
      <c r="E3" s="40" t="s">
        <v>40</v>
      </c>
    </row>
    <row r="4" spans="1:5" ht="15.75" thickBot="1" x14ac:dyDescent="0.3"/>
    <row r="5" spans="1:5" ht="15.75" thickBot="1" x14ac:dyDescent="0.3">
      <c r="B5" s="4" t="s">
        <v>0</v>
      </c>
      <c r="C5" s="8"/>
    </row>
    <row r="6" spans="1:5" x14ac:dyDescent="0.25">
      <c r="B6" s="13" t="s">
        <v>32</v>
      </c>
      <c r="C6" s="14">
        <v>1000</v>
      </c>
    </row>
    <row r="7" spans="1:5" x14ac:dyDescent="0.25">
      <c r="B7" s="15" t="s">
        <v>2</v>
      </c>
      <c r="C7" s="23">
        <v>50</v>
      </c>
      <c r="E7" s="35" t="s">
        <v>33</v>
      </c>
    </row>
    <row r="8" spans="1:5" ht="15.75" thickBot="1" x14ac:dyDescent="0.3">
      <c r="B8" s="17" t="s">
        <v>4</v>
      </c>
      <c r="C8" s="24">
        <f>100-C7</f>
        <v>50</v>
      </c>
      <c r="E8" s="35" t="s">
        <v>41</v>
      </c>
    </row>
    <row r="9" spans="1:5" ht="15.75" thickBot="1" x14ac:dyDescent="0.3"/>
    <row r="10" spans="1:5" ht="15.75" thickBot="1" x14ac:dyDescent="0.3">
      <c r="B10" s="12" t="s">
        <v>15</v>
      </c>
    </row>
    <row r="11" spans="1:5" x14ac:dyDescent="0.25">
      <c r="B11" s="13" t="s">
        <v>17</v>
      </c>
      <c r="C11" s="22"/>
      <c r="E11" s="35" t="s">
        <v>34</v>
      </c>
    </row>
    <row r="12" spans="1:5" x14ac:dyDescent="0.25">
      <c r="B12" s="15" t="s">
        <v>18</v>
      </c>
      <c r="C12" s="16"/>
      <c r="E12" s="35" t="s">
        <v>35</v>
      </c>
    </row>
    <row r="13" spans="1:5" x14ac:dyDescent="0.25">
      <c r="B13" s="15" t="s">
        <v>16</v>
      </c>
      <c r="C13" s="18">
        <f>((C6*(C7/100))+(C11*2.205/2.681))+((C6*(C8/100))+(C12*2.205/2.681))</f>
        <v>1000</v>
      </c>
      <c r="E13" s="35" t="s">
        <v>23</v>
      </c>
    </row>
    <row r="14" spans="1:5" x14ac:dyDescent="0.25">
      <c r="B14" s="15" t="s">
        <v>19</v>
      </c>
      <c r="C14" s="18">
        <f>(C6*(C7/100)+C11*2.205/2.681)*100/C13</f>
        <v>50</v>
      </c>
      <c r="E14" s="35" t="s">
        <v>36</v>
      </c>
    </row>
    <row r="15" spans="1:5" ht="15.75" thickBot="1" x14ac:dyDescent="0.3">
      <c r="B15" s="17" t="s">
        <v>20</v>
      </c>
      <c r="C15" s="19">
        <f>(C6*(C8/100)+C12*2.205/2.681)*100/C13</f>
        <v>50</v>
      </c>
    </row>
    <row r="16" spans="1:5" ht="15.75" thickBot="1" x14ac:dyDescent="0.3"/>
    <row r="17" spans="2:5" ht="15.75" thickBot="1" x14ac:dyDescent="0.3">
      <c r="B17" s="10" t="s">
        <v>6</v>
      </c>
    </row>
    <row r="18" spans="2:5" x14ac:dyDescent="0.25">
      <c r="B18" s="11" t="s">
        <v>7</v>
      </c>
      <c r="C18" s="6"/>
      <c r="E18" s="35" t="s">
        <v>24</v>
      </c>
    </row>
    <row r="19" spans="2:5" x14ac:dyDescent="0.25">
      <c r="B19" s="2" t="s">
        <v>8</v>
      </c>
      <c r="C19" s="7"/>
      <c r="E19" s="35" t="s">
        <v>25</v>
      </c>
    </row>
    <row r="20" spans="2:5" ht="15.75" thickBot="1" x14ac:dyDescent="0.3">
      <c r="B20" s="3" t="s">
        <v>9</v>
      </c>
      <c r="C20" s="9">
        <f>(C19-C18)*((C28/100)+1)</f>
        <v>0</v>
      </c>
      <c r="E20" s="35" t="s">
        <v>26</v>
      </c>
    </row>
    <row r="21" spans="2:5" ht="15.75" thickBot="1" x14ac:dyDescent="0.3"/>
    <row r="22" spans="2:5" ht="15.75" thickBot="1" x14ac:dyDescent="0.3">
      <c r="B22" s="4" t="s">
        <v>10</v>
      </c>
      <c r="C22" s="8"/>
    </row>
    <row r="23" spans="2:5" x14ac:dyDescent="0.25">
      <c r="B23" s="25" t="s">
        <v>11</v>
      </c>
      <c r="C23" s="26"/>
      <c r="E23" s="35" t="s">
        <v>27</v>
      </c>
    </row>
    <row r="24" spans="2:5" x14ac:dyDescent="0.25">
      <c r="B24" s="27" t="s">
        <v>2</v>
      </c>
      <c r="C24" s="29">
        <f>(30*(C23/100+1))*(C14/100)*0.57*(C13/C6)</f>
        <v>8.5499999999999989</v>
      </c>
    </row>
    <row r="25" spans="2:5" ht="15.75" thickBot="1" x14ac:dyDescent="0.3">
      <c r="B25" s="28" t="s">
        <v>4</v>
      </c>
      <c r="C25" s="30">
        <f>(30*(C23/100+1))*(C15/100)*1.43*(C13/C6)</f>
        <v>21.45</v>
      </c>
    </row>
    <row r="26" spans="2:5" ht="15.75" thickBot="1" x14ac:dyDescent="0.3"/>
    <row r="27" spans="2:5" ht="15.75" thickBot="1" x14ac:dyDescent="0.3">
      <c r="B27" s="4" t="s">
        <v>6</v>
      </c>
      <c r="C27" s="8"/>
    </row>
    <row r="28" spans="2:5" x14ac:dyDescent="0.25">
      <c r="B28" s="1" t="s">
        <v>11</v>
      </c>
      <c r="C28" s="6"/>
      <c r="E28" s="35" t="s">
        <v>28</v>
      </c>
    </row>
    <row r="29" spans="2:5" x14ac:dyDescent="0.25">
      <c r="B29" s="2" t="s">
        <v>2</v>
      </c>
      <c r="C29" s="20">
        <f>(C20*(C14/100))*(C13/C6)</f>
        <v>0</v>
      </c>
    </row>
    <row r="30" spans="2:5" ht="15.75" thickBot="1" x14ac:dyDescent="0.3">
      <c r="B30" s="3" t="s">
        <v>4</v>
      </c>
      <c r="C30" s="21">
        <f>(C20*(C15/100))*(C13/C6)</f>
        <v>0</v>
      </c>
    </row>
    <row r="31" spans="2:5" ht="15.75" thickBot="1" x14ac:dyDescent="0.3">
      <c r="B31" s="8"/>
      <c r="C31" s="8"/>
    </row>
    <row r="32" spans="2:5" ht="15.75" thickBot="1" x14ac:dyDescent="0.3">
      <c r="B32" s="4" t="s">
        <v>12</v>
      </c>
      <c r="C32" s="8"/>
    </row>
    <row r="33" spans="2:6" x14ac:dyDescent="0.25">
      <c r="B33" s="1" t="s">
        <v>11</v>
      </c>
      <c r="C33" s="6"/>
      <c r="E33" s="35" t="s">
        <v>29</v>
      </c>
    </row>
    <row r="34" spans="2:6" x14ac:dyDescent="0.25">
      <c r="B34" s="2" t="s">
        <v>2</v>
      </c>
      <c r="C34" s="20">
        <f>((20*(C33/100+1))*(C14/100))*(C13/C6)</f>
        <v>10</v>
      </c>
      <c r="E34" s="35" t="s">
        <v>37</v>
      </c>
    </row>
    <row r="35" spans="2:6" ht="15.75" thickBot="1" x14ac:dyDescent="0.3">
      <c r="B35" s="5" t="s">
        <v>4</v>
      </c>
      <c r="C35" s="21">
        <f>((20*(C33/100+1))*(C15/100))*(C13/C6)</f>
        <v>10</v>
      </c>
    </row>
    <row r="36" spans="2:6" ht="15.75" thickBot="1" x14ac:dyDescent="0.3">
      <c r="B36" s="8"/>
      <c r="C36" s="8"/>
    </row>
    <row r="37" spans="2:6" ht="15.75" thickBot="1" x14ac:dyDescent="0.3">
      <c r="B37" s="4" t="s">
        <v>13</v>
      </c>
      <c r="C37" s="8"/>
    </row>
    <row r="38" spans="2:6" x14ac:dyDescent="0.25">
      <c r="B38" s="1" t="s">
        <v>14</v>
      </c>
      <c r="C38" s="6"/>
      <c r="E38" s="35" t="s">
        <v>29</v>
      </c>
    </row>
    <row r="39" spans="2:6" x14ac:dyDescent="0.25">
      <c r="B39" s="2" t="s">
        <v>2</v>
      </c>
      <c r="C39" s="20">
        <f>(13-(13*(C14/100)*(C13/C6)))*(C38/100+1)</f>
        <v>6.5</v>
      </c>
      <c r="E39" s="35" t="s">
        <v>37</v>
      </c>
      <c r="F39" s="41"/>
    </row>
    <row r="40" spans="2:6" ht="15.75" thickBot="1" x14ac:dyDescent="0.3">
      <c r="B40" s="5" t="s">
        <v>4</v>
      </c>
      <c r="C40" s="21">
        <f>(13-(13*(C15/100)*(C13/C6)))*(C38/100+1)</f>
        <v>6.5</v>
      </c>
      <c r="F40" s="41"/>
    </row>
    <row r="41" spans="2:6" ht="15.75" thickBot="1" x14ac:dyDescent="0.3"/>
    <row r="42" spans="2:6" ht="15.75" thickBot="1" x14ac:dyDescent="0.3">
      <c r="B42" s="36" t="s">
        <v>22</v>
      </c>
      <c r="E42" s="35" t="s">
        <v>31</v>
      </c>
    </row>
    <row r="43" spans="2:6" x14ac:dyDescent="0.25">
      <c r="B43" s="31" t="s">
        <v>1</v>
      </c>
      <c r="E43" s="35" t="s">
        <v>30</v>
      </c>
    </row>
    <row r="44" spans="2:6" x14ac:dyDescent="0.25">
      <c r="B44" s="32" t="s">
        <v>3</v>
      </c>
      <c r="E44" s="35" t="s">
        <v>38</v>
      </c>
    </row>
    <row r="45" spans="2:6" x14ac:dyDescent="0.25">
      <c r="B45" s="33" t="s">
        <v>5</v>
      </c>
      <c r="E45" s="35" t="s">
        <v>43</v>
      </c>
    </row>
    <row r="46" spans="2:6" ht="15.75" thickBot="1" x14ac:dyDescent="0.3">
      <c r="B46" s="34" t="s">
        <v>21</v>
      </c>
      <c r="E46" s="35" t="s">
        <v>39</v>
      </c>
    </row>
    <row r="47" spans="2:6" x14ac:dyDescent="0.25">
      <c r="E47" s="35" t="s">
        <v>42</v>
      </c>
    </row>
  </sheetData>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Tim Meyer</cp:lastModifiedBy>
  <cp:revision/>
  <dcterms:created xsi:type="dcterms:W3CDTF">2021-09-19T17:15:05Z</dcterms:created>
  <dcterms:modified xsi:type="dcterms:W3CDTF">2021-10-06T19:46:46Z</dcterms:modified>
  <cp:category/>
  <cp:contentStatus/>
</cp:coreProperties>
</file>