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3b0956d56c70638/Documents/Diverses/"/>
    </mc:Choice>
  </mc:AlternateContent>
  <xr:revisionPtr revIDLastSave="41" documentId="8_{B378D256-1982-4B1C-A5E4-4ED973A3A4F9}" xr6:coauthVersionLast="46" xr6:coauthVersionMax="46" xr10:uidLastSave="{B4E62E45-7D62-415B-B7B3-E18310EE826F}"/>
  <bookViews>
    <workbookView xWindow="28710" yWindow="4425" windowWidth="22890" windowHeight="16575" xr2:uid="{3C85D389-6335-43C1-BCEB-EA16145609E7}"/>
  </bookViews>
  <sheets>
    <sheet name="Tabelle1" sheetId="1" r:id="rId1"/>
    <sheet name="Diagramm1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2" i="1"/>
  <c r="B16" i="1"/>
  <c r="B5" i="1"/>
  <c r="B4" i="1"/>
  <c r="G3" i="1" l="1"/>
  <c r="G27" i="1"/>
  <c r="G12" i="1"/>
  <c r="G11" i="1"/>
  <c r="G29" i="1"/>
  <c r="G26" i="1"/>
  <c r="G14" i="1"/>
  <c r="G10" i="1"/>
  <c r="G16" i="1"/>
  <c r="G2" i="1"/>
  <c r="H2" i="1" s="1"/>
  <c r="G32" i="1"/>
  <c r="G31" i="1"/>
  <c r="G8" i="1"/>
  <c r="G28" i="1"/>
  <c r="G25" i="1"/>
  <c r="G18" i="1"/>
  <c r="G17" i="1"/>
  <c r="G15" i="1"/>
  <c r="G13" i="1"/>
  <c r="G33" i="1"/>
  <c r="G30" i="1"/>
  <c r="G7" i="1"/>
  <c r="G6" i="1"/>
  <c r="G24" i="1"/>
  <c r="G5" i="1"/>
  <c r="G9" i="1"/>
  <c r="G23" i="1"/>
  <c r="G22" i="1"/>
  <c r="G21" i="1"/>
  <c r="G20" i="1"/>
  <c r="G4" i="1"/>
  <c r="G19" i="1"/>
  <c r="H3" i="1" l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</calcChain>
</file>

<file path=xl/sharedStrings.xml><?xml version="1.0" encoding="utf-8"?>
<sst xmlns="http://schemas.openxmlformats.org/spreadsheetml/2006/main" count="18" uniqueCount="17">
  <si>
    <t>Ertrag</t>
  </si>
  <si>
    <t>auf Tage</t>
  </si>
  <si>
    <t>Ertrag am Tag</t>
  </si>
  <si>
    <t>Wachstumsfaktor Chia Netspace</t>
  </si>
  <si>
    <t>.=&gt; Verdoppelung von Chia alle 7 Tage aktuell</t>
  </si>
  <si>
    <t>Chia / TiB*d</t>
  </si>
  <si>
    <t>Preis Chia</t>
  </si>
  <si>
    <t>$ / XCH</t>
  </si>
  <si>
    <t>Wachstumsfaktor XCH Preis</t>
  </si>
  <si>
    <t>.=&gt; Über die letzten 14 Tage ist der Preis fast stabil gewesen</t>
  </si>
  <si>
    <t>Tägliche Änderung Chia Preis</t>
  </si>
  <si>
    <t>Tägliche Änderung Ertrag</t>
  </si>
  <si>
    <t>Größe HDD (TB)</t>
  </si>
  <si>
    <t>Größe HDD (TiB)</t>
  </si>
  <si>
    <t>Täglicher Ertrag (USD / TiB)</t>
  </si>
  <si>
    <t>Kumulativ (USD / TiB)</t>
  </si>
  <si>
    <t>Kumulativer Ertrag der HDD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</si>
</sst>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5" formatCode="0.000"/>
    <numFmt numFmtId="166" formatCode="_-[$$-409]* #,##0.00_ ;_-[$$-409]* \-#,##0.00\ ;_-[$$-409]* &quot;-&quot;??_ ;_-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right"/>
    </xf>
    <xf numFmtId="165" fontId="0" fillId="0" borderId="0" xfId="0" applyNumberFormat="1"/>
    <xf numFmtId="166" fontId="0" fillId="0" borderId="0" xfId="1" applyNumberFormat="1" applyFont="1"/>
    <xf numFmtId="166" fontId="0" fillId="0" borderId="0" xfId="0" applyNumberFormat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 sz="1800" baseline="0"/>
              <a:t>Wirtschaftlichkeit Chia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Tabelle1!$G$1</c:f>
              <c:strCache>
                <c:ptCount val="1"/>
                <c:pt idx="0">
                  <c:v>Täglicher Ertrag (USD / TiB)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Tabelle1!$F$2:$F$33</c:f>
              <c:numCache>
                <c:formatCode>General</c:formatCode>
                <c:ptCount val="3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</c:numCache>
            </c:numRef>
          </c:xVal>
          <c:yVal>
            <c:numRef>
              <c:f>Tabelle1!$G$2:$G$33</c:f>
              <c:numCache>
                <c:formatCode>_-[$$-409]* #,##0.00_ ;_-[$$-409]* \-#,##0.00\ ;_-[$$-409]* "-"??_ ;_-@_ </c:formatCode>
                <c:ptCount val="32"/>
                <c:pt idx="0">
                  <c:v>1.9283600000000001</c:v>
                </c:pt>
                <c:pt idx="1">
                  <c:v>1.7465612852199472</c:v>
                </c:pt>
                <c:pt idx="2">
                  <c:v>1.5819018871108887</c:v>
                </c:pt>
                <c:pt idx="3">
                  <c:v>1.4327659737000631</c:v>
                </c:pt>
                <c:pt idx="4">
                  <c:v>1.2976900477322653</c:v>
                </c:pt>
                <c:pt idx="5">
                  <c:v>1.1753485851108714</c:v>
                </c:pt>
                <c:pt idx="6">
                  <c:v>1.0645410272940166</c:v>
                </c:pt>
                <c:pt idx="7">
                  <c:v>0.96418000000000026</c:v>
                </c:pt>
                <c:pt idx="8">
                  <c:v>0.87328064260997362</c:v>
                </c:pt>
                <c:pt idx="9">
                  <c:v>0.79095094355544437</c:v>
                </c:pt>
                <c:pt idx="10">
                  <c:v>0.71638298685003154</c:v>
                </c:pt>
                <c:pt idx="11">
                  <c:v>0.64884502386613274</c:v>
                </c:pt>
                <c:pt idx="12">
                  <c:v>0.58767429255543568</c:v>
                </c:pt>
                <c:pt idx="13">
                  <c:v>0.53227051364700828</c:v>
                </c:pt>
                <c:pt idx="14">
                  <c:v>0.48209000000000013</c:v>
                </c:pt>
                <c:pt idx="15">
                  <c:v>0.43664032130498692</c:v>
                </c:pt>
                <c:pt idx="16">
                  <c:v>0.39547547177772219</c:v>
                </c:pt>
                <c:pt idx="17">
                  <c:v>0.35819149342501577</c:v>
                </c:pt>
                <c:pt idx="18">
                  <c:v>0.32442251193306632</c:v>
                </c:pt>
                <c:pt idx="19">
                  <c:v>0.29383714627771784</c:v>
                </c:pt>
                <c:pt idx="20">
                  <c:v>0.26613525682350414</c:v>
                </c:pt>
                <c:pt idx="21">
                  <c:v>0.24104500000000006</c:v>
                </c:pt>
                <c:pt idx="22">
                  <c:v>0.21832016065249343</c:v>
                </c:pt>
                <c:pt idx="23">
                  <c:v>0.19773773588886115</c:v>
                </c:pt>
                <c:pt idx="24">
                  <c:v>0.17909574671250789</c:v>
                </c:pt>
                <c:pt idx="25">
                  <c:v>0.16221125596653316</c:v>
                </c:pt>
                <c:pt idx="26">
                  <c:v>0.14691857313885892</c:v>
                </c:pt>
                <c:pt idx="27">
                  <c:v>0.1330676284117521</c:v>
                </c:pt>
                <c:pt idx="28">
                  <c:v>0.12052250000000003</c:v>
                </c:pt>
                <c:pt idx="29">
                  <c:v>0.10916008032624672</c:v>
                </c:pt>
                <c:pt idx="30">
                  <c:v>9.8868867944430575E-2</c:v>
                </c:pt>
                <c:pt idx="31">
                  <c:v>8.9547873356253957E-2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653-4A60-A24F-78B3E10B8D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7080928"/>
        <c:axId val="867077648"/>
      </c:scatterChart>
      <c:scatterChart>
        <c:scatterStyle val="smoothMarker"/>
        <c:varyColors val="0"/>
        <c:ser>
          <c:idx val="1"/>
          <c:order val="1"/>
          <c:tx>
            <c:strRef>
              <c:f>Tabelle1!$H$1</c:f>
              <c:strCache>
                <c:ptCount val="1"/>
                <c:pt idx="0">
                  <c:v>Kumulativ (USD / TiB)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Tabelle1!$F$2:$F$33</c:f>
              <c:numCache>
                <c:formatCode>General</c:formatCode>
                <c:ptCount val="3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</c:numCache>
            </c:numRef>
          </c:xVal>
          <c:yVal>
            <c:numRef>
              <c:f>Tabelle1!$H$2:$H$33</c:f>
              <c:numCache>
                <c:formatCode>_-[$$-409]* #,##0.00_ ;_-[$$-409]* \-#,##0.00\ ;_-[$$-409]* "-"??_ ;_-@_ </c:formatCode>
                <c:ptCount val="32"/>
                <c:pt idx="0">
                  <c:v>1.9283600000000001</c:v>
                </c:pt>
                <c:pt idx="1">
                  <c:v>3.6749212852199475</c:v>
                </c:pt>
                <c:pt idx="2">
                  <c:v>5.2568231723308365</c:v>
                </c:pt>
                <c:pt idx="3">
                  <c:v>6.6895891460308992</c:v>
                </c:pt>
                <c:pt idx="4">
                  <c:v>7.9872791937631646</c:v>
                </c:pt>
                <c:pt idx="5">
                  <c:v>9.162627778874036</c:v>
                </c:pt>
                <c:pt idx="6">
                  <c:v>10.227168806168052</c:v>
                </c:pt>
                <c:pt idx="7">
                  <c:v>11.191348806168053</c:v>
                </c:pt>
                <c:pt idx="8">
                  <c:v>12.064629448778026</c:v>
                </c:pt>
                <c:pt idx="9">
                  <c:v>12.85558039233347</c:v>
                </c:pt>
                <c:pt idx="10">
                  <c:v>13.571963379183503</c:v>
                </c:pt>
                <c:pt idx="11">
                  <c:v>14.220808403049634</c:v>
                </c:pt>
                <c:pt idx="12">
                  <c:v>14.80848269560507</c:v>
                </c:pt>
                <c:pt idx="13">
                  <c:v>15.340753209252078</c:v>
                </c:pt>
                <c:pt idx="14">
                  <c:v>15.822843209252078</c:v>
                </c:pt>
                <c:pt idx="15">
                  <c:v>16.259483530557066</c:v>
                </c:pt>
                <c:pt idx="16">
                  <c:v>16.654959002334788</c:v>
                </c:pt>
                <c:pt idx="17">
                  <c:v>17.013150495759803</c:v>
                </c:pt>
                <c:pt idx="18">
                  <c:v>17.337573007692868</c:v>
                </c:pt>
                <c:pt idx="19">
                  <c:v>17.631410153970585</c:v>
                </c:pt>
                <c:pt idx="20">
                  <c:v>17.897545410794088</c:v>
                </c:pt>
                <c:pt idx="21">
                  <c:v>18.138590410794087</c:v>
                </c:pt>
                <c:pt idx="22">
                  <c:v>18.35691057144658</c:v>
                </c:pt>
                <c:pt idx="23">
                  <c:v>18.554648307335441</c:v>
                </c:pt>
                <c:pt idx="24">
                  <c:v>18.73374405404795</c:v>
                </c:pt>
                <c:pt idx="25">
                  <c:v>18.895955310014482</c:v>
                </c:pt>
                <c:pt idx="26">
                  <c:v>19.042873883153341</c:v>
                </c:pt>
                <c:pt idx="27">
                  <c:v>19.175941511565092</c:v>
                </c:pt>
                <c:pt idx="28">
                  <c:v>19.296464011565092</c:v>
                </c:pt>
                <c:pt idx="29">
                  <c:v>19.40562409189134</c:v>
                </c:pt>
                <c:pt idx="30">
                  <c:v>19.504492959835773</c:v>
                </c:pt>
                <c:pt idx="31">
                  <c:v>19.594040833192025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653-4A60-A24F-78B3E10B8D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2689296"/>
        <c:axId val="872684376"/>
      </c:scatterChart>
      <c:valAx>
        <c:axId val="867080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Zeit</a:t>
                </a:r>
                <a:r>
                  <a:rPr lang="de-DE" baseline="0"/>
                  <a:t> in Tagen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67077648"/>
        <c:crosses val="autoZero"/>
        <c:crossBetween val="midCat"/>
      </c:valAx>
      <c:valAx>
        <c:axId val="867077648"/>
        <c:scaling>
          <c:orientation val="minMax"/>
          <c:max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Täglicher Ertrag in USD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67080928"/>
        <c:crosses val="autoZero"/>
        <c:crossBetween val="midCat"/>
      </c:valAx>
      <c:valAx>
        <c:axId val="872684376"/>
        <c:scaling>
          <c:orientation val="minMax"/>
          <c:max val="2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Summierter</a:t>
                </a:r>
                <a:r>
                  <a:rPr lang="de-DE" baseline="0"/>
                  <a:t> Ertrag in USD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72689296"/>
        <c:crosses val="max"/>
        <c:crossBetween val="midCat"/>
      </c:valAx>
      <c:valAx>
        <c:axId val="872689296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72684376"/>
        <c:crosses val="max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 w="57150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EA1AFBE-BE69-4005-8F54-C28FCAC307FB}">
  <sheetPr/>
  <sheetViews>
    <sheetView zoomScale="129" workbookViewId="0" zoomToFit="1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17733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AA4DE1A6-C3D3-4495-856C-96579DED76C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406A5-20C4-4E62-995C-76C3E4753DAE}">
  <dimension ref="A1:I34"/>
  <sheetViews>
    <sheetView tabSelected="1" workbookViewId="0">
      <selection activeCell="H40" sqref="H40"/>
    </sheetView>
  </sheetViews>
  <sheetFormatPr baseColWidth="10" defaultRowHeight="15" x14ac:dyDescent="0.25"/>
  <cols>
    <col min="1" max="1" width="27.42578125" customWidth="1"/>
    <col min="5" max="5" width="12.5703125" customWidth="1"/>
    <col min="6" max="6" width="12.7109375" bestFit="1" customWidth="1"/>
    <col min="8" max="8" width="17.7109375" bestFit="1" customWidth="1"/>
    <col min="9" max="9" width="25.42578125" bestFit="1" customWidth="1"/>
  </cols>
  <sheetData>
    <row r="1" spans="1:9" x14ac:dyDescent="0.25">
      <c r="A1" s="1" t="s">
        <v>0</v>
      </c>
      <c r="B1">
        <v>1.42E-3</v>
      </c>
      <c r="C1" t="s">
        <v>5</v>
      </c>
      <c r="F1" t="s">
        <v>2</v>
      </c>
      <c r="G1" t="s">
        <v>14</v>
      </c>
      <c r="H1" t="s">
        <v>15</v>
      </c>
      <c r="I1" t="s">
        <v>16</v>
      </c>
    </row>
    <row r="2" spans="1:9" x14ac:dyDescent="0.25">
      <c r="A2" s="1" t="s">
        <v>6</v>
      </c>
      <c r="B2">
        <v>1358</v>
      </c>
      <c r="C2" t="s">
        <v>7</v>
      </c>
      <c r="F2">
        <v>0</v>
      </c>
      <c r="G2" s="4">
        <f>((B$1*B$2)*(B$5^F2))*(B$4^F2)</f>
        <v>1.9283600000000001</v>
      </c>
      <c r="H2" s="3">
        <f>G2</f>
        <v>1.9283600000000001</v>
      </c>
      <c r="I2" s="3">
        <f>H2*B$16</f>
        <v>24.553672894800005</v>
      </c>
    </row>
    <row r="3" spans="1:9" x14ac:dyDescent="0.25">
      <c r="A3" s="1"/>
      <c r="F3">
        <v>1</v>
      </c>
      <c r="G3" s="4">
        <f t="shared" ref="G3:G33" si="0">((B$1*B$2)*(B$5^F3))*(B$4^F3)</f>
        <v>1.7465612852199472</v>
      </c>
      <c r="H3" s="3">
        <f>H2+G3</f>
        <v>3.6749212852199475</v>
      </c>
      <c r="I3" s="3">
        <f t="shared" ref="I3:I33" si="1">H3*B$16</f>
        <v>46.792515480215634</v>
      </c>
    </row>
    <row r="4" spans="1:9" x14ac:dyDescent="0.25">
      <c r="A4" s="1" t="s">
        <v>11</v>
      </c>
      <c r="B4">
        <f>(1/A7)^(1/A8)</f>
        <v>0.90572366426390671</v>
      </c>
      <c r="F4">
        <v>2</v>
      </c>
      <c r="G4" s="4">
        <f t="shared" si="0"/>
        <v>1.5819018871108887</v>
      </c>
      <c r="H4" s="3">
        <f t="shared" ref="H4:H33" si="2">H3+G4</f>
        <v>5.2568231723308365</v>
      </c>
      <c r="I4" s="3">
        <f t="shared" si="1"/>
        <v>66.934761475666491</v>
      </c>
    </row>
    <row r="5" spans="1:9" x14ac:dyDescent="0.25">
      <c r="A5" s="1" t="s">
        <v>10</v>
      </c>
      <c r="B5">
        <f>(A11)^(1/A12)</f>
        <v>1</v>
      </c>
      <c r="F5">
        <v>3</v>
      </c>
      <c r="G5" s="4">
        <f t="shared" si="0"/>
        <v>1.4327659737000631</v>
      </c>
      <c r="H5" s="3">
        <f t="shared" si="2"/>
        <v>6.6895891460308992</v>
      </c>
      <c r="I5" s="3">
        <f t="shared" si="1"/>
        <v>85.17807032517122</v>
      </c>
    </row>
    <row r="6" spans="1:9" x14ac:dyDescent="0.25">
      <c r="A6" s="1"/>
      <c r="F6">
        <v>4</v>
      </c>
      <c r="G6" s="4">
        <f t="shared" si="0"/>
        <v>1.2976900477322653</v>
      </c>
      <c r="H6" s="3">
        <f t="shared" si="2"/>
        <v>7.9872791937631646</v>
      </c>
      <c r="I6" s="3">
        <f t="shared" si="1"/>
        <v>101.70146686464282</v>
      </c>
    </row>
    <row r="7" spans="1:9" x14ac:dyDescent="0.25">
      <c r="A7">
        <v>2</v>
      </c>
      <c r="B7" t="s">
        <v>3</v>
      </c>
      <c r="F7">
        <v>5</v>
      </c>
      <c r="G7" s="4">
        <f t="shared" si="0"/>
        <v>1.1753485851108714</v>
      </c>
      <c r="H7" s="3">
        <f t="shared" si="2"/>
        <v>9.162627778874036</v>
      </c>
      <c r="I7" s="3">
        <f t="shared" si="1"/>
        <v>116.66709812445859</v>
      </c>
    </row>
    <row r="8" spans="1:9" x14ac:dyDescent="0.25">
      <c r="A8">
        <v>7</v>
      </c>
      <c r="B8" t="s">
        <v>1</v>
      </c>
      <c r="F8">
        <v>6</v>
      </c>
      <c r="G8" s="4">
        <f t="shared" si="0"/>
        <v>1.0645410272940166</v>
      </c>
      <c r="H8" s="3">
        <f t="shared" si="2"/>
        <v>10.227168806168052</v>
      </c>
      <c r="I8" s="3">
        <f t="shared" si="1"/>
        <v>130.2218245071214</v>
      </c>
    </row>
    <row r="9" spans="1:9" x14ac:dyDescent="0.25">
      <c r="A9" t="s">
        <v>4</v>
      </c>
      <c r="F9">
        <v>7</v>
      </c>
      <c r="G9" s="4">
        <f t="shared" si="0"/>
        <v>0.96418000000000026</v>
      </c>
      <c r="H9" s="3">
        <f t="shared" si="2"/>
        <v>11.191348806168053</v>
      </c>
      <c r="I9" s="3">
        <f t="shared" si="1"/>
        <v>142.4986609545214</v>
      </c>
    </row>
    <row r="10" spans="1:9" x14ac:dyDescent="0.25">
      <c r="F10">
        <v>8</v>
      </c>
      <c r="G10" s="4">
        <f t="shared" si="0"/>
        <v>0.87328064260997362</v>
      </c>
      <c r="H10" s="3">
        <f t="shared" si="2"/>
        <v>12.064629448778026</v>
      </c>
      <c r="I10" s="3">
        <f t="shared" si="1"/>
        <v>153.61808224722921</v>
      </c>
    </row>
    <row r="11" spans="1:9" x14ac:dyDescent="0.25">
      <c r="A11">
        <v>1</v>
      </c>
      <c r="B11" t="s">
        <v>8</v>
      </c>
      <c r="F11">
        <v>9</v>
      </c>
      <c r="G11" s="4">
        <f t="shared" si="0"/>
        <v>0.79095094355544437</v>
      </c>
      <c r="H11" s="3">
        <f t="shared" si="2"/>
        <v>12.85558039233347</v>
      </c>
      <c r="I11" s="3">
        <f t="shared" si="1"/>
        <v>163.68920524495462</v>
      </c>
    </row>
    <row r="12" spans="1:9" x14ac:dyDescent="0.25">
      <c r="A12">
        <v>14</v>
      </c>
      <c r="B12" t="s">
        <v>1</v>
      </c>
      <c r="F12">
        <v>10</v>
      </c>
      <c r="G12" s="4">
        <f t="shared" si="0"/>
        <v>0.71638298685003154</v>
      </c>
      <c r="H12" s="3">
        <f t="shared" si="2"/>
        <v>13.571963379183503</v>
      </c>
      <c r="I12" s="3">
        <f t="shared" si="1"/>
        <v>172.81085966970701</v>
      </c>
    </row>
    <row r="13" spans="1:9" x14ac:dyDescent="0.25">
      <c r="A13" t="s">
        <v>9</v>
      </c>
      <c r="F13">
        <v>11</v>
      </c>
      <c r="G13" s="4">
        <f t="shared" si="0"/>
        <v>0.64884502386613274</v>
      </c>
      <c r="H13" s="3">
        <f t="shared" si="2"/>
        <v>14.220808403049634</v>
      </c>
      <c r="I13" s="3">
        <f t="shared" si="1"/>
        <v>181.07255793944279</v>
      </c>
    </row>
    <row r="14" spans="1:9" x14ac:dyDescent="0.25">
      <c r="F14">
        <v>12</v>
      </c>
      <c r="G14" s="4">
        <f t="shared" si="0"/>
        <v>0.58767429255543568</v>
      </c>
      <c r="H14" s="3">
        <f t="shared" si="2"/>
        <v>14.80848269560507</v>
      </c>
      <c r="I14" s="3">
        <f t="shared" si="1"/>
        <v>188.55537356935068</v>
      </c>
    </row>
    <row r="15" spans="1:9" x14ac:dyDescent="0.25">
      <c r="A15" t="s">
        <v>12</v>
      </c>
      <c r="B15">
        <v>14</v>
      </c>
      <c r="F15">
        <v>13</v>
      </c>
      <c r="G15" s="4">
        <f t="shared" si="0"/>
        <v>0.53227051364700828</v>
      </c>
      <c r="H15" s="3">
        <f t="shared" si="2"/>
        <v>15.340753209252078</v>
      </c>
      <c r="I15" s="3">
        <f t="shared" si="1"/>
        <v>195.33273676068208</v>
      </c>
    </row>
    <row r="16" spans="1:9" x14ac:dyDescent="0.25">
      <c r="A16" t="s">
        <v>13</v>
      </c>
      <c r="B16">
        <f>B15*0.909495</f>
        <v>12.732930000000001</v>
      </c>
      <c r="F16">
        <v>14</v>
      </c>
      <c r="G16" s="4">
        <f t="shared" si="0"/>
        <v>0.48209000000000013</v>
      </c>
      <c r="H16" s="3">
        <f t="shared" si="2"/>
        <v>15.822843209252078</v>
      </c>
      <c r="I16" s="3">
        <f t="shared" si="1"/>
        <v>201.47115498438208</v>
      </c>
    </row>
    <row r="17" spans="6:9" x14ac:dyDescent="0.25">
      <c r="F17">
        <v>15</v>
      </c>
      <c r="G17" s="4">
        <f t="shared" si="0"/>
        <v>0.43664032130498692</v>
      </c>
      <c r="H17" s="3">
        <f t="shared" si="2"/>
        <v>16.259483530557066</v>
      </c>
      <c r="I17" s="3">
        <f t="shared" si="1"/>
        <v>207.030865630736</v>
      </c>
    </row>
    <row r="18" spans="6:9" x14ac:dyDescent="0.25">
      <c r="F18">
        <v>16</v>
      </c>
      <c r="G18" s="4">
        <f t="shared" si="0"/>
        <v>0.39547547177772219</v>
      </c>
      <c r="H18" s="3">
        <f t="shared" si="2"/>
        <v>16.654959002334788</v>
      </c>
      <c r="I18" s="3">
        <f t="shared" si="1"/>
        <v>212.06642712959871</v>
      </c>
    </row>
    <row r="19" spans="6:9" x14ac:dyDescent="0.25">
      <c r="F19">
        <v>17</v>
      </c>
      <c r="G19" s="4">
        <f t="shared" si="0"/>
        <v>0.35819149342501577</v>
      </c>
      <c r="H19" s="3">
        <f t="shared" si="2"/>
        <v>17.013150495759803</v>
      </c>
      <c r="I19" s="3">
        <f t="shared" si="1"/>
        <v>216.62725434197489</v>
      </c>
    </row>
    <row r="20" spans="6:9" x14ac:dyDescent="0.25">
      <c r="F20">
        <v>18</v>
      </c>
      <c r="G20" s="4">
        <f t="shared" si="0"/>
        <v>0.32442251193306632</v>
      </c>
      <c r="H20" s="3">
        <f t="shared" si="2"/>
        <v>17.337573007692868</v>
      </c>
      <c r="I20" s="3">
        <f t="shared" si="1"/>
        <v>220.75810347684276</v>
      </c>
    </row>
    <row r="21" spans="6:9" x14ac:dyDescent="0.25">
      <c r="F21">
        <v>19</v>
      </c>
      <c r="G21" s="4">
        <f t="shared" si="0"/>
        <v>0.29383714627771784</v>
      </c>
      <c r="H21" s="3">
        <f t="shared" si="2"/>
        <v>17.631410153970585</v>
      </c>
      <c r="I21" s="3">
        <f t="shared" si="1"/>
        <v>224.49951129179669</v>
      </c>
    </row>
    <row r="22" spans="6:9" x14ac:dyDescent="0.25">
      <c r="F22">
        <v>20</v>
      </c>
      <c r="G22" s="4">
        <f t="shared" si="0"/>
        <v>0.26613525682350414</v>
      </c>
      <c r="H22" s="3">
        <f t="shared" si="2"/>
        <v>17.897545410794088</v>
      </c>
      <c r="I22" s="3">
        <f t="shared" si="1"/>
        <v>227.8881928874624</v>
      </c>
    </row>
    <row r="23" spans="6:9" x14ac:dyDescent="0.25">
      <c r="F23">
        <v>21</v>
      </c>
      <c r="G23" s="4">
        <f t="shared" si="0"/>
        <v>0.24104500000000006</v>
      </c>
      <c r="H23" s="3">
        <f t="shared" si="2"/>
        <v>18.138590410794087</v>
      </c>
      <c r="I23" s="3">
        <f t="shared" si="1"/>
        <v>230.9574019993124</v>
      </c>
    </row>
    <row r="24" spans="6:9" x14ac:dyDescent="0.25">
      <c r="F24">
        <v>22</v>
      </c>
      <c r="G24" s="4">
        <f t="shared" si="0"/>
        <v>0.21832016065249343</v>
      </c>
      <c r="H24" s="3">
        <f t="shared" si="2"/>
        <v>18.35691057144658</v>
      </c>
      <c r="I24" s="3">
        <f t="shared" si="1"/>
        <v>233.73725732248931</v>
      </c>
    </row>
    <row r="25" spans="6:9" x14ac:dyDescent="0.25">
      <c r="F25">
        <v>23</v>
      </c>
      <c r="G25" s="4">
        <f t="shared" si="0"/>
        <v>0.19773773588886115</v>
      </c>
      <c r="H25" s="3">
        <f t="shared" si="2"/>
        <v>18.554648307335441</v>
      </c>
      <c r="I25" s="3">
        <f t="shared" si="1"/>
        <v>236.25503807192069</v>
      </c>
    </row>
    <row r="26" spans="6:9" x14ac:dyDescent="0.25">
      <c r="F26">
        <v>24</v>
      </c>
      <c r="G26" s="4">
        <f t="shared" si="0"/>
        <v>0.17909574671250789</v>
      </c>
      <c r="H26" s="3">
        <f t="shared" si="2"/>
        <v>18.73374405404795</v>
      </c>
      <c r="I26" s="3">
        <f t="shared" si="1"/>
        <v>238.53545167810879</v>
      </c>
    </row>
    <row r="27" spans="6:9" x14ac:dyDescent="0.25">
      <c r="F27">
        <v>25</v>
      </c>
      <c r="G27" s="4">
        <f t="shared" si="0"/>
        <v>0.16221125596653316</v>
      </c>
      <c r="H27" s="3">
        <f t="shared" si="2"/>
        <v>18.895955310014482</v>
      </c>
      <c r="I27" s="3">
        <f t="shared" si="1"/>
        <v>240.60087624554274</v>
      </c>
    </row>
    <row r="28" spans="6:9" x14ac:dyDescent="0.25">
      <c r="F28">
        <v>26</v>
      </c>
      <c r="G28" s="4">
        <f t="shared" si="0"/>
        <v>0.14691857313885892</v>
      </c>
      <c r="H28" s="3">
        <f t="shared" si="2"/>
        <v>19.042873883153341</v>
      </c>
      <c r="I28" s="3">
        <f t="shared" si="1"/>
        <v>242.47158015301969</v>
      </c>
    </row>
    <row r="29" spans="6:9" x14ac:dyDescent="0.25">
      <c r="F29">
        <v>27</v>
      </c>
      <c r="G29" s="4">
        <f t="shared" si="0"/>
        <v>0.1330676284117521</v>
      </c>
      <c r="H29" s="3">
        <f t="shared" si="2"/>
        <v>19.175941511565092</v>
      </c>
      <c r="I29" s="3">
        <f t="shared" si="1"/>
        <v>244.16592095085255</v>
      </c>
    </row>
    <row r="30" spans="6:9" x14ac:dyDescent="0.25">
      <c r="F30">
        <v>28</v>
      </c>
      <c r="G30" s="4">
        <f t="shared" si="0"/>
        <v>0.12052250000000003</v>
      </c>
      <c r="H30" s="3">
        <f t="shared" si="2"/>
        <v>19.296464011565092</v>
      </c>
      <c r="I30" s="3">
        <f t="shared" si="1"/>
        <v>245.70052550677752</v>
      </c>
    </row>
    <row r="31" spans="6:9" x14ac:dyDescent="0.25">
      <c r="F31">
        <v>29</v>
      </c>
      <c r="G31" s="4">
        <f t="shared" si="0"/>
        <v>0.10916008032624672</v>
      </c>
      <c r="H31" s="3">
        <f t="shared" si="2"/>
        <v>19.40562409189134</v>
      </c>
      <c r="I31" s="3">
        <f t="shared" si="1"/>
        <v>247.09045316836603</v>
      </c>
    </row>
    <row r="32" spans="6:9" x14ac:dyDescent="0.25">
      <c r="F32">
        <v>30</v>
      </c>
      <c r="G32" s="4">
        <f t="shared" si="0"/>
        <v>9.8868867944430575E-2</v>
      </c>
      <c r="H32" s="3">
        <f t="shared" si="2"/>
        <v>19.504492959835773</v>
      </c>
      <c r="I32" s="3">
        <f t="shared" si="1"/>
        <v>248.34934354308174</v>
      </c>
    </row>
    <row r="33" spans="6:9" x14ac:dyDescent="0.25">
      <c r="F33">
        <v>31</v>
      </c>
      <c r="G33" s="4">
        <f t="shared" si="0"/>
        <v>8.9547873356253957E-2</v>
      </c>
      <c r="H33" s="3">
        <f t="shared" si="2"/>
        <v>19.594040833192025</v>
      </c>
      <c r="I33" s="3">
        <f t="shared" si="1"/>
        <v>249.48955034617578</v>
      </c>
    </row>
    <row r="34" spans="6:9" x14ac:dyDescent="0.25">
      <c r="F34" s="1"/>
      <c r="G34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Diagramme</vt:lpstr>
      </vt:variant>
      <vt:variant>
        <vt:i4>1</vt:i4>
      </vt:variant>
    </vt:vector>
  </HeadingPairs>
  <TitlesOfParts>
    <vt:vector size="2" baseType="lpstr">
      <vt:lpstr>Tabelle1</vt:lpstr>
      <vt:lpstr>Diagramm1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Rickmer G</dc:creator>
  <cp:lastModifiedBy>Rickmer Grigat</cp:lastModifiedBy>
  <dcterms:created xsi:type="dcterms:W3CDTF">2021-05-18T08:41:45Z</dcterms:created>
  <dcterms:modified xsi:type="dcterms:W3CDTF">2021-05-18T09:21:00Z</dcterms:modified>
</cp:coreProperties>
</file>