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Kuehler\CPU\"/>
    </mc:Choice>
  </mc:AlternateContent>
  <bookViews>
    <workbookView xWindow="0" yWindow="0" windowWidth="21300" windowHeight="9255" firstSheet="1" activeTab="6"/>
  </bookViews>
  <sheets>
    <sheet name="AMD 3700" sheetId="2" r:id="rId1"/>
    <sheet name="AMD 3700 Dia" sheetId="3" r:id="rId2"/>
    <sheet name="AMD 3700 Sek" sheetId="1" r:id="rId3"/>
    <sheet name="Intel 9900K" sheetId="4" r:id="rId4"/>
    <sheet name="Intel 9900K Dia" sheetId="5" r:id="rId5"/>
    <sheet name="Intel 9900K Sek" sheetId="6" r:id="rId6"/>
    <sheet name="2080 TI" sheetId="7" r:id="rId7"/>
    <sheet name="2080 TI Dia" sheetId="8" r:id="rId8"/>
    <sheet name="2080 Ti Sek" sheetId="9" r:id="rId9"/>
  </sheets>
  <definedNames>
    <definedName name="_xlnm._FilterDatabase" localSheetId="8" hidden="1">'2080 Ti Sek'!$K$2:$K$7</definedName>
    <definedName name="_xlnm._FilterDatabase" localSheetId="2" hidden="1">'AMD 3700 Sek'!$K$2:$K$7</definedName>
    <definedName name="_xlnm._FilterDatabase" localSheetId="5" hidden="1">'Intel 9900K Sek'!$K$2:$K$7</definedName>
  </definedNames>
  <calcPr calcId="162913" iterate="1" iterateCount="2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S3" i="7" l="1"/>
  <c r="AR3" i="7"/>
  <c r="W114" i="7"/>
  <c r="V114" i="7"/>
  <c r="W113" i="7"/>
  <c r="V113" i="7"/>
  <c r="W112" i="7"/>
  <c r="V112" i="7"/>
  <c r="W111" i="7"/>
  <c r="V111" i="7"/>
  <c r="W110" i="7"/>
  <c r="V110" i="7"/>
  <c r="W109" i="7"/>
  <c r="V109" i="7"/>
  <c r="W108" i="7"/>
  <c r="V108" i="7"/>
  <c r="W107" i="7"/>
  <c r="V107" i="7"/>
  <c r="W106" i="7"/>
  <c r="V106" i="7"/>
  <c r="W105" i="7"/>
  <c r="V105" i="7"/>
  <c r="W104" i="7"/>
  <c r="V104" i="7"/>
  <c r="W103" i="7"/>
  <c r="V103" i="7"/>
  <c r="W102" i="7"/>
  <c r="V102" i="7"/>
  <c r="W101" i="7"/>
  <c r="V101" i="7"/>
  <c r="W100" i="7"/>
  <c r="V100" i="7"/>
  <c r="W99" i="7"/>
  <c r="V99" i="7"/>
  <c r="W98" i="7"/>
  <c r="V98" i="7"/>
  <c r="W97" i="7"/>
  <c r="V97" i="7"/>
  <c r="W96" i="7"/>
  <c r="V96" i="7"/>
  <c r="W95" i="7"/>
  <c r="V95" i="7"/>
  <c r="W94" i="7"/>
  <c r="V94" i="7"/>
  <c r="W93" i="7"/>
  <c r="V93" i="7"/>
  <c r="W92" i="7"/>
  <c r="V92" i="7"/>
  <c r="W91" i="7"/>
  <c r="V91" i="7"/>
  <c r="W90" i="7"/>
  <c r="V90" i="7"/>
  <c r="W89" i="7"/>
  <c r="V89" i="7"/>
  <c r="W88" i="7"/>
  <c r="V88" i="7"/>
  <c r="W87" i="7"/>
  <c r="V87" i="7"/>
  <c r="W86" i="7"/>
  <c r="V86" i="7"/>
  <c r="W85" i="7"/>
  <c r="V85" i="7"/>
  <c r="W84" i="7"/>
  <c r="V84" i="7"/>
  <c r="W83" i="7"/>
  <c r="V83" i="7"/>
  <c r="W82" i="7"/>
  <c r="V82" i="7"/>
  <c r="W81" i="7"/>
  <c r="V81" i="7"/>
  <c r="W80" i="7"/>
  <c r="V80" i="7"/>
  <c r="W79" i="7"/>
  <c r="V79" i="7"/>
  <c r="W78" i="7"/>
  <c r="V78" i="7"/>
  <c r="W77" i="7"/>
  <c r="V77" i="7"/>
  <c r="W76" i="7"/>
  <c r="V76" i="7"/>
  <c r="W75" i="7"/>
  <c r="V75" i="7"/>
  <c r="W74" i="7"/>
  <c r="V74" i="7"/>
  <c r="W73" i="7"/>
  <c r="V73" i="7"/>
  <c r="W72" i="7"/>
  <c r="V72" i="7"/>
  <c r="W71" i="7"/>
  <c r="V71" i="7"/>
  <c r="W70" i="7"/>
  <c r="V70" i="7"/>
  <c r="W69" i="7"/>
  <c r="V69" i="7"/>
  <c r="W68" i="7"/>
  <c r="V68" i="7"/>
  <c r="W67" i="7"/>
  <c r="V67" i="7"/>
  <c r="W66" i="7"/>
  <c r="V66" i="7"/>
  <c r="W65" i="7"/>
  <c r="V65" i="7"/>
  <c r="W64" i="7"/>
  <c r="V64" i="7"/>
  <c r="W63" i="7"/>
  <c r="V63" i="7"/>
  <c r="W62" i="7"/>
  <c r="V62" i="7"/>
  <c r="W61" i="7"/>
  <c r="V61" i="7"/>
  <c r="W60" i="7"/>
  <c r="V60" i="7"/>
  <c r="W59" i="7"/>
  <c r="V59" i="7"/>
  <c r="W58" i="7"/>
  <c r="V58" i="7"/>
  <c r="W57" i="7"/>
  <c r="V57" i="7"/>
  <c r="W56" i="7"/>
  <c r="V56" i="7"/>
  <c r="W55" i="7"/>
  <c r="V55" i="7"/>
  <c r="W54" i="7"/>
  <c r="V54" i="7"/>
  <c r="W53" i="7"/>
  <c r="V53" i="7"/>
  <c r="W52" i="7"/>
  <c r="V52" i="7"/>
  <c r="W51" i="7"/>
  <c r="V51" i="7"/>
  <c r="W50" i="7"/>
  <c r="V50" i="7"/>
  <c r="W49" i="7"/>
  <c r="V49" i="7"/>
  <c r="W48" i="7"/>
  <c r="V48" i="7"/>
  <c r="W47" i="7"/>
  <c r="V47" i="7"/>
  <c r="W46" i="7"/>
  <c r="V46" i="7"/>
  <c r="W45" i="7"/>
  <c r="V45" i="7"/>
  <c r="W44" i="7"/>
  <c r="V44" i="7"/>
  <c r="W43" i="7"/>
  <c r="V43" i="7"/>
  <c r="W42" i="7"/>
  <c r="V42" i="7"/>
  <c r="W41" i="7"/>
  <c r="V41" i="7"/>
  <c r="W40" i="7"/>
  <c r="V40" i="7"/>
  <c r="W39" i="7"/>
  <c r="V39" i="7"/>
  <c r="W38" i="7"/>
  <c r="V38" i="7"/>
  <c r="W37" i="7"/>
  <c r="V37" i="7"/>
  <c r="W36" i="7"/>
  <c r="V36" i="7"/>
  <c r="W35" i="7"/>
  <c r="V35" i="7"/>
  <c r="W34" i="7"/>
  <c r="V34" i="7"/>
  <c r="W33" i="7"/>
  <c r="V33" i="7"/>
  <c r="W32" i="7"/>
  <c r="V32" i="7"/>
  <c r="W31" i="7"/>
  <c r="V31" i="7"/>
  <c r="W30" i="7"/>
  <c r="V30" i="7"/>
  <c r="W29" i="7"/>
  <c r="V29" i="7"/>
  <c r="W28" i="7"/>
  <c r="V28" i="7"/>
  <c r="W27" i="7"/>
  <c r="V27" i="7"/>
  <c r="W26" i="7"/>
  <c r="V26" i="7"/>
  <c r="W25" i="7"/>
  <c r="V25" i="7"/>
  <c r="W24" i="7"/>
  <c r="V24" i="7"/>
  <c r="W23" i="7"/>
  <c r="V23" i="7"/>
  <c r="W22" i="7"/>
  <c r="V22" i="7"/>
  <c r="W21" i="7"/>
  <c r="V21" i="7"/>
  <c r="W20" i="7"/>
  <c r="V20" i="7"/>
  <c r="W19" i="7"/>
  <c r="V19" i="7"/>
  <c r="W18" i="7"/>
  <c r="V18" i="7"/>
  <c r="W17" i="7"/>
  <c r="V17" i="7"/>
  <c r="W16" i="7"/>
  <c r="V16" i="7"/>
  <c r="W15" i="7"/>
  <c r="V15" i="7"/>
  <c r="W14" i="7"/>
  <c r="V14" i="7"/>
  <c r="W13" i="7"/>
  <c r="V13" i="7"/>
  <c r="W12" i="7"/>
  <c r="V12" i="7"/>
  <c r="W11" i="7"/>
  <c r="V11" i="7"/>
  <c r="W10" i="7"/>
  <c r="V10" i="7"/>
  <c r="W9" i="7"/>
  <c r="V9" i="7"/>
  <c r="W8" i="7"/>
  <c r="V8" i="7"/>
  <c r="W7" i="7"/>
  <c r="V7" i="7"/>
  <c r="W6" i="7"/>
  <c r="V6" i="7"/>
  <c r="W5" i="7"/>
  <c r="V5" i="7"/>
  <c r="Q5" i="7"/>
  <c r="Q6" i="7" s="1"/>
  <c r="Q7" i="7" s="1"/>
  <c r="Q8" i="7" s="1"/>
  <c r="W4" i="7"/>
  <c r="V4" i="7"/>
  <c r="AU3" i="7"/>
  <c r="AT3" i="7"/>
  <c r="L3" i="7"/>
  <c r="K3" i="7"/>
  <c r="J3" i="7" l="1"/>
  <c r="I3" i="7"/>
  <c r="M3" i="7" l="1"/>
  <c r="AJ114" i="4" l="1"/>
  <c r="AI114" i="4"/>
  <c r="AJ113" i="4"/>
  <c r="AI113" i="4"/>
  <c r="AJ112" i="4"/>
  <c r="AI112" i="4"/>
  <c r="AJ111" i="4"/>
  <c r="AI111" i="4"/>
  <c r="AJ110" i="4"/>
  <c r="AI110" i="4"/>
  <c r="AJ109" i="4"/>
  <c r="AI109" i="4"/>
  <c r="AJ108" i="4"/>
  <c r="AI108" i="4"/>
  <c r="AJ107" i="4"/>
  <c r="AI107" i="4"/>
  <c r="AJ106" i="4"/>
  <c r="AI106" i="4"/>
  <c r="AJ105" i="4"/>
  <c r="AI105" i="4"/>
  <c r="AJ104" i="4"/>
  <c r="AI104" i="4"/>
  <c r="AJ103" i="4"/>
  <c r="AI103" i="4"/>
  <c r="AJ102" i="4"/>
  <c r="AI102" i="4"/>
  <c r="AJ101" i="4"/>
  <c r="AI101" i="4"/>
  <c r="AJ100" i="4"/>
  <c r="AI100" i="4"/>
  <c r="AJ99" i="4"/>
  <c r="AI99" i="4"/>
  <c r="AJ98" i="4"/>
  <c r="AI98" i="4"/>
  <c r="AJ97" i="4"/>
  <c r="AI97" i="4"/>
  <c r="AJ96" i="4"/>
  <c r="AI96" i="4"/>
  <c r="AJ95" i="4"/>
  <c r="AI95" i="4"/>
  <c r="AJ94" i="4"/>
  <c r="AI94" i="4"/>
  <c r="AJ93" i="4"/>
  <c r="AI93" i="4"/>
  <c r="AJ92" i="4"/>
  <c r="AI92" i="4"/>
  <c r="AJ91" i="4"/>
  <c r="AI91" i="4"/>
  <c r="AJ90" i="4"/>
  <c r="AI90" i="4"/>
  <c r="AJ89" i="4"/>
  <c r="AI89" i="4"/>
  <c r="AJ88" i="4"/>
  <c r="AI88" i="4"/>
  <c r="AJ87" i="4"/>
  <c r="AI87" i="4"/>
  <c r="AJ86" i="4"/>
  <c r="AI86" i="4"/>
  <c r="AJ85" i="4"/>
  <c r="AI85" i="4"/>
  <c r="AJ84" i="4"/>
  <c r="AI84" i="4"/>
  <c r="AJ83" i="4"/>
  <c r="AI83" i="4"/>
  <c r="AJ82" i="4"/>
  <c r="AI82" i="4"/>
  <c r="AJ81" i="4"/>
  <c r="AI81" i="4"/>
  <c r="AJ80" i="4"/>
  <c r="AI80" i="4"/>
  <c r="AJ79" i="4"/>
  <c r="AI79" i="4"/>
  <c r="AJ78" i="4"/>
  <c r="AI78" i="4"/>
  <c r="AJ77" i="4"/>
  <c r="AI77" i="4"/>
  <c r="AJ76" i="4"/>
  <c r="AI76" i="4"/>
  <c r="AJ75" i="4"/>
  <c r="AI75" i="4"/>
  <c r="AJ74" i="4"/>
  <c r="AI74" i="4"/>
  <c r="AJ73" i="4"/>
  <c r="AI73" i="4"/>
  <c r="AJ72" i="4"/>
  <c r="AI72" i="4"/>
  <c r="AJ71" i="4"/>
  <c r="AI71" i="4"/>
  <c r="AJ70" i="4"/>
  <c r="AI70" i="4"/>
  <c r="AJ69" i="4"/>
  <c r="AI69" i="4"/>
  <c r="AJ68" i="4"/>
  <c r="AI68" i="4"/>
  <c r="AJ67" i="4"/>
  <c r="AI67" i="4"/>
  <c r="AJ66" i="4"/>
  <c r="AI66" i="4"/>
  <c r="AJ65" i="4"/>
  <c r="AI65" i="4"/>
  <c r="AJ64" i="4"/>
  <c r="AI64" i="4"/>
  <c r="AJ63" i="4"/>
  <c r="AI63" i="4"/>
  <c r="AJ62" i="4"/>
  <c r="AI62" i="4"/>
  <c r="AJ61" i="4"/>
  <c r="AI61" i="4"/>
  <c r="AJ60" i="4"/>
  <c r="AI60" i="4"/>
  <c r="AJ59" i="4"/>
  <c r="AI59" i="4"/>
  <c r="AJ58" i="4"/>
  <c r="AI58" i="4"/>
  <c r="AJ57" i="4"/>
  <c r="AI57" i="4"/>
  <c r="AJ56" i="4"/>
  <c r="AI56" i="4"/>
  <c r="AJ55" i="4"/>
  <c r="AI55" i="4"/>
  <c r="AJ54" i="4"/>
  <c r="AI54" i="4"/>
  <c r="AJ53" i="4"/>
  <c r="AI53" i="4"/>
  <c r="AJ52" i="4"/>
  <c r="AI52" i="4"/>
  <c r="AJ51" i="4"/>
  <c r="AI51" i="4"/>
  <c r="AJ50" i="4"/>
  <c r="AI50" i="4"/>
  <c r="AJ49" i="4"/>
  <c r="AI49" i="4"/>
  <c r="AJ48" i="4"/>
  <c r="AI48" i="4"/>
  <c r="AJ47" i="4"/>
  <c r="AI47" i="4"/>
  <c r="AJ46" i="4"/>
  <c r="AI46" i="4"/>
  <c r="AJ45" i="4"/>
  <c r="AI45" i="4"/>
  <c r="AJ44" i="4"/>
  <c r="AI44" i="4"/>
  <c r="AJ43" i="4"/>
  <c r="AI43" i="4"/>
  <c r="AJ42" i="4"/>
  <c r="AI42" i="4"/>
  <c r="AJ41" i="4"/>
  <c r="AI41" i="4"/>
  <c r="AJ40" i="4"/>
  <c r="AI40" i="4"/>
  <c r="AJ39" i="4"/>
  <c r="AI39" i="4"/>
  <c r="AJ38" i="4"/>
  <c r="AI38" i="4"/>
  <c r="AJ37" i="4"/>
  <c r="AI37" i="4"/>
  <c r="AJ36" i="4"/>
  <c r="AI36" i="4"/>
  <c r="AJ35" i="4"/>
  <c r="AI35" i="4"/>
  <c r="AJ34" i="4"/>
  <c r="AI34" i="4"/>
  <c r="AJ33" i="4"/>
  <c r="AI33" i="4"/>
  <c r="AJ32" i="4"/>
  <c r="AI32" i="4"/>
  <c r="AJ31" i="4"/>
  <c r="AI31" i="4"/>
  <c r="AJ30" i="4"/>
  <c r="AI30" i="4"/>
  <c r="AJ29" i="4"/>
  <c r="AI29" i="4"/>
  <c r="AJ28" i="4"/>
  <c r="AI28" i="4"/>
  <c r="AJ27" i="4"/>
  <c r="AI27" i="4"/>
  <c r="AJ26" i="4"/>
  <c r="AI26" i="4"/>
  <c r="AJ25" i="4"/>
  <c r="AI25" i="4"/>
  <c r="AJ24" i="4"/>
  <c r="AI24" i="4"/>
  <c r="AJ23" i="4"/>
  <c r="AI23" i="4"/>
  <c r="AJ22" i="4"/>
  <c r="AI22" i="4"/>
  <c r="AJ21" i="4"/>
  <c r="AI21" i="4"/>
  <c r="AJ20" i="4"/>
  <c r="AI20" i="4"/>
  <c r="AJ19" i="4"/>
  <c r="AI19" i="4"/>
  <c r="AJ18" i="4"/>
  <c r="AI18" i="4"/>
  <c r="AJ17" i="4"/>
  <c r="AI17" i="4"/>
  <c r="AJ16" i="4"/>
  <c r="AI16" i="4"/>
  <c r="AJ15" i="4"/>
  <c r="AI15" i="4"/>
  <c r="AJ14" i="4"/>
  <c r="AI14" i="4"/>
  <c r="AJ13" i="4"/>
  <c r="AI13" i="4"/>
  <c r="AJ12" i="4"/>
  <c r="AI12" i="4"/>
  <c r="AJ11" i="4"/>
  <c r="AI11" i="4"/>
  <c r="AJ10" i="4"/>
  <c r="AI10" i="4"/>
  <c r="AJ9" i="4"/>
  <c r="AI9" i="4"/>
  <c r="AJ8" i="4"/>
  <c r="AI8" i="4"/>
  <c r="AJ7" i="4"/>
  <c r="AI7" i="4"/>
  <c r="AJ6" i="4"/>
  <c r="AI6" i="4"/>
  <c r="AJ5" i="4"/>
  <c r="AI5" i="4"/>
  <c r="AD5" i="4"/>
  <c r="AD6" i="4" s="1"/>
  <c r="AD7" i="4" s="1"/>
  <c r="AD8" i="4" s="1"/>
  <c r="AD9" i="4" s="1"/>
  <c r="AJ4" i="4"/>
  <c r="AI4" i="4"/>
  <c r="BM3" i="4"/>
  <c r="BL3" i="4"/>
  <c r="BK3" i="4"/>
  <c r="BJ3" i="4"/>
  <c r="BI3" i="4"/>
  <c r="BH3" i="4"/>
  <c r="BG3" i="4"/>
  <c r="BF3" i="4"/>
  <c r="BE3" i="4"/>
  <c r="Y3" i="4"/>
  <c r="X3" i="4"/>
  <c r="V3" i="4"/>
  <c r="T3" i="4"/>
  <c r="R3" i="4"/>
  <c r="W3" i="4" l="1"/>
  <c r="Q3" i="4"/>
  <c r="S3" i="4"/>
  <c r="U3" i="4"/>
  <c r="AD10" i="4"/>
  <c r="AD11" i="4" s="1"/>
  <c r="AD12" i="4" s="1"/>
  <c r="AD13" i="4" s="1"/>
  <c r="V3" i="2"/>
  <c r="T3" i="2"/>
  <c r="BK3" i="2"/>
  <c r="U3" i="2" s="1"/>
  <c r="BJ3" i="2"/>
  <c r="BI3" i="2"/>
  <c r="BM3" i="2"/>
  <c r="BL3" i="2"/>
  <c r="BF3" i="2"/>
  <c r="BE3" i="2"/>
  <c r="AD5" i="2"/>
  <c r="AD6" i="2" s="1"/>
  <c r="AD7" i="2" s="1"/>
  <c r="AD8" i="2" s="1"/>
  <c r="Z3" i="4" l="1"/>
  <c r="AD9" i="2"/>
  <c r="AD10" i="2" s="1"/>
  <c r="AD11" i="2" s="1"/>
  <c r="AD12" i="2" s="1"/>
  <c r="AD13" i="2" s="1"/>
  <c r="W3" i="2"/>
  <c r="AJ4" i="2"/>
  <c r="AJ5" i="2"/>
  <c r="AJ6" i="2"/>
  <c r="AJ7" i="2"/>
  <c r="AJ8" i="2"/>
  <c r="AJ9" i="2"/>
  <c r="AJ10" i="2"/>
  <c r="AJ11" i="2"/>
  <c r="AJ12" i="2"/>
  <c r="AJ13" i="2"/>
  <c r="AJ14" i="2"/>
  <c r="AJ15" i="2"/>
  <c r="AJ16" i="2"/>
  <c r="AJ17" i="2"/>
  <c r="AJ18" i="2"/>
  <c r="AJ19" i="2"/>
  <c r="AJ20" i="2"/>
  <c r="AJ21" i="2"/>
  <c r="AJ22" i="2"/>
  <c r="AJ23" i="2"/>
  <c r="AJ24" i="2"/>
  <c r="AJ25" i="2"/>
  <c r="AJ26" i="2"/>
  <c r="AJ27" i="2"/>
  <c r="AJ28" i="2"/>
  <c r="AJ29" i="2"/>
  <c r="AJ30" i="2"/>
  <c r="AJ31" i="2"/>
  <c r="AJ32" i="2"/>
  <c r="AJ33" i="2"/>
  <c r="AJ34" i="2"/>
  <c r="AJ35" i="2"/>
  <c r="AJ36" i="2"/>
  <c r="AJ37" i="2"/>
  <c r="AJ38" i="2"/>
  <c r="AJ39" i="2"/>
  <c r="AJ40" i="2"/>
  <c r="AJ41" i="2"/>
  <c r="AJ42" i="2"/>
  <c r="AJ43" i="2"/>
  <c r="AJ44" i="2"/>
  <c r="AJ45" i="2"/>
  <c r="AJ46" i="2"/>
  <c r="AJ47" i="2"/>
  <c r="AJ48" i="2"/>
  <c r="AJ49" i="2"/>
  <c r="AJ50" i="2"/>
  <c r="AJ51" i="2"/>
  <c r="AJ52" i="2"/>
  <c r="AJ53" i="2"/>
  <c r="AJ54" i="2"/>
  <c r="AJ55" i="2"/>
  <c r="AJ56" i="2"/>
  <c r="AJ57" i="2"/>
  <c r="AJ58" i="2"/>
  <c r="AJ59" i="2"/>
  <c r="AJ60" i="2"/>
  <c r="AJ61" i="2"/>
  <c r="AJ62" i="2"/>
  <c r="AJ63" i="2"/>
  <c r="AJ64" i="2"/>
  <c r="AJ65" i="2"/>
  <c r="AJ66" i="2"/>
  <c r="AJ67" i="2"/>
  <c r="AJ68" i="2"/>
  <c r="AJ69" i="2"/>
  <c r="AJ70" i="2"/>
  <c r="AJ71" i="2"/>
  <c r="AJ72" i="2"/>
  <c r="AJ73" i="2"/>
  <c r="AJ74" i="2"/>
  <c r="AJ75" i="2"/>
  <c r="AJ76" i="2"/>
  <c r="AJ77" i="2"/>
  <c r="AJ78" i="2"/>
  <c r="AJ79" i="2"/>
  <c r="AJ80" i="2"/>
  <c r="AJ81" i="2"/>
  <c r="AJ82" i="2"/>
  <c r="AJ83" i="2"/>
  <c r="AJ84" i="2"/>
  <c r="AJ85" i="2"/>
  <c r="AJ86" i="2"/>
  <c r="AJ87" i="2"/>
  <c r="AJ88" i="2"/>
  <c r="AJ89" i="2"/>
  <c r="AJ90" i="2"/>
  <c r="AJ91" i="2"/>
  <c r="AJ92" i="2"/>
  <c r="AJ93" i="2"/>
  <c r="AJ94" i="2"/>
  <c r="AJ95" i="2"/>
  <c r="AJ96" i="2"/>
  <c r="AJ97" i="2"/>
  <c r="AJ98" i="2"/>
  <c r="AJ99" i="2"/>
  <c r="AJ100" i="2"/>
  <c r="AJ101" i="2"/>
  <c r="AJ102" i="2"/>
  <c r="AJ103" i="2"/>
  <c r="AJ104" i="2"/>
  <c r="AJ105" i="2"/>
  <c r="AJ106" i="2"/>
  <c r="AJ107" i="2"/>
  <c r="AJ108" i="2"/>
  <c r="AJ109" i="2"/>
  <c r="AJ110" i="2"/>
  <c r="AJ111" i="2"/>
  <c r="AJ112" i="2"/>
  <c r="AJ113" i="2"/>
  <c r="AJ114" i="2"/>
  <c r="AI114" i="2"/>
  <c r="AI4" i="2"/>
  <c r="AI5" i="2"/>
  <c r="AI6" i="2"/>
  <c r="AI7" i="2"/>
  <c r="AI8" i="2"/>
  <c r="AI9" i="2"/>
  <c r="AI10" i="2"/>
  <c r="AI11" i="2"/>
  <c r="AI12" i="2"/>
  <c r="AI13" i="2"/>
  <c r="AI14" i="2"/>
  <c r="AI15" i="2"/>
  <c r="AI16" i="2"/>
  <c r="AI17" i="2"/>
  <c r="AI18" i="2"/>
  <c r="AI19" i="2"/>
  <c r="AI20" i="2"/>
  <c r="AI21" i="2"/>
  <c r="AI22" i="2"/>
  <c r="AI23" i="2"/>
  <c r="AI24" i="2"/>
  <c r="AI25" i="2"/>
  <c r="AI26" i="2"/>
  <c r="AI27" i="2"/>
  <c r="AI28" i="2"/>
  <c r="AI29" i="2"/>
  <c r="AI30" i="2"/>
  <c r="AI31" i="2"/>
  <c r="AI32" i="2"/>
  <c r="AI33" i="2"/>
  <c r="AI34" i="2"/>
  <c r="AI35" i="2"/>
  <c r="AI36" i="2"/>
  <c r="AI37" i="2"/>
  <c r="AI38" i="2"/>
  <c r="AI39" i="2"/>
  <c r="AI40" i="2"/>
  <c r="AI41" i="2"/>
  <c r="AI42" i="2"/>
  <c r="AI43" i="2"/>
  <c r="AI44" i="2"/>
  <c r="AI45" i="2"/>
  <c r="AI46" i="2"/>
  <c r="AI47" i="2"/>
  <c r="AI48" i="2"/>
  <c r="AI49" i="2"/>
  <c r="AI50" i="2"/>
  <c r="AI51" i="2"/>
  <c r="AI52" i="2"/>
  <c r="AI53" i="2"/>
  <c r="AI54" i="2"/>
  <c r="AI55" i="2"/>
  <c r="AI56" i="2"/>
  <c r="AI57" i="2"/>
  <c r="AI58" i="2"/>
  <c r="AI59" i="2"/>
  <c r="AI60" i="2"/>
  <c r="AI61" i="2"/>
  <c r="AI62" i="2"/>
  <c r="AI63" i="2"/>
  <c r="AI64" i="2"/>
  <c r="AI65" i="2"/>
  <c r="AI66" i="2"/>
  <c r="AI67" i="2"/>
  <c r="AI68" i="2"/>
  <c r="AI69" i="2"/>
  <c r="AI70" i="2"/>
  <c r="AI71" i="2"/>
  <c r="AI72" i="2"/>
  <c r="AI73" i="2"/>
  <c r="AI74" i="2"/>
  <c r="AI75" i="2"/>
  <c r="AI76" i="2"/>
  <c r="AI77" i="2"/>
  <c r="AI78" i="2"/>
  <c r="AI79" i="2"/>
  <c r="AI80" i="2"/>
  <c r="AI81" i="2"/>
  <c r="AI82" i="2"/>
  <c r="AI83" i="2"/>
  <c r="AI84" i="2"/>
  <c r="AI85" i="2"/>
  <c r="AI86" i="2"/>
  <c r="AI87" i="2"/>
  <c r="AI88" i="2"/>
  <c r="AI89" i="2"/>
  <c r="AI90" i="2"/>
  <c r="AI91" i="2"/>
  <c r="AI92" i="2"/>
  <c r="AI93" i="2"/>
  <c r="AI94" i="2"/>
  <c r="AI95" i="2"/>
  <c r="AI96" i="2"/>
  <c r="AI97" i="2"/>
  <c r="AI98" i="2"/>
  <c r="AI99" i="2"/>
  <c r="AI100" i="2"/>
  <c r="AI101" i="2"/>
  <c r="AI102" i="2"/>
  <c r="AI103" i="2"/>
  <c r="AI104" i="2"/>
  <c r="AI105" i="2"/>
  <c r="AI106" i="2"/>
  <c r="AI107" i="2"/>
  <c r="AI108" i="2"/>
  <c r="AI109" i="2"/>
  <c r="AI110" i="2"/>
  <c r="AI111" i="2"/>
  <c r="AI112" i="2"/>
  <c r="AI113" i="2"/>
  <c r="BG3" i="2"/>
  <c r="Y3" i="2" l="1"/>
  <c r="X3" i="2"/>
  <c r="BH3" i="2" l="1"/>
  <c r="S3" i="2" s="1"/>
  <c r="R3" i="2" l="1"/>
  <c r="Q3" i="2" l="1"/>
  <c r="Z3" i="2" s="1"/>
  <c r="G3" i="7"/>
  <c r="H3" i="7"/>
  <c r="N3" i="7"/>
  <c r="R3" i="7"/>
  <c r="V3" i="7"/>
  <c r="W3" i="7"/>
  <c r="R4" i="7"/>
  <c r="R5" i="7"/>
  <c r="R6" i="7"/>
  <c r="R7" i="7"/>
  <c r="R8" i="7"/>
  <c r="O3" i="2"/>
  <c r="P3" i="2"/>
  <c r="AA3" i="2"/>
  <c r="AE3" i="2"/>
  <c r="AI3" i="2"/>
  <c r="AJ3" i="2"/>
  <c r="AE4" i="2"/>
  <c r="AE5" i="2"/>
  <c r="AE6" i="2"/>
  <c r="AE7" i="2"/>
  <c r="AE8" i="2"/>
  <c r="AE9" i="2"/>
  <c r="AE10" i="2"/>
  <c r="AE11" i="2"/>
  <c r="AE12" i="2"/>
  <c r="AE13" i="2"/>
  <c r="O3" i="4"/>
  <c r="P3" i="4"/>
  <c r="AA3" i="4"/>
  <c r="AE3" i="4"/>
  <c r="AI3" i="4"/>
  <c r="AJ3" i="4"/>
  <c r="AE4" i="4"/>
  <c r="AE5" i="4"/>
  <c r="AE6" i="4"/>
  <c r="AE7" i="4"/>
  <c r="AE8" i="4"/>
  <c r="AE9" i="4"/>
  <c r="AE10" i="4"/>
  <c r="AE11" i="4"/>
  <c r="AE12" i="4"/>
  <c r="AE13" i="4"/>
</calcChain>
</file>

<file path=xl/sharedStrings.xml><?xml version="1.0" encoding="utf-8"?>
<sst xmlns="http://schemas.openxmlformats.org/spreadsheetml/2006/main" count="80" uniqueCount="31">
  <si>
    <t>P [W]</t>
  </si>
  <si>
    <t>m' [kg/s]</t>
  </si>
  <si>
    <r>
      <rPr>
        <sz val="11"/>
        <color theme="1"/>
        <rFont val="Calibri"/>
        <family val="2"/>
      </rPr>
      <t>α</t>
    </r>
    <r>
      <rPr>
        <vertAlign val="subscript"/>
        <sz val="11"/>
        <color theme="1"/>
        <rFont val="Calibri"/>
        <family val="2"/>
      </rPr>
      <t>Kühler</t>
    </r>
    <r>
      <rPr>
        <sz val="11"/>
        <color theme="1"/>
        <rFont val="Calibri"/>
        <family val="2"/>
      </rPr>
      <t xml:space="preserve"> [</t>
    </r>
    <r>
      <rPr>
        <sz val="11"/>
        <color theme="1"/>
        <rFont val="Calibri"/>
        <family val="2"/>
        <scheme val="minor"/>
      </rPr>
      <t>W / m* K]</t>
    </r>
  </si>
  <si>
    <r>
      <t>s</t>
    </r>
    <r>
      <rPr>
        <vertAlign val="subscript"/>
        <sz val="11"/>
        <color theme="1"/>
        <rFont val="Calibri"/>
        <family val="2"/>
        <scheme val="minor"/>
      </rPr>
      <t xml:space="preserve">NickelKühler </t>
    </r>
    <r>
      <rPr>
        <sz val="11"/>
        <color theme="1"/>
        <rFont val="Calibri"/>
        <family val="2"/>
        <scheme val="minor"/>
      </rPr>
      <t>[mm]</t>
    </r>
  </si>
  <si>
    <r>
      <t xml:space="preserve"> T</t>
    </r>
    <r>
      <rPr>
        <vertAlign val="subscript"/>
        <sz val="11"/>
        <color theme="1"/>
        <rFont val="Calibri"/>
        <family val="2"/>
        <scheme val="minor"/>
      </rPr>
      <t>Kühler</t>
    </r>
    <r>
      <rPr>
        <sz val="11"/>
        <color theme="1"/>
        <rFont val="Calibri"/>
        <family val="2"/>
        <scheme val="minor"/>
      </rPr>
      <t xml:space="preserve"> [dT]</t>
    </r>
  </si>
  <si>
    <r>
      <t xml:space="preserve"> T</t>
    </r>
    <r>
      <rPr>
        <vertAlign val="subscript"/>
        <sz val="11"/>
        <color theme="1"/>
        <rFont val="Calibri"/>
        <family val="2"/>
        <scheme val="minor"/>
      </rPr>
      <t>NickelKühler</t>
    </r>
    <r>
      <rPr>
        <sz val="11"/>
        <color theme="1"/>
        <rFont val="Calibri"/>
        <family val="2"/>
        <scheme val="minor"/>
      </rPr>
      <t xml:space="preserve"> [dT]</t>
    </r>
  </si>
  <si>
    <r>
      <rPr>
        <sz val="11"/>
        <color theme="1"/>
        <rFont val="Calibri"/>
        <family val="2"/>
      </rPr>
      <t>α</t>
    </r>
    <r>
      <rPr>
        <vertAlign val="subscript"/>
        <sz val="11"/>
        <color theme="1"/>
        <rFont val="Calibri"/>
        <family val="2"/>
      </rPr>
      <t>WLP</t>
    </r>
    <r>
      <rPr>
        <sz val="11"/>
        <color theme="1"/>
        <rFont val="Calibri"/>
        <family val="2"/>
      </rPr>
      <t xml:space="preserve"> [</t>
    </r>
    <r>
      <rPr>
        <sz val="11"/>
        <color theme="1"/>
        <rFont val="Calibri"/>
        <family val="2"/>
        <scheme val="minor"/>
      </rPr>
      <t>W / m* K]</t>
    </r>
  </si>
  <si>
    <r>
      <t>s</t>
    </r>
    <r>
      <rPr>
        <vertAlign val="subscript"/>
        <sz val="11"/>
        <color theme="1"/>
        <rFont val="Calibri"/>
        <family val="2"/>
        <scheme val="minor"/>
      </rPr>
      <t xml:space="preserve">WLP </t>
    </r>
    <r>
      <rPr>
        <sz val="11"/>
        <color theme="1"/>
        <rFont val="Calibri"/>
        <family val="2"/>
        <scheme val="minor"/>
      </rPr>
      <t>[mm]</t>
    </r>
  </si>
  <si>
    <r>
      <t xml:space="preserve"> T</t>
    </r>
    <r>
      <rPr>
        <vertAlign val="subscript"/>
        <sz val="11"/>
        <color theme="1"/>
        <rFont val="Calibri"/>
        <family val="2"/>
        <scheme val="minor"/>
      </rPr>
      <t>WLP</t>
    </r>
    <r>
      <rPr>
        <sz val="11"/>
        <color theme="1"/>
        <rFont val="Calibri"/>
        <family val="2"/>
        <scheme val="minor"/>
      </rPr>
      <t xml:space="preserve"> [dT]</t>
    </r>
  </si>
  <si>
    <r>
      <t>s</t>
    </r>
    <r>
      <rPr>
        <vertAlign val="subscript"/>
        <sz val="11"/>
        <color theme="1"/>
        <rFont val="Calibri"/>
        <family val="2"/>
        <scheme val="minor"/>
      </rPr>
      <t xml:space="preserve">NickelHs1 </t>
    </r>
    <r>
      <rPr>
        <sz val="11"/>
        <color theme="1"/>
        <rFont val="Calibri"/>
        <family val="2"/>
        <scheme val="minor"/>
      </rPr>
      <t>[mm]</t>
    </r>
  </si>
  <si>
    <r>
      <t xml:space="preserve"> T</t>
    </r>
    <r>
      <rPr>
        <vertAlign val="subscript"/>
        <sz val="11"/>
        <color theme="1"/>
        <rFont val="Calibri"/>
        <family val="2"/>
        <scheme val="minor"/>
      </rPr>
      <t>NickelHS1</t>
    </r>
    <r>
      <rPr>
        <sz val="11"/>
        <color theme="1"/>
        <rFont val="Calibri"/>
        <family val="2"/>
        <scheme val="minor"/>
      </rPr>
      <t xml:space="preserve"> [dT]</t>
    </r>
  </si>
  <si>
    <r>
      <rPr>
        <sz val="11"/>
        <color theme="1"/>
        <rFont val="Calibri"/>
        <family val="2"/>
      </rPr>
      <t>α</t>
    </r>
    <r>
      <rPr>
        <vertAlign val="subscript"/>
        <sz val="11"/>
        <color theme="1"/>
        <rFont val="Calibri"/>
        <family val="2"/>
      </rPr>
      <t>HS</t>
    </r>
    <r>
      <rPr>
        <sz val="11"/>
        <color theme="1"/>
        <rFont val="Calibri"/>
        <family val="2"/>
      </rPr>
      <t xml:space="preserve"> [</t>
    </r>
    <r>
      <rPr>
        <sz val="11"/>
        <color theme="1"/>
        <rFont val="Calibri"/>
        <family val="2"/>
        <scheme val="minor"/>
      </rPr>
      <t>W / m* K]</t>
    </r>
  </si>
  <si>
    <r>
      <t xml:space="preserve"> T</t>
    </r>
    <r>
      <rPr>
        <vertAlign val="subscript"/>
        <sz val="11"/>
        <color theme="1"/>
        <rFont val="Calibri"/>
        <family val="2"/>
        <scheme val="minor"/>
      </rPr>
      <t>HS</t>
    </r>
    <r>
      <rPr>
        <sz val="11"/>
        <color theme="1"/>
        <rFont val="Calibri"/>
        <family val="2"/>
        <scheme val="minor"/>
      </rPr>
      <t xml:space="preserve"> [dT]</t>
    </r>
  </si>
  <si>
    <r>
      <t xml:space="preserve"> T</t>
    </r>
    <r>
      <rPr>
        <vertAlign val="subscript"/>
        <sz val="11"/>
        <color theme="1"/>
        <rFont val="Calibri"/>
        <family val="2"/>
        <scheme val="minor"/>
      </rPr>
      <t>NickelHS2</t>
    </r>
    <r>
      <rPr>
        <sz val="11"/>
        <color theme="1"/>
        <rFont val="Calibri"/>
        <family val="2"/>
        <scheme val="minor"/>
      </rPr>
      <t xml:space="preserve"> [dT]</t>
    </r>
  </si>
  <si>
    <r>
      <t>s</t>
    </r>
    <r>
      <rPr>
        <vertAlign val="subscript"/>
        <sz val="11"/>
        <color theme="1"/>
        <rFont val="Calibri"/>
        <family val="2"/>
        <scheme val="minor"/>
      </rPr>
      <t xml:space="preserve">NickelHs2 </t>
    </r>
    <r>
      <rPr>
        <sz val="11"/>
        <color theme="1"/>
        <rFont val="Calibri"/>
        <family val="2"/>
        <scheme val="minor"/>
      </rPr>
      <t>[mm]</t>
    </r>
  </si>
  <si>
    <r>
      <t xml:space="preserve"> T</t>
    </r>
    <r>
      <rPr>
        <vertAlign val="subscript"/>
        <sz val="11"/>
        <color theme="1"/>
        <rFont val="Calibri"/>
        <family val="2"/>
        <scheme val="minor"/>
      </rPr>
      <t>TIM</t>
    </r>
    <r>
      <rPr>
        <sz val="11"/>
        <color theme="1"/>
        <rFont val="Calibri"/>
        <family val="2"/>
        <scheme val="minor"/>
      </rPr>
      <t xml:space="preserve"> [dT]</t>
    </r>
  </si>
  <si>
    <r>
      <rPr>
        <sz val="11"/>
        <color theme="1"/>
        <rFont val="Calibri"/>
        <family val="2"/>
      </rPr>
      <t>α</t>
    </r>
    <r>
      <rPr>
        <vertAlign val="subscript"/>
        <sz val="11"/>
        <color theme="1"/>
        <rFont val="Calibri"/>
        <family val="2"/>
      </rPr>
      <t>TIM</t>
    </r>
    <r>
      <rPr>
        <sz val="11"/>
        <color theme="1"/>
        <rFont val="Calibri"/>
        <family val="2"/>
      </rPr>
      <t xml:space="preserve"> [</t>
    </r>
    <r>
      <rPr>
        <sz val="11"/>
        <color theme="1"/>
        <rFont val="Calibri"/>
        <family val="2"/>
        <scheme val="minor"/>
      </rPr>
      <t>W / m* K]</t>
    </r>
  </si>
  <si>
    <r>
      <t>s</t>
    </r>
    <r>
      <rPr>
        <vertAlign val="subscript"/>
        <sz val="11"/>
        <color theme="1"/>
        <rFont val="Calibri"/>
        <family val="2"/>
        <scheme val="minor"/>
      </rPr>
      <t xml:space="preserve">TIM </t>
    </r>
    <r>
      <rPr>
        <sz val="11"/>
        <color theme="1"/>
        <rFont val="Calibri"/>
        <family val="2"/>
        <scheme val="minor"/>
      </rPr>
      <t>[mm]</t>
    </r>
  </si>
  <si>
    <r>
      <t xml:space="preserve"> T</t>
    </r>
    <r>
      <rPr>
        <vertAlign val="subscript"/>
        <sz val="11"/>
        <color theme="1"/>
        <rFont val="Calibri"/>
        <family val="2"/>
        <scheme val="minor"/>
      </rPr>
      <t>Si3N4</t>
    </r>
    <r>
      <rPr>
        <sz val="11"/>
        <color theme="1"/>
        <rFont val="Calibri"/>
        <family val="2"/>
        <scheme val="minor"/>
      </rPr>
      <t xml:space="preserve"> [dT]</t>
    </r>
  </si>
  <si>
    <r>
      <t xml:space="preserve"> T</t>
    </r>
    <r>
      <rPr>
        <vertAlign val="subscript"/>
        <sz val="11"/>
        <color theme="1"/>
        <rFont val="Calibri"/>
        <family val="2"/>
        <scheme val="minor"/>
      </rPr>
      <t>DIE</t>
    </r>
    <r>
      <rPr>
        <sz val="11"/>
        <color theme="1"/>
        <rFont val="Calibri"/>
        <family val="2"/>
        <scheme val="minor"/>
      </rPr>
      <t xml:space="preserve"> [dT]</t>
    </r>
  </si>
  <si>
    <r>
      <t>s</t>
    </r>
    <r>
      <rPr>
        <vertAlign val="subscript"/>
        <sz val="11"/>
        <color theme="1"/>
        <rFont val="Calibri"/>
        <family val="2"/>
        <scheme val="minor"/>
      </rPr>
      <t xml:space="preserve">DIE </t>
    </r>
    <r>
      <rPr>
        <sz val="11"/>
        <color theme="1"/>
        <rFont val="Calibri"/>
        <family val="2"/>
        <scheme val="minor"/>
      </rPr>
      <t>[mm]</t>
    </r>
  </si>
  <si>
    <r>
      <t xml:space="preserve"> T</t>
    </r>
    <r>
      <rPr>
        <vertAlign val="subscript"/>
        <sz val="11"/>
        <color theme="1"/>
        <rFont val="Calibri"/>
        <family val="2"/>
        <scheme val="minor"/>
      </rPr>
      <t>Gesamt</t>
    </r>
    <r>
      <rPr>
        <sz val="11"/>
        <color theme="1"/>
        <rFont val="Calibri"/>
        <family val="2"/>
        <scheme val="minor"/>
      </rPr>
      <t xml:space="preserve"> [dT]</t>
    </r>
  </si>
  <si>
    <t>V' [L/h]</t>
  </si>
  <si>
    <t>cp [J/kg * K]</t>
  </si>
  <si>
    <t xml:space="preserve">ρ [kg/m³] </t>
  </si>
  <si>
    <r>
      <t>T</t>
    </r>
    <r>
      <rPr>
        <vertAlign val="subscript"/>
        <sz val="11"/>
        <color theme="1"/>
        <rFont val="Calibri"/>
        <family val="2"/>
        <scheme val="minor"/>
      </rPr>
      <t>Einlass</t>
    </r>
    <r>
      <rPr>
        <sz val="11"/>
        <color theme="1"/>
        <rFont val="Calibri"/>
        <family val="2"/>
        <scheme val="minor"/>
      </rPr>
      <t xml:space="preserve"> [°C]</t>
    </r>
  </si>
  <si>
    <r>
      <t>T</t>
    </r>
    <r>
      <rPr>
        <vertAlign val="subscript"/>
        <sz val="11"/>
        <color theme="1"/>
        <rFont val="Calibri"/>
        <family val="2"/>
        <scheme val="minor"/>
      </rPr>
      <t>Auslass</t>
    </r>
    <r>
      <rPr>
        <sz val="11"/>
        <color theme="1"/>
        <rFont val="Calibri"/>
        <family val="2"/>
        <scheme val="minor"/>
      </rPr>
      <t xml:space="preserve"> [°C]</t>
    </r>
  </si>
  <si>
    <r>
      <t xml:space="preserve"> T</t>
    </r>
    <r>
      <rPr>
        <vertAlign val="subscript"/>
        <sz val="11"/>
        <color theme="1"/>
        <rFont val="Calibri"/>
        <family val="2"/>
        <scheme val="minor"/>
      </rPr>
      <t>Gesamt</t>
    </r>
    <r>
      <rPr>
        <sz val="11"/>
        <color theme="1"/>
        <rFont val="Calibri"/>
        <family val="2"/>
        <scheme val="minor"/>
      </rPr>
      <t xml:space="preserve"> [°C]</t>
    </r>
  </si>
  <si>
    <t>mm</t>
  </si>
  <si>
    <t>T [°C]</t>
  </si>
  <si>
    <r>
      <t>s</t>
    </r>
    <r>
      <rPr>
        <vertAlign val="subscript"/>
        <sz val="11"/>
        <color theme="1"/>
        <rFont val="Calibri"/>
        <family val="2"/>
        <scheme val="minor"/>
      </rPr>
      <t xml:space="preserve">Hs </t>
    </r>
    <r>
      <rPr>
        <sz val="11"/>
        <color theme="1"/>
        <rFont val="Calibri"/>
        <family val="2"/>
        <scheme val="minor"/>
      </rPr>
      <t>[mm]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</si>
</sst>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0.00000"/>
    <numFmt numFmtId="166" formatCode="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vertAlign val="sub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0" borderId="0" xfId="0" applyNumberFormat="1"/>
    <xf numFmtId="0" fontId="0" fillId="2" borderId="0" xfId="0" applyFill="1"/>
    <xf numFmtId="11" fontId="0" fillId="0" borderId="0" xfId="0" applyNumberFormat="1" applyAlignment="1">
      <alignment horizontal="center"/>
    </xf>
    <xf numFmtId="11" fontId="1" fillId="0" borderId="0" xfId="0" applyNumberFormat="1" applyFont="1" applyAlignment="1">
      <alignment horizontal="center"/>
    </xf>
    <xf numFmtId="11" fontId="0" fillId="0" borderId="0" xfId="0" applyNumberFormat="1"/>
    <xf numFmtId="166" fontId="0" fillId="0" borderId="0" xfId="0" applyNumberFormat="1" applyFill="1"/>
    <xf numFmtId="166" fontId="4" fillId="3" borderId="0" xfId="0" applyNumberFormat="1" applyFont="1" applyFill="1"/>
    <xf numFmtId="2" fontId="0" fillId="2" borderId="0" xfId="0" applyNumberFormat="1" applyFill="1"/>
    <xf numFmtId="2" fontId="0" fillId="0" borderId="0" xfId="0" applyNumberFormat="1"/>
    <xf numFmtId="166" fontId="5" fillId="0" borderId="0" xfId="0" applyNumberFormat="1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AMD</a:t>
            </a:r>
            <a:r>
              <a:rPr lang="de-DE" baseline="0"/>
              <a:t> 3700X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'AMD 3700'!$AD$3:$AD$13</c:f>
              <c:numCache>
                <c:formatCode>General</c:formatCode>
                <c:ptCount val="11"/>
                <c:pt idx="0">
                  <c:v>0</c:v>
                </c:pt>
                <c:pt idx="1">
                  <c:v>0.01</c:v>
                </c:pt>
                <c:pt idx="2">
                  <c:v>1.2</c:v>
                </c:pt>
                <c:pt idx="3">
                  <c:v>1.216</c:v>
                </c:pt>
                <c:pt idx="4">
                  <c:v>1.296</c:v>
                </c:pt>
                <c:pt idx="5">
                  <c:v>1.3120000000000001</c:v>
                </c:pt>
                <c:pt idx="6">
                  <c:v>4.0120000000000005</c:v>
                </c:pt>
                <c:pt idx="7">
                  <c:v>4.0280000000000005</c:v>
                </c:pt>
                <c:pt idx="8">
                  <c:v>4.2280000000000006</c:v>
                </c:pt>
                <c:pt idx="9">
                  <c:v>4.2440000000000007</c:v>
                </c:pt>
                <c:pt idx="10">
                  <c:v>5.0640000000000009</c:v>
                </c:pt>
              </c:numCache>
            </c:numRef>
          </c:xVal>
          <c:yVal>
            <c:numRef>
              <c:f>'AMD 3700'!$AE$3:$AE$13</c:f>
              <c:numCache>
                <c:formatCode>0.00</c:formatCode>
                <c:ptCount val="11"/>
                <c:pt idx="0">
                  <c:v>31.553844043410031</c:v>
                </c:pt>
                <c:pt idx="1">
                  <c:v>36.252262971937817</c:v>
                </c:pt>
                <c:pt idx="2">
                  <c:v>37.214589740431457</c:v>
                </c:pt>
                <c:pt idx="3">
                  <c:v>37.258641031855767</c:v>
                </c:pt>
                <c:pt idx="4">
                  <c:v>41.433621480702953</c:v>
                </c:pt>
                <c:pt idx="5">
                  <c:v>41.440297661998599</c:v>
                </c:pt>
                <c:pt idx="6">
                  <c:v>48.530685686370255</c:v>
                </c:pt>
                <c:pt idx="7">
                  <c:v>48.566988939544082</c:v>
                </c:pt>
                <c:pt idx="8">
                  <c:v>58.207674384157244</c:v>
                </c:pt>
                <c:pt idx="9">
                  <c:v>58.269556784669973</c:v>
                </c:pt>
                <c:pt idx="10">
                  <c:v>76.68988041197602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6BE-47BD-9057-FB2FA89A14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2503328"/>
        <c:axId val="962496672"/>
      </c:scatterChart>
      <c:valAx>
        <c:axId val="9625033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s</a:t>
                </a:r>
                <a:r>
                  <a:rPr lang="de-DE" baseline="0"/>
                  <a:t> in mm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#,##0.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62496672"/>
        <c:crosses val="autoZero"/>
        <c:crossBetween val="midCat"/>
        <c:majorUnit val="0.1"/>
      </c:valAx>
      <c:valAx>
        <c:axId val="962496672"/>
        <c:scaling>
          <c:orientation val="minMax"/>
          <c:min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</a:t>
                </a:r>
                <a:r>
                  <a:rPr lang="de-DE" baseline="0"/>
                  <a:t> in °C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62503328"/>
        <c:crosses val="autoZero"/>
        <c:crossBetween val="midCat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Intel</a:t>
            </a:r>
            <a:r>
              <a:rPr lang="de-DE" baseline="0"/>
              <a:t> 9900K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'Intel 9900K'!$AD$3:$AD$13</c:f>
              <c:numCache>
                <c:formatCode>General</c:formatCode>
                <c:ptCount val="11"/>
                <c:pt idx="0">
                  <c:v>0</c:v>
                </c:pt>
                <c:pt idx="1">
                  <c:v>0.01</c:v>
                </c:pt>
                <c:pt idx="2">
                  <c:v>1.2</c:v>
                </c:pt>
                <c:pt idx="3">
                  <c:v>1.216</c:v>
                </c:pt>
                <c:pt idx="4">
                  <c:v>1.296</c:v>
                </c:pt>
                <c:pt idx="5">
                  <c:v>1.3120000000000001</c:v>
                </c:pt>
                <c:pt idx="6">
                  <c:v>3.6120000000000001</c:v>
                </c:pt>
                <c:pt idx="7">
                  <c:v>3.6280000000000001</c:v>
                </c:pt>
                <c:pt idx="8">
                  <c:v>3.8280000000000003</c:v>
                </c:pt>
                <c:pt idx="9">
                  <c:v>3.8440000000000003</c:v>
                </c:pt>
                <c:pt idx="10">
                  <c:v>4.694</c:v>
                </c:pt>
              </c:numCache>
            </c:numRef>
          </c:xVal>
          <c:yVal>
            <c:numRef>
              <c:f>'Intel 9900K'!$AE$3:$AE$13</c:f>
              <c:numCache>
                <c:formatCode>0.00</c:formatCode>
                <c:ptCount val="11"/>
                <c:pt idx="0">
                  <c:v>31.775390296481106</c:v>
                </c:pt>
                <c:pt idx="1">
                  <c:v>38.698770786729696</c:v>
                </c:pt>
                <c:pt idx="2">
                  <c:v>40.11681257388905</c:v>
                </c:pt>
                <c:pt idx="3">
                  <c:v>40.192104730477695</c:v>
                </c:pt>
                <c:pt idx="4">
                  <c:v>47.449592858155313</c:v>
                </c:pt>
                <c:pt idx="5">
                  <c:v>47.460796008750769</c:v>
                </c:pt>
                <c:pt idx="6">
                  <c:v>53.83282435958084</c:v>
                </c:pt>
                <c:pt idx="7">
                  <c:v>53.871373475161803</c:v>
                </c:pt>
                <c:pt idx="8">
                  <c:v>61.55298368338044</c:v>
                </c:pt>
                <c:pt idx="9">
                  <c:v>61.576920908722215</c:v>
                </c:pt>
                <c:pt idx="10">
                  <c:v>74.140372721835504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A84-4545-8D9F-DCCF44B1F1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2503328"/>
        <c:axId val="962496672"/>
      </c:scatterChart>
      <c:valAx>
        <c:axId val="9625033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s</a:t>
                </a:r>
                <a:r>
                  <a:rPr lang="de-DE" baseline="0"/>
                  <a:t> in mm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#,##0.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62496672"/>
        <c:crosses val="autoZero"/>
        <c:crossBetween val="midCat"/>
        <c:majorUnit val="0.1"/>
      </c:valAx>
      <c:valAx>
        <c:axId val="962496672"/>
        <c:scaling>
          <c:orientation val="minMax"/>
          <c:min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</a:t>
                </a:r>
                <a:r>
                  <a:rPr lang="de-DE" baseline="0"/>
                  <a:t> in °C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62503328"/>
        <c:crosses val="autoZero"/>
        <c:crossBetween val="midCat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RTX 2080</a:t>
            </a:r>
            <a:r>
              <a:rPr lang="de-DE" baseline="0"/>
              <a:t> TI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'2080 TI'!$Q$3:$Q$13</c:f>
              <c:numCache>
                <c:formatCode>General</c:formatCode>
                <c:ptCount val="11"/>
                <c:pt idx="0">
                  <c:v>0</c:v>
                </c:pt>
                <c:pt idx="1">
                  <c:v>0.01</c:v>
                </c:pt>
                <c:pt idx="2">
                  <c:v>1.2</c:v>
                </c:pt>
                <c:pt idx="3">
                  <c:v>1.28</c:v>
                </c:pt>
                <c:pt idx="4">
                  <c:v>1.296</c:v>
                </c:pt>
                <c:pt idx="5">
                  <c:v>2.2960000000000003</c:v>
                </c:pt>
              </c:numCache>
            </c:numRef>
          </c:xVal>
          <c:yVal>
            <c:numRef>
              <c:f>'2080 TI'!$R$3:$R$13</c:f>
              <c:numCache>
                <c:formatCode>0.00</c:formatCode>
                <c:ptCount val="11"/>
                <c:pt idx="0">
                  <c:v>31.841855003601935</c:v>
                </c:pt>
                <c:pt idx="1">
                  <c:v>38.046844463491837</c:v>
                </c:pt>
                <c:pt idx="2">
                  <c:v>39.317745919131937</c:v>
                </c:pt>
                <c:pt idx="3">
                  <c:v>42.058035607242253</c:v>
                </c:pt>
                <c:pt idx="4">
                  <c:v>42.342902576032969</c:v>
                </c:pt>
                <c:pt idx="5">
                  <c:v>44.708363439333382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A89-40EF-BA4A-DE8E8EA17E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2503328"/>
        <c:axId val="962496672"/>
      </c:scatterChart>
      <c:valAx>
        <c:axId val="9625033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s</a:t>
                </a:r>
                <a:r>
                  <a:rPr lang="de-DE" baseline="0"/>
                  <a:t> in mm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#,##0.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62496672"/>
        <c:crosses val="autoZero"/>
        <c:crossBetween val="midCat"/>
        <c:majorUnit val="0.1"/>
      </c:valAx>
      <c:valAx>
        <c:axId val="962496672"/>
        <c:scaling>
          <c:orientation val="minMax"/>
          <c:min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T</a:t>
                </a:r>
                <a:r>
                  <a:rPr lang="de-DE" baseline="0"/>
                  <a:t> in °C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962503328"/>
        <c:crosses val="autoZero"/>
        <c:crossBetween val="midCat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123824</xdr:colOff>
      <xdr:row>0</xdr:row>
      <xdr:rowOff>57148</xdr:rowOff>
    </xdr:from>
    <xdr:to>
      <xdr:col>17</xdr:col>
      <xdr:colOff>152400</xdr:colOff>
      <xdr:row>41</xdr:row>
      <xdr:rowOff>90488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123824</xdr:colOff>
      <xdr:row>0</xdr:row>
      <xdr:rowOff>57148</xdr:rowOff>
    </xdr:from>
    <xdr:to>
      <xdr:col>17</xdr:col>
      <xdr:colOff>152400</xdr:colOff>
      <xdr:row>41</xdr:row>
      <xdr:rowOff>90488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123824</xdr:colOff>
      <xdr:row>0</xdr:row>
      <xdr:rowOff>57148</xdr:rowOff>
    </xdr:from>
    <xdr:to>
      <xdr:col>17</xdr:col>
      <xdr:colOff>152400</xdr:colOff>
      <xdr:row>41</xdr:row>
      <xdr:rowOff>90488</xdr:rowOff>
    </xdr:to>
    <xdr:graphicFrame macro="">
      <xdr:nvGraphicFramePr>
        <xdr:cNvPr id="2" name="Diagramm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M196"/>
  <sheetViews>
    <sheetView topLeftCell="X1" workbookViewId="0">
      <selection activeCell="AF21" sqref="AF21"/>
    </sheetView>
  </sheetViews>
  <sheetFormatPr baseColWidth="10" defaultRowHeight="14.25" x14ac:dyDescent="0.45"/>
  <cols>
    <col min="2" max="2" width="10.6640625" customWidth="1"/>
    <col min="3" max="4" width="14.265625" customWidth="1"/>
    <col min="6" max="6" width="13.06640625" customWidth="1"/>
    <col min="7" max="7" width="14.33203125" customWidth="1"/>
    <col min="8" max="11" width="10.6640625" customWidth="1"/>
    <col min="12" max="12" width="13.86328125" customWidth="1"/>
    <col min="13" max="16" width="10.6640625" customWidth="1"/>
    <col min="18" max="18" width="11.796875" customWidth="1"/>
    <col min="20" max="20" width="11.6640625" customWidth="1"/>
  </cols>
  <sheetData>
    <row r="2" spans="1:65" ht="15.75" x14ac:dyDescent="0.55000000000000004">
      <c r="A2" s="1" t="s">
        <v>0</v>
      </c>
      <c r="B2" s="1" t="s">
        <v>25</v>
      </c>
      <c r="C2" s="1" t="s">
        <v>2</v>
      </c>
      <c r="D2" s="1" t="s">
        <v>11</v>
      </c>
      <c r="E2" s="1" t="s">
        <v>1</v>
      </c>
      <c r="F2" s="1" t="s">
        <v>3</v>
      </c>
      <c r="G2" s="1" t="s">
        <v>6</v>
      </c>
      <c r="H2" s="1" t="s">
        <v>7</v>
      </c>
      <c r="I2" s="1" t="s">
        <v>9</v>
      </c>
      <c r="J2" s="1" t="s">
        <v>30</v>
      </c>
      <c r="K2" s="1" t="s">
        <v>14</v>
      </c>
      <c r="L2" s="1" t="s">
        <v>16</v>
      </c>
      <c r="M2" s="1" t="s">
        <v>17</v>
      </c>
      <c r="N2" s="1" t="s">
        <v>20</v>
      </c>
      <c r="O2" s="1" t="s">
        <v>26</v>
      </c>
      <c r="P2" s="1" t="s">
        <v>22</v>
      </c>
      <c r="Q2" s="1" t="s">
        <v>4</v>
      </c>
      <c r="R2" s="1" t="s">
        <v>5</v>
      </c>
      <c r="S2" s="1" t="s">
        <v>8</v>
      </c>
      <c r="T2" s="1" t="s">
        <v>10</v>
      </c>
      <c r="U2" s="1" t="s">
        <v>12</v>
      </c>
      <c r="V2" s="1" t="s">
        <v>13</v>
      </c>
      <c r="W2" s="1" t="s">
        <v>15</v>
      </c>
      <c r="X2" s="1" t="s">
        <v>18</v>
      </c>
      <c r="Y2" s="1" t="s">
        <v>19</v>
      </c>
      <c r="Z2" s="1" t="s">
        <v>21</v>
      </c>
      <c r="AA2" s="1" t="s">
        <v>27</v>
      </c>
      <c r="AB2" s="1"/>
      <c r="AC2" s="1"/>
      <c r="AD2" s="1" t="s">
        <v>28</v>
      </c>
      <c r="AE2" s="1" t="s">
        <v>29</v>
      </c>
      <c r="AG2" s="1"/>
      <c r="AI2" s="1" t="s">
        <v>23</v>
      </c>
      <c r="AJ2" s="1" t="s">
        <v>24</v>
      </c>
      <c r="AK2" s="1"/>
      <c r="AL2" s="1"/>
      <c r="AM2" s="1"/>
      <c r="AN2" s="1"/>
      <c r="AO2" s="1"/>
      <c r="AP2" s="1"/>
      <c r="AQ2" s="1"/>
      <c r="AR2" s="1"/>
    </row>
    <row r="3" spans="1:65" x14ac:dyDescent="0.45">
      <c r="A3" s="6">
        <v>125</v>
      </c>
      <c r="B3" s="6">
        <v>31</v>
      </c>
      <c r="C3" s="6">
        <v>385</v>
      </c>
      <c r="D3" s="6">
        <v>385</v>
      </c>
      <c r="E3" s="6">
        <v>2.7E-2</v>
      </c>
      <c r="F3" s="6">
        <v>1.6E-2</v>
      </c>
      <c r="G3" s="6">
        <v>8.5</v>
      </c>
      <c r="H3" s="6">
        <v>0.08</v>
      </c>
      <c r="I3" s="6">
        <v>1.6E-2</v>
      </c>
      <c r="J3" s="6">
        <v>2.7</v>
      </c>
      <c r="K3" s="6">
        <v>1.6E-2</v>
      </c>
      <c r="L3" s="6">
        <v>67</v>
      </c>
      <c r="M3" s="6">
        <v>0.2</v>
      </c>
      <c r="N3" s="6">
        <v>0.82</v>
      </c>
      <c r="O3" s="12">
        <f ca="1">A3/(AI3*E3)+B3</f>
        <v>32.107688086820062</v>
      </c>
      <c r="P3" s="10">
        <f ca="1">E3*3600/AJ3*1000</f>
        <v>97.671370176128633</v>
      </c>
      <c r="Q3" s="2">
        <f>$BF3+(A3-'AMD 3700 Sek'!$A$11)/('AMD 3700 Sek'!$A$2-'AMD 3700 Sek'!$A$11)*($BE3-$BF3)</f>
        <v>5.660745697021424</v>
      </c>
      <c r="R3" s="2">
        <f>('AMD 3700 Sek'!$B$23+(A3-'AMD 3700 Sek'!$A$11)/('AMD 3700 Sek'!$A$2-'AMD 3700 Sek'!$A$11)*('AMD 3700 Sek'!$B$22-'AMD 3700 Sek'!$B$23))*F3/'AMD 3700 Sek'!$B$21</f>
        <v>4.4051291424312064E-2</v>
      </c>
      <c r="S3" s="2">
        <f>_xlfn.IFNA($BH3+(A3-'AMD 3700 Sek'!$A$11)/('AMD 3700 Sek'!$A$2-'AMD 3700 Sek'!$A$11)*($BG3-$BH3),0)</f>
        <v>4.1749804488471849</v>
      </c>
      <c r="T3" s="2">
        <f>('AMD 3700 Sek'!$C$23+(A3-'AMD 3700 Sek'!$A$11)/('AMD 3700 Sek'!$A$2-'AMD 3700 Sek'!$A$11)*('AMD 3700 Sek'!$C$22-'AMD 3700 Sek'!$C$23))*I3/'AMD 3700 Sek'!$B$21</f>
        <v>6.6761812956467898E-3</v>
      </c>
      <c r="U3" s="2">
        <f>IF(J3=0,0,($BJ3+(A3-'AMD 3700 Sek'!$A$11)/('AMD 3700 Sek'!$A$2-'AMD 3700 Sek'!$A$11)*($BI3-$BJ3))*BK3)</f>
        <v>7.0903880243716539</v>
      </c>
      <c r="V3" s="2">
        <f>('AMD 3700 Sek'!$D$23+(A3-'AMD 3700 Sek'!$A$11)/('AMD 3700 Sek'!$A$2-'AMD 3700 Sek'!$A$11)*('AMD 3700 Sek'!$D$22-'AMD 3700 Sek'!$D$23))*K3/'AMD 3700 Sek'!$B$21</f>
        <v>3.6303253173827529E-2</v>
      </c>
      <c r="W3" s="2">
        <f>_xlfn.IFNA($BM3+(A3-'AMD 3700 Sek'!$A$11)/('AMD 3700 Sek'!$A$2-'AMD 3700 Sek'!$A$11)*($BL3-$BM3),0)</f>
        <v>9.6406854446131618</v>
      </c>
      <c r="X3" s="2">
        <f>('AMD 3700 Sek'!$E$23+(A3-'AMD 3700 Sek'!$A$11)/('AMD 3700 Sek'!$A$2-'AMD 3700 Sek'!$A$11)*('AMD 3700 Sek'!$E$22-'AMD 3700 Sek'!$E$23))*0.016/'AMD 3700 Sek'!$B$21</f>
        <v>6.1882400512731729E-2</v>
      </c>
      <c r="Y3" s="2">
        <f>('AMD 3700 Sek'!$F$23+(A3-'AMD 3700 Sek'!$A$11)/('AMD 3700 Sek'!$A$2-'AMD 3700 Sek'!$A$11)*('AMD 3700 Sek'!$F$22-'AMD 3700 Sek'!$F$23))*N3/'AMD 3700 Sek'!$F$21</f>
        <v>18.420323627306047</v>
      </c>
      <c r="Z3" s="11">
        <f>IF(J3=0,(SUM(Q3:Y3))*BK3,SUM(Q3:Y3))</f>
        <v>45.136036368565996</v>
      </c>
      <c r="AA3" s="11">
        <f ca="1">(B3+O3)/2+Z3</f>
        <v>76.68988041197602</v>
      </c>
      <c r="AB3" s="14"/>
      <c r="AC3" s="14"/>
      <c r="AD3">
        <v>0</v>
      </c>
      <c r="AE3" s="13">
        <f ca="1">($B3+$O3)/2</f>
        <v>31.553844043410031</v>
      </c>
      <c r="AI3">
        <f ca="1">+((AX3 + AY3*(B3+273.15) +AZ3*(B3+273.15)^2 +  BA3*(B3+273.15)^3)+(AX3 + AY3*(O3+273.15) + AZ3*(O3+273.15)^2 +  BA3*(O3+273.15)^3))/2</f>
        <v>4179.5426751589657</v>
      </c>
      <c r="AJ3">
        <f ca="1">((AT3 + AU3*(B3+273.15) + AV3*(B3+273.15)^2 +  AW3*(B3+273.15)^3)+(AT3 + AU3*(O3+273.15) + AV3*(O3+273.15)^2 +  AW3*(O3+273.15)^3))/2</f>
        <v>995.17391662184514</v>
      </c>
      <c r="AM3" s="13"/>
      <c r="AT3" s="7">
        <v>-144.24372570197801</v>
      </c>
      <c r="AU3" s="8">
        <v>10.528700058400901</v>
      </c>
      <c r="AV3" s="7">
        <v>-3.1256926142924198E-2</v>
      </c>
      <c r="AW3" s="7">
        <v>2.9456116190551199E-5</v>
      </c>
      <c r="AX3" s="9">
        <v>17554.453889016499</v>
      </c>
      <c r="AY3" s="9">
        <v>-125.692345063977</v>
      </c>
      <c r="AZ3" s="9">
        <v>0.39362054142913999</v>
      </c>
      <c r="BA3" s="9">
        <v>-4.1079636190540202E-4</v>
      </c>
      <c r="BE3">
        <f>(INDEX('AMD 3700 Sek'!$C$2:$H$8,(MATCH(C3,'AMD 3700 Sek'!$B$2:$B$8,1)),(MATCH(E3,'AMD 3700 Sek'!$C$1:$H$1,1)))*(1-(E3-INDEX('AMD 3700 Sek'!$C$1:$H$1,1,(MATCH(E3,'AMD 3700 Sek'!$C$1:$H$1,1))))/(INDEX('AMD 3700 Sek'!$C$1:$H$1,1,(MATCH(E3,'AMD 3700 Sek'!$C$1:$H$1,1)+1))-INDEX('AMD 3700 Sek'!$C$1:$H$1,1,(MATCH(E3,'AMD 3700 Sek'!$C$1:$H$1,1)))))+INDEX('AMD 3700 Sek'!$C$2:$H$8,(MATCH(C3,'AMD 3700 Sek'!$B$2:$B$8,1)),(MATCH(E3,'AMD 3700 Sek'!$C$1:$H$1,1)+1))*(E3-INDEX('AMD 3700 Sek'!$C$1:$H$1,1,(MATCH(E3,'AMD 3700 Sek'!$C$1:$H$1,1))))/(INDEX('AMD 3700 Sek'!$C$1:$H$1,1,(MATCH(E3,'AMD 3700 Sek'!$C$1:$H$1,1)+1))-INDEX('AMD 3700 Sek'!$C$1:$H$1,1,(MATCH(E3,'AMD 3700 Sek'!$C$1:$H$1,1)))))*(1-((C3-INDEX('AMD 3700 Sek'!$B$2:$B$8,(MATCH(C3,'AMD 3700 Sek'!$B$2:$B$8,1)),1))/(INDEX('AMD 3700 Sek'!$B$2:$B$8,(MATCH(C3,'AMD 3700 Sek'!$B$2:$B$8,1)+1),1)-INDEX('AMD 3700 Sek'!$B$2:$B$8,(MATCH(C3,'AMD 3700 Sek'!$B$2:$B$8,1)),1))))+(INDEX('AMD 3700 Sek'!$C$2:$H$8,(MATCH(C3,'AMD 3700 Sek'!$B$2:$B$8,1)+1),(MATCH(E3,'AMD 3700 Sek'!$C$1:$H$1,1)))*(1-(E3-INDEX('AMD 3700 Sek'!$C$1:$H$1,1,(MATCH(E3,'AMD 3700 Sek'!$C$1:$H$1,1))))/(INDEX('AMD 3700 Sek'!$C$1:$H$1,1,(MATCH(E3,'AMD 3700 Sek'!$C$1:$H$1,1)+1))-INDEX('AMD 3700 Sek'!$C$1:$H$1,1,(MATCH(E3,'AMD 3700 Sek'!$C$1:$H$1,1)))))+INDEX('AMD 3700 Sek'!$C$2:$H$8,(MATCH(C3,'AMD 3700 Sek'!$B$2:$B$8,1)+1),(MATCH(E3,'AMD 3700 Sek'!$C$1:$H$1,1)+1))*(E3-INDEX('AMD 3700 Sek'!$C$1:$H$1,1,(MATCH(E3,'AMD 3700 Sek'!$C$1:$H$1,1))))/(INDEX('AMD 3700 Sek'!$C$1:$H$1,1,(MATCH(E3,'AMD 3700 Sek'!$C$1:$H$1,1)+1))-INDEX('AMD 3700 Sek'!$C$1:$H$1,1,(MATCH(E3,'AMD 3700 Sek'!$C$1:$H$1,1)))))*((C3-INDEX('AMD 3700 Sek'!$B$2:$B$8,(MATCH(C3,'AMD 3700 Sek'!$B$2:$B$8,1)),1))/(INDEX('AMD 3700 Sek'!$B$2:$B$8,(MATCH(C3,'AMD 3700 Sek'!$B$2:$B$8,1)+1),1)-INDEX('AMD 3700 Sek'!$B$2:$B$8,(MATCH(C3,'AMD 3700 Sek'!$B$2:$B$8,1)),1)))</f>
        <v>8.1567077636717968</v>
      </c>
      <c r="BF3">
        <f>(INDEX('AMD 3700 Sek'!$C$12:$H$18,(MATCH(C3,'AMD 3700 Sek'!$B$12:$B$18,1)),(MATCH(E3,'AMD 3700 Sek'!$C$11:$H$11,1)))*(1-(E3-INDEX('AMD 3700 Sek'!$C$11:$H$11,1,(MATCH(E3,'AMD 3700 Sek'!$C$11:$H$11,1))))/(INDEX('AMD 3700 Sek'!$C$11:$H$11,1,(MATCH(E3,'AMD 3700 Sek'!$C$11:$H$11,1)+1))-INDEX('AMD 3700 Sek'!$C$11:$H$11,1,(MATCH(E3,'AMD 3700 Sek'!$C$11:$H$11,1)))))+INDEX('AMD 3700 Sek'!$C$12:$H$18,(MATCH(C3,'AMD 3700 Sek'!$B$12:$B$18,1)),(MATCH(E3,'AMD 3700 Sek'!$C$11:$H$11,1)+1))*(E3-INDEX('AMD 3700 Sek'!$C$11:$H$11,1,(MATCH(E3,'AMD 3700 Sek'!$C$11:$H$11,1))))/(INDEX('AMD 3700 Sek'!$C$11:$H$11,1,(MATCH(E3,'AMD 3700 Sek'!$C$11:$H$11,1)+1))-INDEX('AMD 3700 Sek'!$C$11:$H$11,1,(MATCH(E3,'AMD 3700 Sek'!$C$11:$H$11,1)))))*(1-((C3-INDEX('AMD 3700 Sek'!$B$12:$B$18,(MATCH(C3,'AMD 3700 Sek'!$B$12:$B$18,1)),1))/(INDEX('AMD 3700 Sek'!$B$12:$B$18,(MATCH(C3,'AMD 3700 Sek'!$B$12:$B$18,1)+1),1)-INDEX('AMD 3700 Sek'!$B$12:$B$18,(MATCH(C3,'AMD 3700 Sek'!$B$12:$B$18,1)),1))))+(INDEX('AMD 3700 Sek'!$C$12:$H$18,(MATCH(C3,'AMD 3700 Sek'!$B$12:$B$18,1)+1),(MATCH(E3,'AMD 3700 Sek'!$C$11:$H$11,1)))*(1-(E3-INDEX('AMD 3700 Sek'!$C$11:$H$11,1,(MATCH(E3,'AMD 3700 Sek'!$C$11:$H$11,1))))/(INDEX('AMD 3700 Sek'!$C$11:$H$11,1,(MATCH(E3,'AMD 3700 Sek'!$C$11:$H$11,1)+1))-INDEX('AMD 3700 Sek'!$C$11:$H$11,1,(MATCH(E3,'AMD 3700 Sek'!$C$11:$H$11,1)))))+INDEX('AMD 3700 Sek'!$C$12:$H$18,(MATCH(C3,'AMD 3700 Sek'!$B$12:$B$18,1)+1),(MATCH(E3,'AMD 3700 Sek'!$C$11:$H$11,1)+1))*(E3-INDEX('AMD 3700 Sek'!$C$11:$H$11,1,(MATCH(E3,'AMD 3700 Sek'!$C$11:$H$11,1))))/(INDEX('AMD 3700 Sek'!$C$11:$H$11,1,(MATCH(E3,'AMD 3700 Sek'!$C$11:$H$11,1)+1))-INDEX('AMD 3700 Sek'!$C$11:$H$11,1,(MATCH(E3,'AMD 3700 Sek'!$C$11:$H$11,1)))))*((C3-INDEX('AMD 3700 Sek'!$B$12:$B$18,(MATCH(C3,'AMD 3700 Sek'!$B$12:$B$18,1)),1))/(INDEX('AMD 3700 Sek'!$B$12:$B$18,(MATCH(C3,'AMD 3700 Sek'!$B$12:$B$18,1)+1),1)-INDEX('AMD 3700 Sek'!$B$12:$B$18,(MATCH(C3,'AMD 3700 Sek'!$B$12:$B$18,1)),1)))</f>
        <v>2.9473495483398011</v>
      </c>
      <c r="BG3">
        <f>(INDEX('AMD 3700 Sek'!$K$2:$L$4,(MATCH(H3,'AMD 3700 Sek'!$J$2:$J$4,1)),(MATCH(G3,'AMD 3700 Sek'!$K$1:$L$1,1)))*(1-(G3-INDEX('AMD 3700 Sek'!$K$1:$L$1,1,(MATCH(G3,'AMD 3700 Sek'!$K$1:$L$1,1))))/(INDEX('AMD 3700 Sek'!$K$1:$L$1,1,(MATCH(G3,'AMD 3700 Sek'!$K$1:$L$1,1)+1))-INDEX('AMD 3700 Sek'!$K$1:$L$1,1,(MATCH(G3,'AMD 3700 Sek'!$K$1:$L$1,1)))))+INDEX('AMD 3700 Sek'!$K$2:$L$4,(MATCH(H3,'AMD 3700 Sek'!$J$2:$J$4,1)),(MATCH(G3,'AMD 3700 Sek'!$K$1:$L$1,1)+1))*(G3-INDEX('AMD 3700 Sek'!$K$1:$L$1,1,(MATCH(G3,'AMD 3700 Sek'!$K$1:$L$1,1))))/(INDEX('AMD 3700 Sek'!$K$1:$L$1,1,(MATCH(G3,'AMD 3700 Sek'!$K$1:$L$1,1)+1))-INDEX('AMD 3700 Sek'!$K$1:$L$1,1,(MATCH(G3,'AMD 3700 Sek'!$K$1:$L$1,1)))))*(1-((H3-INDEX('AMD 3700 Sek'!$J$2:$J$4,(MATCH(H3,'AMD 3700 Sek'!$J$2:$J$4,1)),1))/(INDEX('AMD 3700 Sek'!$J$2:$J$4,(MATCH(H3,'AMD 3700 Sek'!$J$2:$J$4,1)+1),1)-INDEX('AMD 3700 Sek'!$J$2:$J$4,(MATCH(H3,'AMD 3700 Sek'!$J$2:$J$4,1)),1))))+(INDEX('AMD 3700 Sek'!$K$2:$L$4,(MATCH(H3,'AMD 3700 Sek'!$J$2:$J$4,1)+1),(MATCH(G3,'AMD 3700 Sek'!$K$1:$L$1,1)))*(1-(G3-INDEX('AMD 3700 Sek'!$K$1:$L$1,1,(MATCH(G3,'AMD 3700 Sek'!$K$1:$L$1,1))))/(INDEX('AMD 3700 Sek'!$K$1:$L$1,1,(MATCH(G3,'AMD 3700 Sek'!$K$1:$L$1,1)+1))-INDEX('AMD 3700 Sek'!$K$1:$L$1,1,(MATCH(G3,'AMD 3700 Sek'!$K$1:$L$1,1)))))+INDEX('AMD 3700 Sek'!$K$2:$L$4,(MATCH(H3,'AMD 3700 Sek'!$J$2:$J$4,1)+1),(MATCH(G3,'AMD 3700 Sek'!$K$1:$L$1,1)+1))*(G3-INDEX('AMD 3700 Sek'!$K$1:$L$1,1,(MATCH(G3,'AMD 3700 Sek'!$K$1:$L$1,1))))/(INDEX('AMD 3700 Sek'!$K$1:$L$1,1,(MATCH(G3,'AMD 3700 Sek'!$K$1:$L$1,1)+1))-INDEX('AMD 3700 Sek'!$K$1:$L$1,1,(MATCH(G3,'AMD 3700 Sek'!$K$1:$L$1,1)))))*((H3-INDEX('AMD 3700 Sek'!$J$2:$J$4,(MATCH(H3,'AMD 3700 Sek'!$J$2:$J$4,1)),1))/(INDEX('AMD 3700 Sek'!$J$2:$J$4,(MATCH(H3,'AMD 3700 Sek'!$J$2:$J$4,1)+1),1)-INDEX('AMD 3700 Sek'!$J$2:$J$4,(MATCH(H3,'AMD 3700 Sek'!$J$2:$J$4,1)),1)))</f>
        <v>6.0494422912597017</v>
      </c>
      <c r="BH3">
        <f>(INDEX('AMD 3700 Sek'!$K$11:$L$13,(MATCH(H3,'AMD 3700 Sek'!$J$11:$J$13,1)),(MATCH(G3,'AMD 3700 Sek'!$K$10:$L$10,1)))*(1-(G3-INDEX('AMD 3700 Sek'!$K$10:$L$10,1,(MATCH(G3,'AMD 3700 Sek'!$K$10:$L$10,1))))/(INDEX('AMD 3700 Sek'!$K$10:$L$10,1,(MATCH(G3,'AMD 3700 Sek'!$K$10:$L$10,1)+1))-INDEX('AMD 3700 Sek'!$K$10:$L$10,1,(MATCH(G3,'AMD 3700 Sek'!$K$10:$L$10,1)))))+INDEX('AMD 3700 Sek'!$K$11:$L$13,(MATCH(H3,'AMD 3700 Sek'!$J$11:$J$13,1)),(MATCH(G3,'AMD 3700 Sek'!$K$10:$L$10,1)+1))*(G3-INDEX('AMD 3700 Sek'!$K$10:$L$10,1,(MATCH(G3,'AMD 3700 Sek'!$K$10:$L$10,1))))/(INDEX('AMD 3700 Sek'!$K$10:$L$10,1,(MATCH(G3,'AMD 3700 Sek'!$K$10:$L$10,1)+1))-INDEX('AMD 3700 Sek'!$K$10:$L$10,1,(MATCH(G3,'AMD 3700 Sek'!$K$10:$L$10,1)))))*(1-((H3-INDEX('AMD 3700 Sek'!$J$11:$J$13,(MATCH(H3,'AMD 3700 Sek'!$J$11:$J$13,1)),1))/(INDEX('AMD 3700 Sek'!$J$11:$J$13,(MATCH(H3,'AMD 3700 Sek'!$J$11:$J$13,1)+1),1)-INDEX('AMD 3700 Sek'!$J$11:$J$13,(MATCH(H3,'AMD 3700 Sek'!$J$11:$J$13,1)),1))))+(INDEX('AMD 3700 Sek'!$K$11:$L$13,(MATCH(H3,'AMD 3700 Sek'!$J$11:$J$13,1)+1),(MATCH(G3,'AMD 3700 Sek'!$K$10:$L$10,1)))*(1-(G3-INDEX('AMD 3700 Sek'!$K$10:$L$10,1,(MATCH(G3,'AMD 3700 Sek'!$K$10:$L$10,1))))/(INDEX('AMD 3700 Sek'!$K$10:$L$10,1,(MATCH(G3,'AMD 3700 Sek'!$K$10:$L$10,1)+1))-INDEX('AMD 3700 Sek'!$K$10:$L$10,1,(MATCH(G3,'AMD 3700 Sek'!$K$10:$L$10,1)))))+INDEX('AMD 3700 Sek'!$K$11:$L$13,(MATCH(H3,'AMD 3700 Sek'!$J$11:$J$13,1)+1),(MATCH(G3,'AMD 3700 Sek'!$K$10:$L$10,1)+1))*(G3-INDEX('AMD 3700 Sek'!$K$10:$L$10,1,(MATCH(G3,'AMD 3700 Sek'!$K$10:$L$10,1))))/(INDEX('AMD 3700 Sek'!$K$10:$L$10,1,(MATCH(G3,'AMD 3700 Sek'!$K$10:$L$10,1)+1))-INDEX('AMD 3700 Sek'!$K$10:$L$10,1,(MATCH(G3,'AMD 3700 Sek'!$K$10:$L$10,1)))))*((H3-INDEX('AMD 3700 Sek'!$J$11:$J$13,(MATCH(H3,'AMD 3700 Sek'!$J$11:$J$13,1)),1))/(INDEX('AMD 3700 Sek'!$J$11:$J$13,(MATCH(H3,'AMD 3700 Sek'!$J$11:$J$13,1)+1),1)-INDEX('AMD 3700 Sek'!$J$11:$J$13,(MATCH(H3,'AMD 3700 Sek'!$J$11:$J$13,1)),1)))</f>
        <v>2.1372261047362997</v>
      </c>
      <c r="BI3">
        <f>(INDEX('AMD 3700 Sek'!$K$20:$K$26,MATCH(D3,'AMD 3700 Sek'!$J$20:$J$26,1)+1)-INDEX('AMD 3700 Sek'!$K$20:$K$26,MATCH(D3,'AMD 3700 Sek'!$J$20:$J$26,1)))/(INDEX('AMD 3700 Sek'!$J$20:$J$26,MATCH(D3,'AMD 3700 Sek'!$J$20:$J$26,1)+1)-INDEX('AMD 3700 Sek'!$J$20:$J$26,MATCH(D3,'AMD 3700 Sek'!$J$20:$J$26,1)))*(D3-INDEX('AMD 3700 Sek'!$J$20:$J$26,MATCH(D3,'AMD 3700 Sek'!$J$20:$J$26,1)))+INDEX('AMD 3700 Sek'!$K$20:$K$26,MATCH(D3,'AMD 3700 Sek'!$J$20:$J$26,1))</f>
        <v>10.241718292236399</v>
      </c>
      <c r="BJ3">
        <f>(INDEX('AMD 3700 Sek'!$L$20:$L$26,MATCH(D3,'AMD 3700 Sek'!$J$20:$J$26,1)+1)-INDEX('AMD 3700 Sek'!$L$20:$L$26,MATCH(D3,'AMD 3700 Sek'!$J$20:$J$26,1)))/(INDEX('AMD 3700 Sek'!$J$20:$J$26,MATCH(D3,'AMD 3700 Sek'!$J$20:$J$26,1)+1)-INDEX('AMD 3700 Sek'!$J$20:$J$26,MATCH(D3,'AMD 3700 Sek'!$J$20:$J$26,1)))*(D3-INDEX('AMD 3700 Sek'!$J$20:$J$26,MATCH(D3,'AMD 3700 Sek'!$J$20:$J$26,1)))+INDEX('AMD 3700 Sek'!$L$20:$L$26,MATCH(D3,'AMD 3700 Sek'!$J$20:$J$26,1))</f>
        <v>3.6645317077637003</v>
      </c>
      <c r="BK3">
        <f>(INDEX('AMD 3700 Sek'!$O$19:$P$26,(MATCH(J3,'AMD 3700 Sek'!$N$19:$N$26,1)),(MATCH(A3,'AMD 3700 Sek'!$O$18:$P$18,1)))*(1-(A3-INDEX('AMD 3700 Sek'!$O$18:$P$18,1,(MATCH(A3,'AMD 3700 Sek'!$O$18:$P$18,1))))/(INDEX('AMD 3700 Sek'!$O$18:$P$18,1,(MATCH(A3,'AMD 3700 Sek'!$O$18:$P$18,1)+1))-INDEX('AMD 3700 Sek'!$O$18:$P$18,1,(MATCH(A3,'AMD 3700 Sek'!$O$18:$P$18,1)))))+INDEX('AMD 3700 Sek'!$O$19:$P$26,(MATCH(J3,'AMD 3700 Sek'!$N$19:$N$26,1)),(MATCH(A3,'AMD 3700 Sek'!$O$18:$P$18,1)+1))*(A3-INDEX('AMD 3700 Sek'!$O$18:$P$18,1,(MATCH(A3,'AMD 3700 Sek'!$O$18:$P$18,1))))/(INDEX('AMD 3700 Sek'!$O$18:$P$18,1,(MATCH(A3,'AMD 3700 Sek'!$O$18:$P$18,1)+1))-INDEX('AMD 3700 Sek'!$O$18:$P$18,1,(MATCH(A3,'AMD 3700 Sek'!$O$18:$P$18,1)))))*(1-((J3-INDEX('AMD 3700 Sek'!$N$19:$N$26,(MATCH(J3,'AMD 3700 Sek'!$N$19:$N$26,1)),1))/(INDEX('AMD 3700 Sek'!$N$19:$N$26,(MATCH(J3,'AMD 3700 Sek'!$N$19:$N$26,1)+1),1)-INDEX('AMD 3700 Sek'!$N$19:$N$26,(MATCH(J3,'AMD 3700 Sek'!$N$19:$N$26,1)),1))))+(INDEX('AMD 3700 Sek'!$O$19:$P$26,(MATCH(J3,'AMD 3700 Sek'!$N$19:$N$26,1)+1),(MATCH(A3,'AMD 3700 Sek'!$O$18:$P$18,1)))*(1-(A3-INDEX('AMD 3700 Sek'!$O$18:$P$18,1,(MATCH(A3,'AMD 3700 Sek'!$O$18:$P$18,1))))/(INDEX('AMD 3700 Sek'!$O$18:$P$18,1,(MATCH(A3,'AMD 3700 Sek'!$O$18:$P$18,1)+1))-INDEX('AMD 3700 Sek'!$O$18:$P$18,1,(MATCH(A3,'AMD 3700 Sek'!$O$18:$P$18,1)))))+INDEX('AMD 3700 Sek'!$O$19:$P$26,(MATCH(J3,'AMD 3700 Sek'!$N$19:$N$26,1)+1),(MATCH(A3,'AMD 3700 Sek'!$O$18:$P$18,1)+1))*(A3-INDEX('AMD 3700 Sek'!$O$18:$P$18,1,(MATCH(A3,'AMD 3700 Sek'!$O$18:$P$18,1))))/(INDEX('AMD 3700 Sek'!$O$18:$P$18,1,(MATCH(A3,'AMD 3700 Sek'!$O$18:$P$18,1)+1))-INDEX('AMD 3700 Sek'!$O$18:$P$18,1,(MATCH(A3,'AMD 3700 Sek'!$O$18:$P$18,1)))))*((J3-INDEX('AMD 3700 Sek'!$N$19:$N$26,(MATCH(J3,'AMD 3700 Sek'!$N$19:$N$26,1)),1))/(INDEX('AMD 3700 Sek'!$N$19:$N$26,(MATCH(J3,'AMD 3700 Sek'!$N$19:$N$26,1)+1),1)-INDEX('AMD 3700 Sek'!$N$19:$N$26,(MATCH(J3,'AMD 3700 Sek'!$N$19:$N$26,1)),1)))</f>
        <v>1</v>
      </c>
      <c r="BL3">
        <f>(INDEX('AMD 3700 Sek'!$O$2:$P$4,(MATCH(M3,'AMD 3700 Sek'!$N$2:$N$4,1)),(MATCH(L3,'AMD 3700 Sek'!$O$1:$P$1,1)))*(1-(L3-INDEX('AMD 3700 Sek'!$O$1:$P$1,1,(MATCH(L3,'AMD 3700 Sek'!$O$1:$P$1,1))))/(INDEX('AMD 3700 Sek'!$O$1:$P$1,1,(MATCH(L3,'AMD 3700 Sek'!$O$1:$P$1,1)+1))-INDEX('AMD 3700 Sek'!$O$1:$P$1,1,(MATCH(L3,'AMD 3700 Sek'!$O$1:$P$1,1)))))+INDEX('AMD 3700 Sek'!$O$2:$P$4,(MATCH(M3,'AMD 3700 Sek'!$N$2:$N$4,1)),(MATCH(L3,'AMD 3700 Sek'!$O$1:$P$1,1)+1))*(L3-INDEX('AMD 3700 Sek'!$O$1:$P$1,1,(MATCH(L3,'AMD 3700 Sek'!$O$1:$P$1,1))))/(INDEX('AMD 3700 Sek'!$O$1:$P$1,1,(MATCH(L3,'AMD 3700 Sek'!$O$1:$P$1,1)+1))-INDEX('AMD 3700 Sek'!$O$1:$P$1,1,(MATCH(L3,'AMD 3700 Sek'!$O$1:$P$1,1)))))*(1-((M3-INDEX('AMD 3700 Sek'!$N$2:$N$4,(MATCH(M3,'AMD 3700 Sek'!$N$2:$N$4,1)),1))/(INDEX('AMD 3700 Sek'!$N$2:$N$4,(MATCH(M3,'AMD 3700 Sek'!$N$2:$N$4,1)+1),1)-INDEX('AMD 3700 Sek'!$N$2:$N$4,(MATCH(M3,'AMD 3700 Sek'!$N$2:$N$4,1)),1))))+(INDEX('AMD 3700 Sek'!$O$2:$P$4,(MATCH(M3,'AMD 3700 Sek'!$N$2:$N$4,1)+1),(MATCH(L3,'AMD 3700 Sek'!$O$1:$P$1,1)))*(1-(L3-INDEX('AMD 3700 Sek'!$O$1:$P$1,1,(MATCH(L3,'AMD 3700 Sek'!$O$1:$P$1,1))))/(INDEX('AMD 3700 Sek'!$O$1:$P$1,1,(MATCH(L3,'AMD 3700 Sek'!$O$1:$P$1,1)+1))-INDEX('AMD 3700 Sek'!$O$1:$P$1,1,(MATCH(L3,'AMD 3700 Sek'!$O$1:$P$1,1)))))+INDEX('AMD 3700 Sek'!$O$2:$P$4,(MATCH(M3,'AMD 3700 Sek'!$N$2:$N$4,1)+1),(MATCH(L3,'AMD 3700 Sek'!$O$1:$P$1,1)+1))*(L3-INDEX('AMD 3700 Sek'!$O$1:$P$1,1,(MATCH(L3,'AMD 3700 Sek'!$O$1:$P$1,1))))/(INDEX('AMD 3700 Sek'!$O$1:$P$1,1,(MATCH(L3,'AMD 3700 Sek'!$O$1:$P$1,1)+1))-INDEX('AMD 3700 Sek'!$O$1:$P$1,1,(MATCH(L3,'AMD 3700 Sek'!$O$1:$P$1,1)))))*((M3-INDEX('AMD 3700 Sek'!$N$2:$N$4,(MATCH(M3,'AMD 3700 Sek'!$N$2:$N$4,1)),1))/(INDEX('AMD 3700 Sek'!$N$2:$N$4,(MATCH(M3,'AMD 3700 Sek'!$N$2:$N$4,1)+1),1)-INDEX('AMD 3700 Sek'!$N$2:$N$4,(MATCH(M3,'AMD 3700 Sek'!$N$2:$N$4,1)),1)))</f>
        <v>13.936376872296794</v>
      </c>
      <c r="BM3">
        <f>(INDEX('AMD 3700 Sek'!$O$11:$P$13,(MATCH(M3,'AMD 3700 Sek'!$N$11:$N$13,1)),(MATCH(L3,'AMD 3700 Sek'!$O$10:$P$10,1)))*(1-(L3-INDEX('AMD 3700 Sek'!$O$10:$P$10,1,(MATCH(L3,'AMD 3700 Sek'!$O$10:$P$10,1))))/(INDEX('AMD 3700 Sek'!$O$10:$P$10,1,(MATCH(L3,'AMD 3700 Sek'!$O$10:$P$10,1)+1))-INDEX('AMD 3700 Sek'!$O$10:$P$10,1,(MATCH(L3,'AMD 3700 Sek'!$O$10:$P$10,1)))))+INDEX('AMD 3700 Sek'!$O$11:$P$13,(MATCH(M3,'AMD 3700 Sek'!$N$11:$N$13,1)),(MATCH(L3,'AMD 3700 Sek'!$O$10:$P$10,1)+1))*(L3-INDEX('AMD 3700 Sek'!$O$10:$P$10,1,(MATCH(L3,'AMD 3700 Sek'!$O$10:$P$10,1))))/(INDEX('AMD 3700 Sek'!$O$10:$P$10,1,(MATCH(L3,'AMD 3700 Sek'!$O$10:$P$10,1)+1))-INDEX('AMD 3700 Sek'!$O$10:$P$10,1,(MATCH(L3,'AMD 3700 Sek'!$O$10:$P$10,1)))))*(1-((M3-INDEX('AMD 3700 Sek'!$N$11:$N$13,(MATCH(M3,'AMD 3700 Sek'!$N$11:$N$13,1)),1))/(INDEX('AMD 3700 Sek'!$N$11:$N$13,(MATCH(M3,'AMD 3700 Sek'!$N$11:$N$13,1)+1),1)-INDEX('AMD 3700 Sek'!$N$11:$N$13,(MATCH(M3,'AMD 3700 Sek'!$N$11:$N$13,1)),1))))+(INDEX('AMD 3700 Sek'!$O$11:$P$13,(MATCH(M3,'AMD 3700 Sek'!$N$11:$N$13,1)+1),(MATCH(L3,'AMD 3700 Sek'!$O$10:$P$10,1)))*(1-(L3-INDEX('AMD 3700 Sek'!$O$10:$P$10,1,(MATCH(L3,'AMD 3700 Sek'!$O$10:$P$10,1))))/(INDEX('AMD 3700 Sek'!$O$10:$P$10,1,(MATCH(L3,'AMD 3700 Sek'!$O$10:$P$10,1)+1))-INDEX('AMD 3700 Sek'!$O$10:$P$10,1,(MATCH(L3,'AMD 3700 Sek'!$O$10:$P$10,1)))))+INDEX('AMD 3700 Sek'!$O$11:$P$13,(MATCH(M3,'AMD 3700 Sek'!$N$11:$N$13,1)+1),(MATCH(L3,'AMD 3700 Sek'!$O$10:$P$10,1)+1))*(L3-INDEX('AMD 3700 Sek'!$O$10:$P$10,1,(MATCH(L3,'AMD 3700 Sek'!$O$10:$P$10,1))))/(INDEX('AMD 3700 Sek'!$O$10:$P$10,1,(MATCH(L3,'AMD 3700 Sek'!$O$10:$P$10,1)+1))-INDEX('AMD 3700 Sek'!$O$10:$P$10,1,(MATCH(L3,'AMD 3700 Sek'!$O$10:$P$10,1)))))*((M3-INDEX('AMD 3700 Sek'!$N$11:$N$13,(MATCH(M3,'AMD 3700 Sek'!$N$11:$N$13,1)),1))/(INDEX('AMD 3700 Sek'!$N$11:$N$13,(MATCH(M3,'AMD 3700 Sek'!$N$11:$N$13,1)+1),1)-INDEX('AMD 3700 Sek'!$N$11:$N$13,(MATCH(M3,'AMD 3700 Sek'!$N$11:$N$13,1)),1)))</f>
        <v>4.9707777038100858</v>
      </c>
    </row>
    <row r="4" spans="1:65" x14ac:dyDescent="0.45">
      <c r="AD4">
        <v>0.01</v>
      </c>
      <c r="AE4" s="13">
        <f ca="1">AE3+$Q3-($Q3*0.17)</f>
        <v>36.252262971937817</v>
      </c>
      <c r="AI4">
        <f>+((AX4 + AY4*(B4+273.15) +AZ4*(B4+273.15)^2 +  BA4*(B4+273.15)^3)+(AX4 + AY4*(O4+273.15) + AZ4*(O4+273.15)^2 +  BA4*(O4+273.15)^3))/2</f>
        <v>4217.9625840967637</v>
      </c>
      <c r="AJ4">
        <f>((AT4 + AU4*(B4+273.15) + AV4*(B4+273.15)^2 +  AW4*(B4+273.15)^3)+(AT4 + AU4*(O4+273.15) + AV4*(O4+273.15)^2 +  AW4*(O4+273.15)^3))/2</f>
        <v>999.87746802529352</v>
      </c>
      <c r="AM4" s="13"/>
      <c r="AT4" s="7">
        <v>-144.24372570197801</v>
      </c>
      <c r="AU4" s="8">
        <v>10.528700058400901</v>
      </c>
      <c r="AV4" s="7">
        <v>-3.1256926142924198E-2</v>
      </c>
      <c r="AW4" s="7">
        <v>2.9456116190551199E-5</v>
      </c>
      <c r="AX4" s="9">
        <v>17554.453889016499</v>
      </c>
      <c r="AY4" s="9">
        <v>-125.692345063977</v>
      </c>
      <c r="AZ4" s="9">
        <v>0.39362054142913999</v>
      </c>
      <c r="BA4" s="9">
        <v>-4.1079636190540202E-4</v>
      </c>
    </row>
    <row r="5" spans="1:65" x14ac:dyDescent="0.45">
      <c r="AD5">
        <f>AD4+1.19</f>
        <v>1.2</v>
      </c>
      <c r="AE5" s="13">
        <f ca="1">AE3+$Q3</f>
        <v>37.214589740431457</v>
      </c>
      <c r="AI5">
        <f>+((AX5 + AY5*(B5+273.15) +AZ5*(B5+273.15)^2 +  BA5*(B5+273.15)^3)+(AX5 + AY5*(O5+273.15) + AZ5*(O5+273.15)^2 +  BA5*(O5+273.15)^3))/2</f>
        <v>4217.9625840967637</v>
      </c>
      <c r="AJ5">
        <f>((AT5 + AU5*(B5+273.15) + AV5*(B5+273.15)^2 +  AW5*(B5+273.15)^3)+(AT5 + AU5*(O5+273.15) + AV5*(O5+273.15)^2 +  AW5*(O5+273.15)^3))/2</f>
        <v>999.87746802529352</v>
      </c>
      <c r="AM5" s="13"/>
      <c r="AT5" s="7">
        <v>-144.24372570197801</v>
      </c>
      <c r="AU5" s="8">
        <v>10.528700058400901</v>
      </c>
      <c r="AV5" s="7">
        <v>-3.1256926142924198E-2</v>
      </c>
      <c r="AW5" s="7">
        <v>2.9456116190551199E-5</v>
      </c>
      <c r="AX5" s="9">
        <v>17554.453889016499</v>
      </c>
      <c r="AY5" s="9">
        <v>-125.692345063977</v>
      </c>
      <c r="AZ5" s="9">
        <v>0.39362054142913999</v>
      </c>
      <c r="BA5" s="9">
        <v>-4.1079636190540202E-4</v>
      </c>
    </row>
    <row r="6" spans="1:65" x14ac:dyDescent="0.45">
      <c r="AD6">
        <f>AD5+$F3</f>
        <v>1.216</v>
      </c>
      <c r="AE6" s="13">
        <f ca="1">AE5+$R3</f>
        <v>37.258641031855767</v>
      </c>
      <c r="AI6">
        <f>+((AX6 + AY6*(B6+273.15) +AZ6*(B6+273.15)^2 +  BA6*(B6+273.15)^3)+(AX6 + AY6*(O6+273.15) + AZ6*(O6+273.15)^2 +  BA6*(O6+273.15)^3))/2</f>
        <v>4217.9625840967637</v>
      </c>
      <c r="AJ6">
        <f>((AT6 + AU6*(B6+273.15) + AV6*(B6+273.15)^2 +  AW6*(B6+273.15)^3)+(AT6 + AU6*(O6+273.15) + AV6*(O6+273.15)^2 +  AW6*(O6+273.15)^3))/2</f>
        <v>999.87746802529352</v>
      </c>
      <c r="AM6" s="2"/>
      <c r="AT6" s="7">
        <v>-144.24372570197801</v>
      </c>
      <c r="AU6" s="8">
        <v>10.528700058400901</v>
      </c>
      <c r="AV6" s="7">
        <v>-3.1256926142924198E-2</v>
      </c>
      <c r="AW6" s="7">
        <v>2.9456116190551199E-5</v>
      </c>
      <c r="AX6" s="9">
        <v>17554.453889016499</v>
      </c>
      <c r="AY6" s="9">
        <v>-125.692345063977</v>
      </c>
      <c r="AZ6" s="9">
        <v>0.39362054142913999</v>
      </c>
      <c r="BA6" s="9">
        <v>-4.1079636190540202E-4</v>
      </c>
    </row>
    <row r="7" spans="1:65" x14ac:dyDescent="0.45">
      <c r="AD7">
        <f>AD6+$H3</f>
        <v>1.296</v>
      </c>
      <c r="AE7" s="13">
        <f ca="1">AE6+$S3</f>
        <v>41.433621480702953</v>
      </c>
      <c r="AI7">
        <f>+((AX7 + AY7*(B7+273.15) +AZ7*(B7+273.15)^2 +  BA7*(B7+273.15)^3)+(AX7 + AY7*(O7+273.15) + AZ7*(O7+273.15)^2 +  BA7*(O7+273.15)^3))/2</f>
        <v>4217.9625840967637</v>
      </c>
      <c r="AJ7">
        <f>((AT7 + AU7*(B7+273.15) + AV7*(B7+273.15)^2 +  AW7*(B7+273.15)^3)+(AT7 + AU7*(O7+273.15) + AV7*(O7+273.15)^2 +  AW7*(O7+273.15)^3))/2</f>
        <v>999.87746802529352</v>
      </c>
      <c r="AM7" s="2"/>
      <c r="AT7" s="7">
        <v>-144.24372570197801</v>
      </c>
      <c r="AU7" s="8">
        <v>10.528700058400901</v>
      </c>
      <c r="AV7" s="7">
        <v>-3.1256926142924198E-2</v>
      </c>
      <c r="AW7" s="7">
        <v>2.9456116190551199E-5</v>
      </c>
      <c r="AX7" s="9">
        <v>17554.453889016499</v>
      </c>
      <c r="AY7" s="9">
        <v>-125.692345063977</v>
      </c>
      <c r="AZ7" s="9">
        <v>0.39362054142913999</v>
      </c>
      <c r="BA7" s="9">
        <v>-4.1079636190540202E-4</v>
      </c>
    </row>
    <row r="8" spans="1:65" x14ac:dyDescent="0.45">
      <c r="AD8">
        <f>AD7+$I3</f>
        <v>1.3120000000000001</v>
      </c>
      <c r="AE8" s="13">
        <f ca="1">AE7+$T3</f>
        <v>41.440297661998599</v>
      </c>
      <c r="AI8">
        <f>+((AX8 + AY8*(B8+273.15) +AZ8*(B8+273.15)^2 +  BA8*(B8+273.15)^3)+(AX8 + AY8*(O8+273.15) + AZ8*(O8+273.15)^2 +  BA8*(O8+273.15)^3))/2</f>
        <v>4217.9625840967637</v>
      </c>
      <c r="AJ8">
        <f>((AT8 + AU8*(B8+273.15) + AV8*(B8+273.15)^2 +  AW8*(B8+273.15)^3)+(AT8 + AU8*(O8+273.15) + AV8*(O8+273.15)^2 +  AW8*(O8+273.15)^3))/2</f>
        <v>999.87746802529352</v>
      </c>
      <c r="AM8" s="2"/>
      <c r="AT8" s="7">
        <v>-144.24372570197801</v>
      </c>
      <c r="AU8" s="8">
        <v>10.528700058400901</v>
      </c>
      <c r="AV8" s="7">
        <v>-3.1256926142924198E-2</v>
      </c>
      <c r="AW8" s="7">
        <v>2.9456116190551199E-5</v>
      </c>
      <c r="AX8" s="9">
        <v>17554.453889016499</v>
      </c>
      <c r="AY8" s="9">
        <v>-125.692345063977</v>
      </c>
      <c r="AZ8" s="9">
        <v>0.39362054142913999</v>
      </c>
      <c r="BA8" s="9">
        <v>-4.1079636190540202E-4</v>
      </c>
    </row>
    <row r="9" spans="1:65" x14ac:dyDescent="0.45">
      <c r="AD9">
        <f>AD8+J3</f>
        <v>4.0120000000000005</v>
      </c>
      <c r="AE9" s="13">
        <f ca="1">AE8+$U3</f>
        <v>48.530685686370255</v>
      </c>
      <c r="AI9">
        <f>+((AX9 + AY9*(B9+273.15) +AZ9*(B9+273.15)^2 +  BA9*(B9+273.15)^3)+(AX9 + AY9*(O9+273.15) + AZ9*(O9+273.15)^2 +  BA9*(O9+273.15)^3))/2</f>
        <v>4217.9625840967637</v>
      </c>
      <c r="AJ9">
        <f>((AT9 + AU9*(B9+273.15) + AV9*(B9+273.15)^2 +  AW9*(B9+273.15)^3)+(AT9 + AU9*(O9+273.15) + AV9*(O9+273.15)^2 +  AW9*(O9+273.15)^3))/2</f>
        <v>999.87746802529352</v>
      </c>
      <c r="AM9" s="2"/>
      <c r="AT9" s="7">
        <v>-144.24372570197801</v>
      </c>
      <c r="AU9" s="8">
        <v>10.528700058400901</v>
      </c>
      <c r="AV9" s="7">
        <v>-3.1256926142924198E-2</v>
      </c>
      <c r="AW9" s="7">
        <v>2.9456116190551199E-5</v>
      </c>
      <c r="AX9" s="9">
        <v>17554.453889016499</v>
      </c>
      <c r="AY9" s="9">
        <v>-125.692345063977</v>
      </c>
      <c r="AZ9" s="9">
        <v>0.39362054142913999</v>
      </c>
      <c r="BA9" s="9">
        <v>-4.1079636190540202E-4</v>
      </c>
    </row>
    <row r="10" spans="1:65" x14ac:dyDescent="0.45">
      <c r="AD10">
        <f>AD9+$K3</f>
        <v>4.0280000000000005</v>
      </c>
      <c r="AE10" s="13">
        <f ca="1">AE9+$V3</f>
        <v>48.566988939544082</v>
      </c>
      <c r="AI10">
        <f>+((AX10 + AY10*(B10+273.15) +AZ10*(B10+273.15)^2 +  BA10*(B10+273.15)^3)+(AX10 + AY10*(O10+273.15) + AZ10*(O10+273.15)^2 +  BA10*(O10+273.15)^3))/2</f>
        <v>4217.9625840967637</v>
      </c>
      <c r="AJ10">
        <f>((AT10 + AU10*(B10+273.15) + AV10*(B10+273.15)^2 +  AW10*(B10+273.15)^3)+(AT10 + AU10*(O10+273.15) + AV10*(O10+273.15)^2 +  AW10*(O10+273.15)^3))/2</f>
        <v>999.87746802529352</v>
      </c>
      <c r="AM10" s="2"/>
      <c r="AT10" s="7">
        <v>-144.24372570197801</v>
      </c>
      <c r="AU10" s="8">
        <v>10.528700058400901</v>
      </c>
      <c r="AV10" s="7">
        <v>-3.1256926142924198E-2</v>
      </c>
      <c r="AW10" s="7">
        <v>2.9456116190551199E-5</v>
      </c>
      <c r="AX10" s="9">
        <v>17554.453889016499</v>
      </c>
      <c r="AY10" s="9">
        <v>-125.692345063977</v>
      </c>
      <c r="AZ10" s="9">
        <v>0.39362054142913999</v>
      </c>
      <c r="BA10" s="9">
        <v>-4.1079636190540202E-4</v>
      </c>
    </row>
    <row r="11" spans="1:65" x14ac:dyDescent="0.45">
      <c r="AD11">
        <f>AD10+$M3</f>
        <v>4.2280000000000006</v>
      </c>
      <c r="AE11" s="13">
        <f ca="1">AE10+$W3</f>
        <v>58.207674384157244</v>
      </c>
      <c r="AI11">
        <f>+((AX11 + AY11*(B11+273.15) +AZ11*(B11+273.15)^2 +  BA11*(B11+273.15)^3)+(AX11 + AY11*(O11+273.15) + AZ11*(O11+273.15)^2 +  BA11*(O11+273.15)^3))/2</f>
        <v>4217.9625840967637</v>
      </c>
      <c r="AJ11">
        <f>((AT11 + AU11*(B11+273.15) + AV11*(B11+273.15)^2 +  AW11*(B11+273.15)^3)+(AT11 + AU11*(O11+273.15) + AV11*(O11+273.15)^2 +  AW11*(O11+273.15)^3))/2</f>
        <v>999.87746802529352</v>
      </c>
      <c r="AM11" s="2"/>
      <c r="AT11" s="7">
        <v>-144.24372570197801</v>
      </c>
      <c r="AU11" s="8">
        <v>10.528700058400901</v>
      </c>
      <c r="AV11" s="7">
        <v>-3.1256926142924198E-2</v>
      </c>
      <c r="AW11" s="7">
        <v>2.9456116190551199E-5</v>
      </c>
      <c r="AX11" s="9">
        <v>17554.453889016499</v>
      </c>
      <c r="AY11" s="9">
        <v>-125.692345063977</v>
      </c>
      <c r="AZ11" s="9">
        <v>0.39362054142913999</v>
      </c>
      <c r="BA11" s="9">
        <v>-4.1079636190540202E-4</v>
      </c>
    </row>
    <row r="12" spans="1:65" x14ac:dyDescent="0.45">
      <c r="AD12">
        <f>AD11+0.016</f>
        <v>4.2440000000000007</v>
      </c>
      <c r="AE12" s="13">
        <f ca="1">AE11+$X3</f>
        <v>58.269556784669973</v>
      </c>
      <c r="AI12">
        <f>+((AX12 + AY12*(B12+273.15) +AZ12*(B12+273.15)^2 +  BA12*(B12+273.15)^3)+(AX12 + AY12*(O12+273.15) + AZ12*(O12+273.15)^2 +  BA12*(O12+273.15)^3))/2</f>
        <v>4217.9625840967637</v>
      </c>
      <c r="AJ12">
        <f>((AT12 + AU12*(B12+273.15) + AV12*(B12+273.15)^2 +  AW12*(B12+273.15)^3)+(AT12 + AU12*(O12+273.15) + AV12*(O12+273.15)^2 +  AW12*(O12+273.15)^3))/2</f>
        <v>999.87746802529352</v>
      </c>
      <c r="AM12" s="2"/>
      <c r="AT12" s="7">
        <v>-144.24372570197801</v>
      </c>
      <c r="AU12" s="8">
        <v>10.528700058400901</v>
      </c>
      <c r="AV12" s="7">
        <v>-3.1256926142924198E-2</v>
      </c>
      <c r="AW12" s="7">
        <v>2.9456116190551199E-5</v>
      </c>
      <c r="AX12" s="9">
        <v>17554.453889016499</v>
      </c>
      <c r="AY12" s="9">
        <v>-125.692345063977</v>
      </c>
      <c r="AZ12" s="9">
        <v>0.39362054142913999</v>
      </c>
      <c r="BA12" s="9">
        <v>-4.1079636190540202E-4</v>
      </c>
    </row>
    <row r="13" spans="1:65" x14ac:dyDescent="0.45">
      <c r="AD13">
        <f>AD12+$N3</f>
        <v>5.0640000000000009</v>
      </c>
      <c r="AE13" s="13">
        <f ca="1">AE12+$Y3</f>
        <v>76.68988041197602</v>
      </c>
      <c r="AI13">
        <f>+((AX13 + AY13*(B13+273.15) +AZ13*(B13+273.15)^2 +  BA13*(B13+273.15)^3)+(AX13 + AY13*(O13+273.15) + AZ13*(O13+273.15)^2 +  BA13*(O13+273.15)^3))/2</f>
        <v>4217.9625840967637</v>
      </c>
      <c r="AJ13">
        <f>((AT13 + AU13*(B13+273.15) + AV13*(B13+273.15)^2 +  AW13*(B13+273.15)^3)+(AT13 + AU13*(O13+273.15) + AV13*(O13+273.15)^2 +  AW13*(O13+273.15)^3))/2</f>
        <v>999.87746802529352</v>
      </c>
      <c r="AM13" s="2"/>
      <c r="AT13" s="7">
        <v>-144.24372570197801</v>
      </c>
      <c r="AU13" s="8">
        <v>10.528700058400901</v>
      </c>
      <c r="AV13" s="7">
        <v>-3.1256926142924198E-2</v>
      </c>
      <c r="AW13" s="7">
        <v>2.9456116190551199E-5</v>
      </c>
      <c r="AX13" s="9">
        <v>17554.453889016499</v>
      </c>
      <c r="AY13" s="9">
        <v>-125.692345063977</v>
      </c>
      <c r="AZ13" s="9">
        <v>0.39362054142913999</v>
      </c>
      <c r="BA13" s="9">
        <v>-4.1079636190540202E-4</v>
      </c>
    </row>
    <row r="14" spans="1:65" x14ac:dyDescent="0.45">
      <c r="AI14">
        <f>+((AX14 + AY14*(B14+273.15) +AZ14*(B14+273.15)^2 +  BA14*(B14+273.15)^3)+(AX14 + AY14*(O14+273.15) + AZ14*(O14+273.15)^2 +  BA14*(O14+273.15)^3))/2</f>
        <v>4217.9625840967637</v>
      </c>
      <c r="AJ14">
        <f>((AT14 + AU14*(B14+273.15) + AV14*(B14+273.15)^2 +  AW14*(B14+273.15)^3)+(AT14 + AU14*(O14+273.15) + AV14*(O14+273.15)^2 +  AW14*(O14+273.15)^3))/2</f>
        <v>999.87746802529352</v>
      </c>
      <c r="AT14" s="7">
        <v>-144.24372570197801</v>
      </c>
      <c r="AU14" s="8">
        <v>10.528700058400901</v>
      </c>
      <c r="AV14" s="7">
        <v>-3.1256926142924198E-2</v>
      </c>
      <c r="AW14" s="7">
        <v>2.9456116190551199E-5</v>
      </c>
      <c r="AX14" s="9">
        <v>17554.453889016499</v>
      </c>
      <c r="AY14" s="9">
        <v>-125.692345063977</v>
      </c>
      <c r="AZ14" s="9">
        <v>0.39362054142913999</v>
      </c>
      <c r="BA14" s="9">
        <v>-4.1079636190540202E-4</v>
      </c>
    </row>
    <row r="15" spans="1:65" x14ac:dyDescent="0.45">
      <c r="AI15">
        <f>+((AX15 + AY15*(B15+273.15) +AZ15*(B15+273.15)^2 +  BA15*(B15+273.15)^3)+(AX15 + AY15*(O15+273.15) + AZ15*(O15+273.15)^2 +  BA15*(O15+273.15)^3))/2</f>
        <v>4217.9625840967637</v>
      </c>
      <c r="AJ15">
        <f>((AT15 + AU15*(B15+273.15) + AV15*(B15+273.15)^2 +  AW15*(B15+273.15)^3)+(AT15 + AU15*(O15+273.15) + AV15*(O15+273.15)^2 +  AW15*(O15+273.15)^3))/2</f>
        <v>999.87746802529352</v>
      </c>
      <c r="AT15" s="7">
        <v>-144.24372570197801</v>
      </c>
      <c r="AU15" s="8">
        <v>10.528700058400901</v>
      </c>
      <c r="AV15" s="7">
        <v>-3.1256926142924198E-2</v>
      </c>
      <c r="AW15" s="7">
        <v>2.9456116190551199E-5</v>
      </c>
      <c r="AX15" s="9">
        <v>17554.453889016499</v>
      </c>
      <c r="AY15" s="9">
        <v>-125.692345063977</v>
      </c>
      <c r="AZ15" s="9">
        <v>0.39362054142913999</v>
      </c>
      <c r="BA15" s="9">
        <v>-4.1079636190540202E-4</v>
      </c>
    </row>
    <row r="16" spans="1:65" x14ac:dyDescent="0.45">
      <c r="AI16">
        <f>+((AX16 + AY16*(B16+273.15) +AZ16*(B16+273.15)^2 +  BA16*(B16+273.15)^3)+(AX16 + AY16*(O16+273.15) + AZ16*(O16+273.15)^2 +  BA16*(O16+273.15)^3))/2</f>
        <v>4217.9625840967637</v>
      </c>
      <c r="AJ16">
        <f>((AT16 + AU16*(B16+273.15) + AV16*(B16+273.15)^2 +  AW16*(B16+273.15)^3)+(AT16 + AU16*(O16+273.15) + AV16*(O16+273.15)^2 +  AW16*(O16+273.15)^3))/2</f>
        <v>999.87746802529352</v>
      </c>
      <c r="AT16" s="7">
        <v>-144.24372570197801</v>
      </c>
      <c r="AU16" s="8">
        <v>10.528700058400901</v>
      </c>
      <c r="AV16" s="7">
        <v>-3.1256926142924198E-2</v>
      </c>
      <c r="AW16" s="7">
        <v>2.9456116190551199E-5</v>
      </c>
      <c r="AX16" s="9">
        <v>17554.453889016499</v>
      </c>
      <c r="AY16" s="9">
        <v>-125.692345063977</v>
      </c>
      <c r="AZ16" s="9">
        <v>0.39362054142913999</v>
      </c>
      <c r="BA16" s="9">
        <v>-4.1079636190540202E-4</v>
      </c>
    </row>
    <row r="17" spans="35:53" x14ac:dyDescent="0.45">
      <c r="AI17">
        <f>+((AX17 + AY17*(B17+273.15) +AZ17*(B17+273.15)^2 +  BA17*(B17+273.15)^3)+(AX17 + AY17*(O17+273.15) + AZ17*(O17+273.15)^2 +  BA17*(O17+273.15)^3))/2</f>
        <v>4217.9625840967637</v>
      </c>
      <c r="AJ17">
        <f>((AT17 + AU17*(B17+273.15) + AV17*(B17+273.15)^2 +  AW17*(B17+273.15)^3)+(AT17 + AU17*(O17+273.15) + AV17*(O17+273.15)^2 +  AW17*(O17+273.15)^3))/2</f>
        <v>999.87746802529352</v>
      </c>
      <c r="AT17" s="7">
        <v>-144.24372570197801</v>
      </c>
      <c r="AU17" s="8">
        <v>10.528700058400901</v>
      </c>
      <c r="AV17" s="7">
        <v>-3.1256926142924198E-2</v>
      </c>
      <c r="AW17" s="7">
        <v>2.9456116190551199E-5</v>
      </c>
      <c r="AX17" s="9">
        <v>17554.453889016499</v>
      </c>
      <c r="AY17" s="9">
        <v>-125.692345063977</v>
      </c>
      <c r="AZ17" s="9">
        <v>0.39362054142913999</v>
      </c>
      <c r="BA17" s="9">
        <v>-4.1079636190540202E-4</v>
      </c>
    </row>
    <row r="18" spans="35:53" x14ac:dyDescent="0.45">
      <c r="AI18">
        <f>+((AX18 + AY18*(B18+273.15) +AZ18*(B18+273.15)^2 +  BA18*(B18+273.15)^3)+(AX18 + AY18*(O18+273.15) + AZ18*(O18+273.15)^2 +  BA18*(O18+273.15)^3))/2</f>
        <v>4217.9625840967637</v>
      </c>
      <c r="AJ18">
        <f>((AT18 + AU18*(B18+273.15) + AV18*(B18+273.15)^2 +  AW18*(B18+273.15)^3)+(AT18 + AU18*(O18+273.15) + AV18*(O18+273.15)^2 +  AW18*(O18+273.15)^3))/2</f>
        <v>999.87746802529352</v>
      </c>
      <c r="AT18" s="7">
        <v>-144.24372570197801</v>
      </c>
      <c r="AU18" s="8">
        <v>10.528700058400901</v>
      </c>
      <c r="AV18" s="7">
        <v>-3.1256926142924198E-2</v>
      </c>
      <c r="AW18" s="7">
        <v>2.9456116190551199E-5</v>
      </c>
      <c r="AX18" s="9">
        <v>17554.453889016499</v>
      </c>
      <c r="AY18" s="9">
        <v>-125.692345063977</v>
      </c>
      <c r="AZ18" s="9">
        <v>0.39362054142913999</v>
      </c>
      <c r="BA18" s="9">
        <v>-4.1079636190540202E-4</v>
      </c>
    </row>
    <row r="19" spans="35:53" x14ac:dyDescent="0.45">
      <c r="AI19">
        <f>+((AX19 + AY19*(B19+273.15) +AZ19*(B19+273.15)^2 +  BA19*(B19+273.15)^3)+(AX19 + AY19*(O19+273.15) + AZ19*(O19+273.15)^2 +  BA19*(O19+273.15)^3))/2</f>
        <v>4217.9625840967637</v>
      </c>
      <c r="AJ19">
        <f>((AT19 + AU19*(B19+273.15) + AV19*(B19+273.15)^2 +  AW19*(B19+273.15)^3)+(AT19 + AU19*(O19+273.15) + AV19*(O19+273.15)^2 +  AW19*(O19+273.15)^3))/2</f>
        <v>999.87746802529352</v>
      </c>
      <c r="AT19" s="7">
        <v>-144.24372570197801</v>
      </c>
      <c r="AU19" s="8">
        <v>10.528700058400901</v>
      </c>
      <c r="AV19" s="7">
        <v>-3.1256926142924198E-2</v>
      </c>
      <c r="AW19" s="7">
        <v>2.9456116190551199E-5</v>
      </c>
      <c r="AX19" s="9">
        <v>17554.453889016499</v>
      </c>
      <c r="AY19" s="9">
        <v>-125.692345063977</v>
      </c>
      <c r="AZ19" s="9">
        <v>0.39362054142913999</v>
      </c>
      <c r="BA19" s="9">
        <v>-4.1079636190540202E-4</v>
      </c>
    </row>
    <row r="20" spans="35:53" x14ac:dyDescent="0.45">
      <c r="AI20">
        <f>+((AX20 + AY20*(B20+273.15) +AZ20*(B20+273.15)^2 +  BA20*(B20+273.15)^3)+(AX20 + AY20*(O20+273.15) + AZ20*(O20+273.15)^2 +  BA20*(O20+273.15)^3))/2</f>
        <v>4217.9625840967637</v>
      </c>
      <c r="AJ20">
        <f>((AT20 + AU20*(B20+273.15) + AV20*(B20+273.15)^2 +  AW20*(B20+273.15)^3)+(AT20 + AU20*(O20+273.15) + AV20*(O20+273.15)^2 +  AW20*(O20+273.15)^3))/2</f>
        <v>999.87746802529352</v>
      </c>
      <c r="AT20" s="7">
        <v>-144.24372570197801</v>
      </c>
      <c r="AU20" s="8">
        <v>10.528700058400901</v>
      </c>
      <c r="AV20" s="7">
        <v>-3.1256926142924198E-2</v>
      </c>
      <c r="AW20" s="7">
        <v>2.9456116190551199E-5</v>
      </c>
      <c r="AX20" s="9">
        <v>17554.453889016499</v>
      </c>
      <c r="AY20" s="9">
        <v>-125.692345063977</v>
      </c>
      <c r="AZ20" s="9">
        <v>0.39362054142913999</v>
      </c>
      <c r="BA20" s="9">
        <v>-4.1079636190540202E-4</v>
      </c>
    </row>
    <row r="21" spans="35:53" x14ac:dyDescent="0.45">
      <c r="AI21">
        <f>+((AX21 + AY21*(B21+273.15) +AZ21*(B21+273.15)^2 +  BA21*(B21+273.15)^3)+(AX21 + AY21*(O21+273.15) + AZ21*(O21+273.15)^2 +  BA21*(O21+273.15)^3))/2</f>
        <v>4217.9625840967637</v>
      </c>
      <c r="AJ21">
        <f>((AT21 + AU21*(B21+273.15) + AV21*(B21+273.15)^2 +  AW21*(B21+273.15)^3)+(AT21 + AU21*(O21+273.15) + AV21*(O21+273.15)^2 +  AW21*(O21+273.15)^3))/2</f>
        <v>999.87746802529352</v>
      </c>
      <c r="AT21" s="7">
        <v>-144.24372570197801</v>
      </c>
      <c r="AU21" s="8">
        <v>10.528700058400901</v>
      </c>
      <c r="AV21" s="7">
        <v>-3.1256926142924198E-2</v>
      </c>
      <c r="AW21" s="7">
        <v>2.9456116190551199E-5</v>
      </c>
      <c r="AX21" s="9">
        <v>17554.453889016499</v>
      </c>
      <c r="AY21" s="9">
        <v>-125.692345063977</v>
      </c>
      <c r="AZ21" s="9">
        <v>0.39362054142913999</v>
      </c>
      <c r="BA21" s="9">
        <v>-4.1079636190540202E-4</v>
      </c>
    </row>
    <row r="22" spans="35:53" x14ac:dyDescent="0.45">
      <c r="AI22">
        <f>+((AX22 + AY22*(B22+273.15) +AZ22*(B22+273.15)^2 +  BA22*(B22+273.15)^3)+(AX22 + AY22*(O22+273.15) + AZ22*(O22+273.15)^2 +  BA22*(O22+273.15)^3))/2</f>
        <v>4217.9625840967637</v>
      </c>
      <c r="AJ22">
        <f>((AT22 + AU22*(B22+273.15) + AV22*(B22+273.15)^2 +  AW22*(B22+273.15)^3)+(AT22 + AU22*(O22+273.15) + AV22*(O22+273.15)^2 +  AW22*(O22+273.15)^3))/2</f>
        <v>999.87746802529352</v>
      </c>
      <c r="AT22" s="7">
        <v>-144.24372570197801</v>
      </c>
      <c r="AU22" s="8">
        <v>10.528700058400901</v>
      </c>
      <c r="AV22" s="7">
        <v>-3.1256926142924198E-2</v>
      </c>
      <c r="AW22" s="7">
        <v>2.9456116190551199E-5</v>
      </c>
      <c r="AX22" s="9">
        <v>17554.453889016499</v>
      </c>
      <c r="AY22" s="9">
        <v>-125.692345063977</v>
      </c>
      <c r="AZ22" s="9">
        <v>0.39362054142913999</v>
      </c>
      <c r="BA22" s="9">
        <v>-4.1079636190540202E-4</v>
      </c>
    </row>
    <row r="23" spans="35:53" x14ac:dyDescent="0.45">
      <c r="AI23">
        <f>+((AX23 + AY23*(B23+273.15) +AZ23*(B23+273.15)^2 +  BA23*(B23+273.15)^3)+(AX23 + AY23*(O23+273.15) + AZ23*(O23+273.15)^2 +  BA23*(O23+273.15)^3))/2</f>
        <v>4217.9625840967637</v>
      </c>
      <c r="AJ23">
        <f>((AT23 + AU23*(B23+273.15) + AV23*(B23+273.15)^2 +  AW23*(B23+273.15)^3)+(AT23 + AU23*(O23+273.15) + AV23*(O23+273.15)^2 +  AW23*(O23+273.15)^3))/2</f>
        <v>999.87746802529352</v>
      </c>
      <c r="AT23" s="7">
        <v>-144.24372570197801</v>
      </c>
      <c r="AU23" s="8">
        <v>10.528700058400901</v>
      </c>
      <c r="AV23" s="7">
        <v>-3.1256926142924198E-2</v>
      </c>
      <c r="AW23" s="7">
        <v>2.9456116190551199E-5</v>
      </c>
      <c r="AX23" s="9">
        <v>17554.453889016499</v>
      </c>
      <c r="AY23" s="9">
        <v>-125.692345063977</v>
      </c>
      <c r="AZ23" s="9">
        <v>0.39362054142913999</v>
      </c>
      <c r="BA23" s="9">
        <v>-4.1079636190540202E-4</v>
      </c>
    </row>
    <row r="24" spans="35:53" x14ac:dyDescent="0.45">
      <c r="AI24">
        <f>+((AX24 + AY24*(B24+273.15) +AZ24*(B24+273.15)^2 +  BA24*(B24+273.15)^3)+(AX24 + AY24*(O24+273.15) + AZ24*(O24+273.15)^2 +  BA24*(O24+273.15)^3))/2</f>
        <v>4217.9625840967637</v>
      </c>
      <c r="AJ24">
        <f>((AT24 + AU24*(B24+273.15) + AV24*(B24+273.15)^2 +  AW24*(B24+273.15)^3)+(AT24 + AU24*(O24+273.15) + AV24*(O24+273.15)^2 +  AW24*(O24+273.15)^3))/2</f>
        <v>999.87746802529352</v>
      </c>
      <c r="AT24" s="7">
        <v>-144.24372570197801</v>
      </c>
      <c r="AU24" s="8">
        <v>10.528700058400901</v>
      </c>
      <c r="AV24" s="7">
        <v>-3.1256926142924198E-2</v>
      </c>
      <c r="AW24" s="7">
        <v>2.9456116190551199E-5</v>
      </c>
      <c r="AX24" s="9">
        <v>17554.453889016499</v>
      </c>
      <c r="AY24" s="9">
        <v>-125.692345063977</v>
      </c>
      <c r="AZ24" s="9">
        <v>0.39362054142913999</v>
      </c>
      <c r="BA24" s="9">
        <v>-4.1079636190540202E-4</v>
      </c>
    </row>
    <row r="25" spans="35:53" x14ac:dyDescent="0.45">
      <c r="AI25">
        <f>+((AX25 + AY25*(B25+273.15) +AZ25*(B25+273.15)^2 +  BA25*(B25+273.15)^3)+(AX25 + AY25*(O25+273.15) + AZ25*(O25+273.15)^2 +  BA25*(O25+273.15)^3))/2</f>
        <v>4217.9625840967637</v>
      </c>
      <c r="AJ25">
        <f>((AT25 + AU25*(B25+273.15) + AV25*(B25+273.15)^2 +  AW25*(B25+273.15)^3)+(AT25 + AU25*(O25+273.15) + AV25*(O25+273.15)^2 +  AW25*(O25+273.15)^3))/2</f>
        <v>999.87746802529352</v>
      </c>
      <c r="AT25" s="7">
        <v>-144.24372570197801</v>
      </c>
      <c r="AU25" s="8">
        <v>10.528700058400901</v>
      </c>
      <c r="AV25" s="7">
        <v>-3.1256926142924198E-2</v>
      </c>
      <c r="AW25" s="7">
        <v>2.9456116190551199E-5</v>
      </c>
      <c r="AX25" s="9">
        <v>17554.453889016499</v>
      </c>
      <c r="AY25" s="9">
        <v>-125.692345063977</v>
      </c>
      <c r="AZ25" s="9">
        <v>0.39362054142913999</v>
      </c>
      <c r="BA25" s="9">
        <v>-4.1079636190540202E-4</v>
      </c>
    </row>
    <row r="26" spans="35:53" x14ac:dyDescent="0.45">
      <c r="AI26">
        <f>+((AX26 + AY26*(B26+273.15) +AZ26*(B26+273.15)^2 +  BA26*(B26+273.15)^3)+(AX26 + AY26*(O26+273.15) + AZ26*(O26+273.15)^2 +  BA26*(O26+273.15)^3))/2</f>
        <v>4217.9625840967637</v>
      </c>
      <c r="AJ26">
        <f>((AT26 + AU26*(B26+273.15) + AV26*(B26+273.15)^2 +  AW26*(B26+273.15)^3)+(AT26 + AU26*(O26+273.15) + AV26*(O26+273.15)^2 +  AW26*(O26+273.15)^3))/2</f>
        <v>999.87746802529352</v>
      </c>
      <c r="AT26" s="7">
        <v>-144.24372570197801</v>
      </c>
      <c r="AU26" s="8">
        <v>10.528700058400901</v>
      </c>
      <c r="AV26" s="7">
        <v>-3.1256926142924198E-2</v>
      </c>
      <c r="AW26" s="7">
        <v>2.9456116190551199E-5</v>
      </c>
      <c r="AX26" s="9">
        <v>17554.453889016499</v>
      </c>
      <c r="AY26" s="9">
        <v>-125.692345063977</v>
      </c>
      <c r="AZ26" s="9">
        <v>0.39362054142913999</v>
      </c>
      <c r="BA26" s="9">
        <v>-4.1079636190540202E-4</v>
      </c>
    </row>
    <row r="27" spans="35:53" x14ac:dyDescent="0.45">
      <c r="AI27">
        <f>+((AX27 + AY27*(B27+273.15) +AZ27*(B27+273.15)^2 +  BA27*(B27+273.15)^3)+(AX27 + AY27*(O27+273.15) + AZ27*(O27+273.15)^2 +  BA27*(O27+273.15)^3))/2</f>
        <v>4217.9625840967637</v>
      </c>
      <c r="AJ27">
        <f>((AT27 + AU27*(B27+273.15) + AV27*(B27+273.15)^2 +  AW27*(B27+273.15)^3)+(AT27 + AU27*(O27+273.15) + AV27*(O27+273.15)^2 +  AW27*(O27+273.15)^3))/2</f>
        <v>999.87746802529352</v>
      </c>
      <c r="AT27" s="7">
        <v>-144.24372570197801</v>
      </c>
      <c r="AU27" s="8">
        <v>10.528700058400901</v>
      </c>
      <c r="AV27" s="7">
        <v>-3.1256926142924198E-2</v>
      </c>
      <c r="AW27" s="7">
        <v>2.9456116190551199E-5</v>
      </c>
      <c r="AX27" s="9">
        <v>17554.453889016499</v>
      </c>
      <c r="AY27" s="9">
        <v>-125.692345063977</v>
      </c>
      <c r="AZ27" s="9">
        <v>0.39362054142913999</v>
      </c>
      <c r="BA27" s="9">
        <v>-4.1079636190540202E-4</v>
      </c>
    </row>
    <row r="28" spans="35:53" x14ac:dyDescent="0.45">
      <c r="AI28">
        <f>+((AX28 + AY28*(B28+273.15) +AZ28*(B28+273.15)^2 +  BA28*(B28+273.15)^3)+(AX28 + AY28*(O28+273.15) + AZ28*(O28+273.15)^2 +  BA28*(O28+273.15)^3))/2</f>
        <v>4217.9625840967637</v>
      </c>
      <c r="AJ28">
        <f>((AT28 + AU28*(B28+273.15) + AV28*(B28+273.15)^2 +  AW28*(B28+273.15)^3)+(AT28 + AU28*(O28+273.15) + AV28*(O28+273.15)^2 +  AW28*(O28+273.15)^3))/2</f>
        <v>999.87746802529352</v>
      </c>
      <c r="AT28" s="7">
        <v>-144.24372570197801</v>
      </c>
      <c r="AU28" s="8">
        <v>10.528700058400901</v>
      </c>
      <c r="AV28" s="7">
        <v>-3.1256926142924198E-2</v>
      </c>
      <c r="AW28" s="7">
        <v>2.9456116190551199E-5</v>
      </c>
      <c r="AX28" s="9">
        <v>17554.453889016499</v>
      </c>
      <c r="AY28" s="9">
        <v>-125.692345063977</v>
      </c>
      <c r="AZ28" s="9">
        <v>0.39362054142913999</v>
      </c>
      <c r="BA28" s="9">
        <v>-4.1079636190540202E-4</v>
      </c>
    </row>
    <row r="29" spans="35:53" x14ac:dyDescent="0.45">
      <c r="AI29">
        <f>+((AX29 + AY29*(B29+273.15) +AZ29*(B29+273.15)^2 +  BA29*(B29+273.15)^3)+(AX29 + AY29*(O29+273.15) + AZ29*(O29+273.15)^2 +  BA29*(O29+273.15)^3))/2</f>
        <v>4217.9625840967637</v>
      </c>
      <c r="AJ29">
        <f>((AT29 + AU29*(B29+273.15) + AV29*(B29+273.15)^2 +  AW29*(B29+273.15)^3)+(AT29 + AU29*(O29+273.15) + AV29*(O29+273.15)^2 +  AW29*(O29+273.15)^3))/2</f>
        <v>999.87746802529352</v>
      </c>
      <c r="AT29" s="7">
        <v>-144.24372570197801</v>
      </c>
      <c r="AU29" s="8">
        <v>10.528700058400901</v>
      </c>
      <c r="AV29" s="7">
        <v>-3.1256926142924198E-2</v>
      </c>
      <c r="AW29" s="7">
        <v>2.9456116190551199E-5</v>
      </c>
      <c r="AX29" s="9">
        <v>17554.453889016499</v>
      </c>
      <c r="AY29" s="9">
        <v>-125.692345063977</v>
      </c>
      <c r="AZ29" s="9">
        <v>0.39362054142913999</v>
      </c>
      <c r="BA29" s="9">
        <v>-4.1079636190540202E-4</v>
      </c>
    </row>
    <row r="30" spans="35:53" x14ac:dyDescent="0.45">
      <c r="AI30">
        <f>+((AX30 + AY30*(B30+273.15) +AZ30*(B30+273.15)^2 +  BA30*(B30+273.15)^3)+(AX30 + AY30*(O30+273.15) + AZ30*(O30+273.15)^2 +  BA30*(O30+273.15)^3))/2</f>
        <v>4217.9625840967637</v>
      </c>
      <c r="AJ30">
        <f>((AT30 + AU30*(B30+273.15) + AV30*(B30+273.15)^2 +  AW30*(B30+273.15)^3)+(AT30 + AU30*(O30+273.15) + AV30*(O30+273.15)^2 +  AW30*(O30+273.15)^3))/2</f>
        <v>999.87746802529352</v>
      </c>
      <c r="AT30" s="7">
        <v>-144.24372570197801</v>
      </c>
      <c r="AU30" s="8">
        <v>10.528700058400901</v>
      </c>
      <c r="AV30" s="7">
        <v>-3.1256926142924198E-2</v>
      </c>
      <c r="AW30" s="7">
        <v>2.9456116190551199E-5</v>
      </c>
      <c r="AX30" s="9">
        <v>17554.453889016499</v>
      </c>
      <c r="AY30" s="9">
        <v>-125.692345063977</v>
      </c>
      <c r="AZ30" s="9">
        <v>0.39362054142913999</v>
      </c>
      <c r="BA30" s="9">
        <v>-4.1079636190540202E-4</v>
      </c>
    </row>
    <row r="31" spans="35:53" x14ac:dyDescent="0.45">
      <c r="AI31">
        <f>+((AX31 + AY31*(B31+273.15) +AZ31*(B31+273.15)^2 +  BA31*(B31+273.15)^3)+(AX31 + AY31*(O31+273.15) + AZ31*(O31+273.15)^2 +  BA31*(O31+273.15)^3))/2</f>
        <v>4217.9625840967637</v>
      </c>
      <c r="AJ31">
        <f>((AT31 + AU31*(B31+273.15) + AV31*(B31+273.15)^2 +  AW31*(B31+273.15)^3)+(AT31 + AU31*(O31+273.15) + AV31*(O31+273.15)^2 +  AW31*(O31+273.15)^3))/2</f>
        <v>999.87746802529352</v>
      </c>
      <c r="AT31" s="7">
        <v>-144.24372570197801</v>
      </c>
      <c r="AU31" s="8">
        <v>10.528700058400901</v>
      </c>
      <c r="AV31" s="7">
        <v>-3.1256926142924198E-2</v>
      </c>
      <c r="AW31" s="7">
        <v>2.9456116190551199E-5</v>
      </c>
      <c r="AX31" s="9">
        <v>17554.453889016499</v>
      </c>
      <c r="AY31" s="9">
        <v>-125.692345063977</v>
      </c>
      <c r="AZ31" s="9">
        <v>0.39362054142913999</v>
      </c>
      <c r="BA31" s="9">
        <v>-4.1079636190540202E-4</v>
      </c>
    </row>
    <row r="32" spans="35:53" x14ac:dyDescent="0.45">
      <c r="AI32">
        <f>+((AX32 + AY32*(B32+273.15) +AZ32*(B32+273.15)^2 +  BA32*(B32+273.15)^3)+(AX32 + AY32*(O32+273.15) + AZ32*(O32+273.15)^2 +  BA32*(O32+273.15)^3))/2</f>
        <v>4217.9625840967637</v>
      </c>
      <c r="AJ32">
        <f>((AT32 + AU32*(B32+273.15) + AV32*(B32+273.15)^2 +  AW32*(B32+273.15)^3)+(AT32 + AU32*(O32+273.15) + AV32*(O32+273.15)^2 +  AW32*(O32+273.15)^3))/2</f>
        <v>999.87746802529352</v>
      </c>
      <c r="AT32" s="7">
        <v>-144.24372570197801</v>
      </c>
      <c r="AU32" s="8">
        <v>10.528700058400901</v>
      </c>
      <c r="AV32" s="7">
        <v>-3.1256926142924198E-2</v>
      </c>
      <c r="AW32" s="7">
        <v>2.9456116190551199E-5</v>
      </c>
      <c r="AX32" s="9">
        <v>17554.453889016499</v>
      </c>
      <c r="AY32" s="9">
        <v>-125.692345063977</v>
      </c>
      <c r="AZ32" s="9">
        <v>0.39362054142913999</v>
      </c>
      <c r="BA32" s="9">
        <v>-4.1079636190540202E-4</v>
      </c>
    </row>
    <row r="33" spans="35:53" x14ac:dyDescent="0.45">
      <c r="AI33">
        <f>+((AX33 + AY33*(B33+273.15) +AZ33*(B33+273.15)^2 +  BA33*(B33+273.15)^3)+(AX33 + AY33*(O33+273.15) + AZ33*(O33+273.15)^2 +  BA33*(O33+273.15)^3))/2</f>
        <v>4217.9625840967637</v>
      </c>
      <c r="AJ33">
        <f>((AT33 + AU33*(B33+273.15) + AV33*(B33+273.15)^2 +  AW33*(B33+273.15)^3)+(AT33 + AU33*(O33+273.15) + AV33*(O33+273.15)^2 +  AW33*(O33+273.15)^3))/2</f>
        <v>999.87746802529352</v>
      </c>
      <c r="AT33" s="7">
        <v>-144.24372570197801</v>
      </c>
      <c r="AU33" s="8">
        <v>10.528700058400901</v>
      </c>
      <c r="AV33" s="7">
        <v>-3.1256926142924198E-2</v>
      </c>
      <c r="AW33" s="7">
        <v>2.9456116190551199E-5</v>
      </c>
      <c r="AX33" s="9">
        <v>17554.453889016499</v>
      </c>
      <c r="AY33" s="9">
        <v>-125.692345063977</v>
      </c>
      <c r="AZ33" s="9">
        <v>0.39362054142913999</v>
      </c>
      <c r="BA33" s="9">
        <v>-4.1079636190540202E-4</v>
      </c>
    </row>
    <row r="34" spans="35:53" x14ac:dyDescent="0.45">
      <c r="AI34">
        <f>+((AX34 + AY34*(B34+273.15) +AZ34*(B34+273.15)^2 +  BA34*(B34+273.15)^3)+(AX34 + AY34*(O34+273.15) + AZ34*(O34+273.15)^2 +  BA34*(O34+273.15)^3))/2</f>
        <v>4217.9625840967637</v>
      </c>
      <c r="AJ34">
        <f>((AT34 + AU34*(B34+273.15) + AV34*(B34+273.15)^2 +  AW34*(B34+273.15)^3)+(AT34 + AU34*(O34+273.15) + AV34*(O34+273.15)^2 +  AW34*(O34+273.15)^3))/2</f>
        <v>999.87746802529352</v>
      </c>
      <c r="AT34" s="7">
        <v>-144.24372570197801</v>
      </c>
      <c r="AU34" s="8">
        <v>10.528700058400901</v>
      </c>
      <c r="AV34" s="7">
        <v>-3.1256926142924198E-2</v>
      </c>
      <c r="AW34" s="7">
        <v>2.9456116190551199E-5</v>
      </c>
      <c r="AX34" s="9">
        <v>17554.453889016499</v>
      </c>
      <c r="AY34" s="9">
        <v>-125.692345063977</v>
      </c>
      <c r="AZ34" s="9">
        <v>0.39362054142913999</v>
      </c>
      <c r="BA34" s="9">
        <v>-4.1079636190540202E-4</v>
      </c>
    </row>
    <row r="35" spans="35:53" x14ac:dyDescent="0.45">
      <c r="AI35">
        <f>+((AX35 + AY35*(B35+273.15) +AZ35*(B35+273.15)^2 +  BA35*(B35+273.15)^3)+(AX35 + AY35*(O35+273.15) + AZ35*(O35+273.15)^2 +  BA35*(O35+273.15)^3))/2</f>
        <v>4217.9625840967637</v>
      </c>
      <c r="AJ35">
        <f>((AT35 + AU35*(B35+273.15) + AV35*(B35+273.15)^2 +  AW35*(B35+273.15)^3)+(AT35 + AU35*(O35+273.15) + AV35*(O35+273.15)^2 +  AW35*(O35+273.15)^3))/2</f>
        <v>999.87746802529352</v>
      </c>
      <c r="AT35" s="7">
        <v>-144.24372570197801</v>
      </c>
      <c r="AU35" s="8">
        <v>10.528700058400901</v>
      </c>
      <c r="AV35" s="7">
        <v>-3.1256926142924198E-2</v>
      </c>
      <c r="AW35" s="7">
        <v>2.9456116190551199E-5</v>
      </c>
      <c r="AX35" s="9">
        <v>17554.453889016499</v>
      </c>
      <c r="AY35" s="9">
        <v>-125.692345063977</v>
      </c>
      <c r="AZ35" s="9">
        <v>0.39362054142913999</v>
      </c>
      <c r="BA35" s="9">
        <v>-4.1079636190540202E-4</v>
      </c>
    </row>
    <row r="36" spans="35:53" x14ac:dyDescent="0.45">
      <c r="AI36">
        <f>+((AX36 + AY36*(B36+273.15) +AZ36*(B36+273.15)^2 +  BA36*(B36+273.15)^3)+(AX36 + AY36*(O36+273.15) + AZ36*(O36+273.15)^2 +  BA36*(O36+273.15)^3))/2</f>
        <v>4217.9625840967637</v>
      </c>
      <c r="AJ36">
        <f>((AT36 + AU36*(B36+273.15) + AV36*(B36+273.15)^2 +  AW36*(B36+273.15)^3)+(AT36 + AU36*(O36+273.15) + AV36*(O36+273.15)^2 +  AW36*(O36+273.15)^3))/2</f>
        <v>999.87746802529352</v>
      </c>
      <c r="AT36" s="7">
        <v>-144.24372570197801</v>
      </c>
      <c r="AU36" s="8">
        <v>10.528700058400901</v>
      </c>
      <c r="AV36" s="7">
        <v>-3.1256926142924198E-2</v>
      </c>
      <c r="AW36" s="7">
        <v>2.9456116190551199E-5</v>
      </c>
      <c r="AX36" s="9">
        <v>17554.453889016499</v>
      </c>
      <c r="AY36" s="9">
        <v>-125.692345063977</v>
      </c>
      <c r="AZ36" s="9">
        <v>0.39362054142913999</v>
      </c>
      <c r="BA36" s="9">
        <v>-4.1079636190540202E-4</v>
      </c>
    </row>
    <row r="37" spans="35:53" x14ac:dyDescent="0.45">
      <c r="AI37">
        <f>+((AX37 + AY37*(B37+273.15) +AZ37*(B37+273.15)^2 +  BA37*(B37+273.15)^3)+(AX37 + AY37*(O37+273.15) + AZ37*(O37+273.15)^2 +  BA37*(O37+273.15)^3))/2</f>
        <v>4217.9625840967637</v>
      </c>
      <c r="AJ37">
        <f>((AT37 + AU37*(B37+273.15) + AV37*(B37+273.15)^2 +  AW37*(B37+273.15)^3)+(AT37 + AU37*(O37+273.15) + AV37*(O37+273.15)^2 +  AW37*(O37+273.15)^3))/2</f>
        <v>999.87746802529352</v>
      </c>
      <c r="AT37" s="7">
        <v>-144.24372570197801</v>
      </c>
      <c r="AU37" s="8">
        <v>10.528700058400901</v>
      </c>
      <c r="AV37" s="7">
        <v>-3.1256926142924198E-2</v>
      </c>
      <c r="AW37" s="7">
        <v>2.9456116190551199E-5</v>
      </c>
      <c r="AX37" s="9">
        <v>17554.453889016499</v>
      </c>
      <c r="AY37" s="9">
        <v>-125.692345063977</v>
      </c>
      <c r="AZ37" s="9">
        <v>0.39362054142913999</v>
      </c>
      <c r="BA37" s="9">
        <v>-4.1079636190540202E-4</v>
      </c>
    </row>
    <row r="38" spans="35:53" x14ac:dyDescent="0.45">
      <c r="AI38">
        <f>+((AX38 + AY38*(B38+273.15) +AZ38*(B38+273.15)^2 +  BA38*(B38+273.15)^3)+(AX38 + AY38*(O38+273.15) + AZ38*(O38+273.15)^2 +  BA38*(O38+273.15)^3))/2</f>
        <v>4217.9625840967637</v>
      </c>
      <c r="AJ38">
        <f>((AT38 + AU38*(B38+273.15) + AV38*(B38+273.15)^2 +  AW38*(B38+273.15)^3)+(AT38 + AU38*(O38+273.15) + AV38*(O38+273.15)^2 +  AW38*(O38+273.15)^3))/2</f>
        <v>999.87746802529352</v>
      </c>
      <c r="AT38" s="7">
        <v>-144.24372570197801</v>
      </c>
      <c r="AU38" s="8">
        <v>10.528700058400901</v>
      </c>
      <c r="AV38" s="7">
        <v>-3.1256926142924198E-2</v>
      </c>
      <c r="AW38" s="7">
        <v>2.9456116190551199E-5</v>
      </c>
      <c r="AX38" s="9">
        <v>17554.453889016499</v>
      </c>
      <c r="AY38" s="9">
        <v>-125.692345063977</v>
      </c>
      <c r="AZ38" s="9">
        <v>0.39362054142913999</v>
      </c>
      <c r="BA38" s="9">
        <v>-4.1079636190540202E-4</v>
      </c>
    </row>
    <row r="39" spans="35:53" x14ac:dyDescent="0.45">
      <c r="AI39">
        <f>+((AX39 + AY39*(B39+273.15) +AZ39*(B39+273.15)^2 +  BA39*(B39+273.15)^3)+(AX39 + AY39*(O39+273.15) + AZ39*(O39+273.15)^2 +  BA39*(O39+273.15)^3))/2</f>
        <v>4217.9625840967637</v>
      </c>
      <c r="AJ39">
        <f>((AT39 + AU39*(B39+273.15) + AV39*(B39+273.15)^2 +  AW39*(B39+273.15)^3)+(AT39 + AU39*(O39+273.15) + AV39*(O39+273.15)^2 +  AW39*(O39+273.15)^3))/2</f>
        <v>999.87746802529352</v>
      </c>
      <c r="AT39" s="7">
        <v>-144.24372570197801</v>
      </c>
      <c r="AU39" s="8">
        <v>10.528700058400901</v>
      </c>
      <c r="AV39" s="7">
        <v>-3.1256926142924198E-2</v>
      </c>
      <c r="AW39" s="7">
        <v>2.9456116190551199E-5</v>
      </c>
      <c r="AX39" s="9">
        <v>17554.453889016499</v>
      </c>
      <c r="AY39" s="9">
        <v>-125.692345063977</v>
      </c>
      <c r="AZ39" s="9">
        <v>0.39362054142913999</v>
      </c>
      <c r="BA39" s="9">
        <v>-4.1079636190540202E-4</v>
      </c>
    </row>
    <row r="40" spans="35:53" x14ac:dyDescent="0.45">
      <c r="AI40">
        <f>+((AX40 + AY40*(B40+273.15) +AZ40*(B40+273.15)^2 +  BA40*(B40+273.15)^3)+(AX40 + AY40*(O40+273.15) + AZ40*(O40+273.15)^2 +  BA40*(O40+273.15)^3))/2</f>
        <v>4217.9625840967637</v>
      </c>
      <c r="AJ40">
        <f>((AT40 + AU40*(B40+273.15) + AV40*(B40+273.15)^2 +  AW40*(B40+273.15)^3)+(AT40 + AU40*(O40+273.15) + AV40*(O40+273.15)^2 +  AW40*(O40+273.15)^3))/2</f>
        <v>999.87746802529352</v>
      </c>
      <c r="AT40" s="7">
        <v>-144.24372570197801</v>
      </c>
      <c r="AU40" s="8">
        <v>10.528700058400901</v>
      </c>
      <c r="AV40" s="7">
        <v>-3.1256926142924198E-2</v>
      </c>
      <c r="AW40" s="7">
        <v>2.9456116190551199E-5</v>
      </c>
      <c r="AX40" s="9">
        <v>17554.453889016499</v>
      </c>
      <c r="AY40" s="9">
        <v>-125.692345063977</v>
      </c>
      <c r="AZ40" s="9">
        <v>0.39362054142913999</v>
      </c>
      <c r="BA40" s="9">
        <v>-4.1079636190540202E-4</v>
      </c>
    </row>
    <row r="41" spans="35:53" x14ac:dyDescent="0.45">
      <c r="AI41">
        <f>+((AX41 + AY41*(B41+273.15) +AZ41*(B41+273.15)^2 +  BA41*(B41+273.15)^3)+(AX41 + AY41*(O41+273.15) + AZ41*(O41+273.15)^2 +  BA41*(O41+273.15)^3))/2</f>
        <v>4217.9625840967637</v>
      </c>
      <c r="AJ41">
        <f>((AT41 + AU41*(B41+273.15) + AV41*(B41+273.15)^2 +  AW41*(B41+273.15)^3)+(AT41 + AU41*(O41+273.15) + AV41*(O41+273.15)^2 +  AW41*(O41+273.15)^3))/2</f>
        <v>999.87746802529352</v>
      </c>
      <c r="AT41" s="7">
        <v>-144.24372570197801</v>
      </c>
      <c r="AU41" s="8">
        <v>10.528700058400901</v>
      </c>
      <c r="AV41" s="7">
        <v>-3.1256926142924198E-2</v>
      </c>
      <c r="AW41" s="7">
        <v>2.9456116190551199E-5</v>
      </c>
      <c r="AX41" s="9">
        <v>17554.453889016499</v>
      </c>
      <c r="AY41" s="9">
        <v>-125.692345063977</v>
      </c>
      <c r="AZ41" s="9">
        <v>0.39362054142913999</v>
      </c>
      <c r="BA41" s="9">
        <v>-4.1079636190540202E-4</v>
      </c>
    </row>
    <row r="42" spans="35:53" x14ac:dyDescent="0.45">
      <c r="AI42">
        <f>+((AX42 + AY42*(B42+273.15) +AZ42*(B42+273.15)^2 +  BA42*(B42+273.15)^3)+(AX42 + AY42*(O42+273.15) + AZ42*(O42+273.15)^2 +  BA42*(O42+273.15)^3))/2</f>
        <v>4217.9625840967637</v>
      </c>
      <c r="AJ42">
        <f>((AT42 + AU42*(B42+273.15) + AV42*(B42+273.15)^2 +  AW42*(B42+273.15)^3)+(AT42 + AU42*(O42+273.15) + AV42*(O42+273.15)^2 +  AW42*(O42+273.15)^3))/2</f>
        <v>999.87746802529352</v>
      </c>
      <c r="AT42" s="7">
        <v>-144.24372570197801</v>
      </c>
      <c r="AU42" s="8">
        <v>10.528700058400901</v>
      </c>
      <c r="AV42" s="7">
        <v>-3.1256926142924198E-2</v>
      </c>
      <c r="AW42" s="7">
        <v>2.9456116190551199E-5</v>
      </c>
      <c r="AX42" s="9">
        <v>17554.453889016499</v>
      </c>
      <c r="AY42" s="9">
        <v>-125.692345063977</v>
      </c>
      <c r="AZ42" s="9">
        <v>0.39362054142913999</v>
      </c>
      <c r="BA42" s="9">
        <v>-4.1079636190540202E-4</v>
      </c>
    </row>
    <row r="43" spans="35:53" x14ac:dyDescent="0.45">
      <c r="AI43">
        <f>+((AX43 + AY43*(B43+273.15) +AZ43*(B43+273.15)^2 +  BA43*(B43+273.15)^3)+(AX43 + AY43*(O43+273.15) + AZ43*(O43+273.15)^2 +  BA43*(O43+273.15)^3))/2</f>
        <v>4217.9625840967637</v>
      </c>
      <c r="AJ43">
        <f>((AT43 + AU43*(B43+273.15) + AV43*(B43+273.15)^2 +  AW43*(B43+273.15)^3)+(AT43 + AU43*(O43+273.15) + AV43*(O43+273.15)^2 +  AW43*(O43+273.15)^3))/2</f>
        <v>999.87746802529352</v>
      </c>
      <c r="AT43" s="7">
        <v>-144.24372570197801</v>
      </c>
      <c r="AU43" s="8">
        <v>10.528700058400901</v>
      </c>
      <c r="AV43" s="7">
        <v>-3.1256926142924198E-2</v>
      </c>
      <c r="AW43" s="7">
        <v>2.9456116190551199E-5</v>
      </c>
      <c r="AX43" s="9">
        <v>17554.453889016499</v>
      </c>
      <c r="AY43" s="9">
        <v>-125.692345063977</v>
      </c>
      <c r="AZ43" s="9">
        <v>0.39362054142913999</v>
      </c>
      <c r="BA43" s="9">
        <v>-4.1079636190540202E-4</v>
      </c>
    </row>
    <row r="44" spans="35:53" x14ac:dyDescent="0.45">
      <c r="AI44">
        <f>+((AX44 + AY44*(B44+273.15) +AZ44*(B44+273.15)^2 +  BA44*(B44+273.15)^3)+(AX44 + AY44*(O44+273.15) + AZ44*(O44+273.15)^2 +  BA44*(O44+273.15)^3))/2</f>
        <v>4217.9625840967637</v>
      </c>
      <c r="AJ44">
        <f>((AT44 + AU44*(B44+273.15) + AV44*(B44+273.15)^2 +  AW44*(B44+273.15)^3)+(AT44 + AU44*(O44+273.15) + AV44*(O44+273.15)^2 +  AW44*(O44+273.15)^3))/2</f>
        <v>999.87746802529352</v>
      </c>
      <c r="AT44" s="7">
        <v>-144.24372570197801</v>
      </c>
      <c r="AU44" s="8">
        <v>10.528700058400901</v>
      </c>
      <c r="AV44" s="7">
        <v>-3.1256926142924198E-2</v>
      </c>
      <c r="AW44" s="7">
        <v>2.9456116190551199E-5</v>
      </c>
      <c r="AX44" s="9">
        <v>17554.453889016499</v>
      </c>
      <c r="AY44" s="9">
        <v>-125.692345063977</v>
      </c>
      <c r="AZ44" s="9">
        <v>0.39362054142913999</v>
      </c>
      <c r="BA44" s="9">
        <v>-4.1079636190540202E-4</v>
      </c>
    </row>
    <row r="45" spans="35:53" x14ac:dyDescent="0.45">
      <c r="AI45">
        <f>+((AX45 + AY45*(B45+273.15) +AZ45*(B45+273.15)^2 +  BA45*(B45+273.15)^3)+(AX45 + AY45*(O45+273.15) + AZ45*(O45+273.15)^2 +  BA45*(O45+273.15)^3))/2</f>
        <v>4217.9625840967637</v>
      </c>
      <c r="AJ45">
        <f>((AT45 + AU45*(B45+273.15) + AV45*(B45+273.15)^2 +  AW45*(B45+273.15)^3)+(AT45 + AU45*(O45+273.15) + AV45*(O45+273.15)^2 +  AW45*(O45+273.15)^3))/2</f>
        <v>999.87746802529352</v>
      </c>
      <c r="AT45" s="7">
        <v>-144.24372570197801</v>
      </c>
      <c r="AU45" s="8">
        <v>10.528700058400901</v>
      </c>
      <c r="AV45" s="7">
        <v>-3.1256926142924198E-2</v>
      </c>
      <c r="AW45" s="7">
        <v>2.9456116190551199E-5</v>
      </c>
      <c r="AX45" s="9">
        <v>17554.453889016499</v>
      </c>
      <c r="AY45" s="9">
        <v>-125.692345063977</v>
      </c>
      <c r="AZ45" s="9">
        <v>0.39362054142913999</v>
      </c>
      <c r="BA45" s="9">
        <v>-4.1079636190540202E-4</v>
      </c>
    </row>
    <row r="46" spans="35:53" x14ac:dyDescent="0.45">
      <c r="AI46">
        <f>+((AX46 + AY46*(B46+273.15) +AZ46*(B46+273.15)^2 +  BA46*(B46+273.15)^3)+(AX46 + AY46*(O46+273.15) + AZ46*(O46+273.15)^2 +  BA46*(O46+273.15)^3))/2</f>
        <v>4217.9625840967637</v>
      </c>
      <c r="AJ46">
        <f>((AT46 + AU46*(B46+273.15) + AV46*(B46+273.15)^2 +  AW46*(B46+273.15)^3)+(AT46 + AU46*(O46+273.15) + AV46*(O46+273.15)^2 +  AW46*(O46+273.15)^3))/2</f>
        <v>999.87746802529352</v>
      </c>
      <c r="AT46" s="7">
        <v>-144.24372570197801</v>
      </c>
      <c r="AU46" s="8">
        <v>10.528700058400901</v>
      </c>
      <c r="AV46" s="7">
        <v>-3.1256926142924198E-2</v>
      </c>
      <c r="AW46" s="7">
        <v>2.9456116190551199E-5</v>
      </c>
      <c r="AX46" s="9">
        <v>17554.453889016499</v>
      </c>
      <c r="AY46" s="9">
        <v>-125.692345063977</v>
      </c>
      <c r="AZ46" s="9">
        <v>0.39362054142913999</v>
      </c>
      <c r="BA46" s="9">
        <v>-4.1079636190540202E-4</v>
      </c>
    </row>
    <row r="47" spans="35:53" x14ac:dyDescent="0.45">
      <c r="AI47">
        <f>+((AX47 + AY47*(B47+273.15) +AZ47*(B47+273.15)^2 +  BA47*(B47+273.15)^3)+(AX47 + AY47*(O47+273.15) + AZ47*(O47+273.15)^2 +  BA47*(O47+273.15)^3))/2</f>
        <v>4217.9625840967637</v>
      </c>
      <c r="AJ47">
        <f>((AT47 + AU47*(B47+273.15) + AV47*(B47+273.15)^2 +  AW47*(B47+273.15)^3)+(AT47 + AU47*(O47+273.15) + AV47*(O47+273.15)^2 +  AW47*(O47+273.15)^3))/2</f>
        <v>999.87746802529352</v>
      </c>
      <c r="AT47" s="7">
        <v>-144.24372570197801</v>
      </c>
      <c r="AU47" s="8">
        <v>10.528700058400901</v>
      </c>
      <c r="AV47" s="7">
        <v>-3.1256926142924198E-2</v>
      </c>
      <c r="AW47" s="7">
        <v>2.9456116190551199E-5</v>
      </c>
      <c r="AX47" s="9">
        <v>17554.453889016499</v>
      </c>
      <c r="AY47" s="9">
        <v>-125.692345063977</v>
      </c>
      <c r="AZ47" s="9">
        <v>0.39362054142913999</v>
      </c>
      <c r="BA47" s="9">
        <v>-4.1079636190540202E-4</v>
      </c>
    </row>
    <row r="48" spans="35:53" x14ac:dyDescent="0.45">
      <c r="AI48">
        <f>+((AX48 + AY48*(B48+273.15) +AZ48*(B48+273.15)^2 +  BA48*(B48+273.15)^3)+(AX48 + AY48*(O48+273.15) + AZ48*(O48+273.15)^2 +  BA48*(O48+273.15)^3))/2</f>
        <v>4217.9625840967637</v>
      </c>
      <c r="AJ48">
        <f>((AT48 + AU48*(B48+273.15) + AV48*(B48+273.15)^2 +  AW48*(B48+273.15)^3)+(AT48 + AU48*(O48+273.15) + AV48*(O48+273.15)^2 +  AW48*(O48+273.15)^3))/2</f>
        <v>999.87746802529352</v>
      </c>
      <c r="AT48" s="7">
        <v>-144.24372570197801</v>
      </c>
      <c r="AU48" s="8">
        <v>10.528700058400901</v>
      </c>
      <c r="AV48" s="7">
        <v>-3.1256926142924198E-2</v>
      </c>
      <c r="AW48" s="7">
        <v>2.9456116190551199E-5</v>
      </c>
      <c r="AX48" s="9">
        <v>17554.453889016499</v>
      </c>
      <c r="AY48" s="9">
        <v>-125.692345063977</v>
      </c>
      <c r="AZ48" s="9">
        <v>0.39362054142913999</v>
      </c>
      <c r="BA48" s="9">
        <v>-4.1079636190540202E-4</v>
      </c>
    </row>
    <row r="49" spans="35:53" x14ac:dyDescent="0.45">
      <c r="AI49">
        <f>+((AX49 + AY49*(B49+273.15) +AZ49*(B49+273.15)^2 +  BA49*(B49+273.15)^3)+(AX49 + AY49*(O49+273.15) + AZ49*(O49+273.15)^2 +  BA49*(O49+273.15)^3))/2</f>
        <v>4217.9625840967637</v>
      </c>
      <c r="AJ49">
        <f>((AT49 + AU49*(B49+273.15) + AV49*(B49+273.15)^2 +  AW49*(B49+273.15)^3)+(AT49 + AU49*(O49+273.15) + AV49*(O49+273.15)^2 +  AW49*(O49+273.15)^3))/2</f>
        <v>999.87746802529352</v>
      </c>
      <c r="AT49" s="7">
        <v>-144.24372570197801</v>
      </c>
      <c r="AU49" s="8">
        <v>10.528700058400901</v>
      </c>
      <c r="AV49" s="7">
        <v>-3.1256926142924198E-2</v>
      </c>
      <c r="AW49" s="7">
        <v>2.9456116190551199E-5</v>
      </c>
      <c r="AX49" s="9">
        <v>17554.453889016499</v>
      </c>
      <c r="AY49" s="9">
        <v>-125.692345063977</v>
      </c>
      <c r="AZ49" s="9">
        <v>0.39362054142913999</v>
      </c>
      <c r="BA49" s="9">
        <v>-4.1079636190540202E-4</v>
      </c>
    </row>
    <row r="50" spans="35:53" x14ac:dyDescent="0.45">
      <c r="AI50">
        <f>+((AX50 + AY50*(B50+273.15) +AZ50*(B50+273.15)^2 +  BA50*(B50+273.15)^3)+(AX50 + AY50*(O50+273.15) + AZ50*(O50+273.15)^2 +  BA50*(O50+273.15)^3))/2</f>
        <v>4217.9625840967637</v>
      </c>
      <c r="AJ50">
        <f>((AT50 + AU50*(B50+273.15) + AV50*(B50+273.15)^2 +  AW50*(B50+273.15)^3)+(AT50 + AU50*(O50+273.15) + AV50*(O50+273.15)^2 +  AW50*(O50+273.15)^3))/2</f>
        <v>999.87746802529352</v>
      </c>
      <c r="AT50" s="7">
        <v>-144.24372570197801</v>
      </c>
      <c r="AU50" s="8">
        <v>10.528700058400901</v>
      </c>
      <c r="AV50" s="7">
        <v>-3.1256926142924198E-2</v>
      </c>
      <c r="AW50" s="7">
        <v>2.9456116190551199E-5</v>
      </c>
      <c r="AX50" s="9">
        <v>17554.453889016499</v>
      </c>
      <c r="AY50" s="9">
        <v>-125.692345063977</v>
      </c>
      <c r="AZ50" s="9">
        <v>0.39362054142913999</v>
      </c>
      <c r="BA50" s="9">
        <v>-4.1079636190540202E-4</v>
      </c>
    </row>
    <row r="51" spans="35:53" x14ac:dyDescent="0.45">
      <c r="AI51">
        <f>+((AX51 + AY51*(B51+273.15) +AZ51*(B51+273.15)^2 +  BA51*(B51+273.15)^3)+(AX51 + AY51*(O51+273.15) + AZ51*(O51+273.15)^2 +  BA51*(O51+273.15)^3))/2</f>
        <v>4217.9625840967637</v>
      </c>
      <c r="AJ51">
        <f>((AT51 + AU51*(B51+273.15) + AV51*(B51+273.15)^2 +  AW51*(B51+273.15)^3)+(AT51 + AU51*(O51+273.15) + AV51*(O51+273.15)^2 +  AW51*(O51+273.15)^3))/2</f>
        <v>999.87746802529352</v>
      </c>
      <c r="AT51" s="7">
        <v>-144.24372570197801</v>
      </c>
      <c r="AU51" s="8">
        <v>10.528700058400901</v>
      </c>
      <c r="AV51" s="7">
        <v>-3.1256926142924198E-2</v>
      </c>
      <c r="AW51" s="7">
        <v>2.9456116190551199E-5</v>
      </c>
      <c r="AX51" s="9">
        <v>17554.453889016499</v>
      </c>
      <c r="AY51" s="9">
        <v>-125.692345063977</v>
      </c>
      <c r="AZ51" s="9">
        <v>0.39362054142913999</v>
      </c>
      <c r="BA51" s="9">
        <v>-4.1079636190540202E-4</v>
      </c>
    </row>
    <row r="52" spans="35:53" x14ac:dyDescent="0.45">
      <c r="AI52">
        <f>+((AX52 + AY52*(B52+273.15) +AZ52*(B52+273.15)^2 +  BA52*(B52+273.15)^3)+(AX52 + AY52*(O52+273.15) + AZ52*(O52+273.15)^2 +  BA52*(O52+273.15)^3))/2</f>
        <v>4217.9625840967637</v>
      </c>
      <c r="AJ52">
        <f>((AT52 + AU52*(B52+273.15) + AV52*(B52+273.15)^2 +  AW52*(B52+273.15)^3)+(AT52 + AU52*(O52+273.15) + AV52*(O52+273.15)^2 +  AW52*(O52+273.15)^3))/2</f>
        <v>999.87746802529352</v>
      </c>
      <c r="AT52" s="7">
        <v>-144.24372570197801</v>
      </c>
      <c r="AU52" s="8">
        <v>10.528700058400901</v>
      </c>
      <c r="AV52" s="7">
        <v>-3.1256926142924198E-2</v>
      </c>
      <c r="AW52" s="7">
        <v>2.9456116190551199E-5</v>
      </c>
      <c r="AX52" s="9">
        <v>17554.453889016499</v>
      </c>
      <c r="AY52" s="9">
        <v>-125.692345063977</v>
      </c>
      <c r="AZ52" s="9">
        <v>0.39362054142913999</v>
      </c>
      <c r="BA52" s="9">
        <v>-4.1079636190540202E-4</v>
      </c>
    </row>
    <row r="53" spans="35:53" x14ac:dyDescent="0.45">
      <c r="AI53">
        <f>+((AX53 + AY53*(B53+273.15) +AZ53*(B53+273.15)^2 +  BA53*(B53+273.15)^3)+(AX53 + AY53*(O53+273.15) + AZ53*(O53+273.15)^2 +  BA53*(O53+273.15)^3))/2</f>
        <v>4217.9625840967637</v>
      </c>
      <c r="AJ53">
        <f>((AT53 + AU53*(B53+273.15) + AV53*(B53+273.15)^2 +  AW53*(B53+273.15)^3)+(AT53 + AU53*(O53+273.15) + AV53*(O53+273.15)^2 +  AW53*(O53+273.15)^3))/2</f>
        <v>999.87746802529352</v>
      </c>
      <c r="AT53" s="7">
        <v>-144.24372570197801</v>
      </c>
      <c r="AU53" s="8">
        <v>10.528700058400901</v>
      </c>
      <c r="AV53" s="7">
        <v>-3.1256926142924198E-2</v>
      </c>
      <c r="AW53" s="7">
        <v>2.9456116190551199E-5</v>
      </c>
      <c r="AX53" s="9">
        <v>17554.453889016499</v>
      </c>
      <c r="AY53" s="9">
        <v>-125.692345063977</v>
      </c>
      <c r="AZ53" s="9">
        <v>0.39362054142913999</v>
      </c>
      <c r="BA53" s="9">
        <v>-4.1079636190540202E-4</v>
      </c>
    </row>
    <row r="54" spans="35:53" x14ac:dyDescent="0.45">
      <c r="AI54">
        <f>+((AX54 + AY54*(B54+273.15) +AZ54*(B54+273.15)^2 +  BA54*(B54+273.15)^3)+(AX54 + AY54*(O54+273.15) + AZ54*(O54+273.15)^2 +  BA54*(O54+273.15)^3))/2</f>
        <v>4217.9625840967637</v>
      </c>
      <c r="AJ54">
        <f>((AT54 + AU54*(B54+273.15) + AV54*(B54+273.15)^2 +  AW54*(B54+273.15)^3)+(AT54 + AU54*(O54+273.15) + AV54*(O54+273.15)^2 +  AW54*(O54+273.15)^3))/2</f>
        <v>999.87746802529352</v>
      </c>
      <c r="AT54" s="7">
        <v>-144.24372570197801</v>
      </c>
      <c r="AU54" s="8">
        <v>10.528700058400901</v>
      </c>
      <c r="AV54" s="7">
        <v>-3.1256926142924198E-2</v>
      </c>
      <c r="AW54" s="7">
        <v>2.9456116190551199E-5</v>
      </c>
      <c r="AX54" s="9">
        <v>17554.453889016499</v>
      </c>
      <c r="AY54" s="9">
        <v>-125.692345063977</v>
      </c>
      <c r="AZ54" s="9">
        <v>0.39362054142913999</v>
      </c>
      <c r="BA54" s="9">
        <v>-4.1079636190540202E-4</v>
      </c>
    </row>
    <row r="55" spans="35:53" x14ac:dyDescent="0.45">
      <c r="AI55">
        <f>+((AX55 + AY55*(B55+273.15) +AZ55*(B55+273.15)^2 +  BA55*(B55+273.15)^3)+(AX55 + AY55*(O55+273.15) + AZ55*(O55+273.15)^2 +  BA55*(O55+273.15)^3))/2</f>
        <v>4217.9625840967637</v>
      </c>
      <c r="AJ55">
        <f>((AT55 + AU55*(B55+273.15) + AV55*(B55+273.15)^2 +  AW55*(B55+273.15)^3)+(AT55 + AU55*(O55+273.15) + AV55*(O55+273.15)^2 +  AW55*(O55+273.15)^3))/2</f>
        <v>999.87746802529352</v>
      </c>
      <c r="AT55" s="7">
        <v>-144.24372570197801</v>
      </c>
      <c r="AU55" s="8">
        <v>10.528700058400901</v>
      </c>
      <c r="AV55" s="7">
        <v>-3.1256926142924198E-2</v>
      </c>
      <c r="AW55" s="7">
        <v>2.9456116190551199E-5</v>
      </c>
      <c r="AX55" s="9">
        <v>17554.453889016499</v>
      </c>
      <c r="AY55" s="9">
        <v>-125.692345063977</v>
      </c>
      <c r="AZ55" s="9">
        <v>0.39362054142913999</v>
      </c>
      <c r="BA55" s="9">
        <v>-4.1079636190540202E-4</v>
      </c>
    </row>
    <row r="56" spans="35:53" x14ac:dyDescent="0.45">
      <c r="AI56">
        <f>+((AX56 + AY56*(B56+273.15) +AZ56*(B56+273.15)^2 +  BA56*(B56+273.15)^3)+(AX56 + AY56*(O56+273.15) + AZ56*(O56+273.15)^2 +  BA56*(O56+273.15)^3))/2</f>
        <v>4217.9625840967637</v>
      </c>
      <c r="AJ56">
        <f>((AT56 + AU56*(B56+273.15) + AV56*(B56+273.15)^2 +  AW56*(B56+273.15)^3)+(AT56 + AU56*(O56+273.15) + AV56*(O56+273.15)^2 +  AW56*(O56+273.15)^3))/2</f>
        <v>999.87746802529352</v>
      </c>
      <c r="AT56" s="7">
        <v>-144.24372570197801</v>
      </c>
      <c r="AU56" s="8">
        <v>10.528700058400901</v>
      </c>
      <c r="AV56" s="7">
        <v>-3.1256926142924198E-2</v>
      </c>
      <c r="AW56" s="7">
        <v>2.9456116190551199E-5</v>
      </c>
      <c r="AX56" s="9">
        <v>17554.453889016499</v>
      </c>
      <c r="AY56" s="9">
        <v>-125.692345063977</v>
      </c>
      <c r="AZ56" s="9">
        <v>0.39362054142913999</v>
      </c>
      <c r="BA56" s="9">
        <v>-4.1079636190540202E-4</v>
      </c>
    </row>
    <row r="57" spans="35:53" x14ac:dyDescent="0.45">
      <c r="AI57">
        <f>+((AX57 + AY57*(B57+273.15) +AZ57*(B57+273.15)^2 +  BA57*(B57+273.15)^3)+(AX57 + AY57*(O57+273.15) + AZ57*(O57+273.15)^2 +  BA57*(O57+273.15)^3))/2</f>
        <v>4217.9625840967637</v>
      </c>
      <c r="AJ57">
        <f>((AT57 + AU57*(B57+273.15) + AV57*(B57+273.15)^2 +  AW57*(B57+273.15)^3)+(AT57 + AU57*(O57+273.15) + AV57*(O57+273.15)^2 +  AW57*(O57+273.15)^3))/2</f>
        <v>999.87746802529352</v>
      </c>
      <c r="AT57" s="7">
        <v>-144.24372570197801</v>
      </c>
      <c r="AU57" s="8">
        <v>10.528700058400901</v>
      </c>
      <c r="AV57" s="7">
        <v>-3.1256926142924198E-2</v>
      </c>
      <c r="AW57" s="7">
        <v>2.9456116190551199E-5</v>
      </c>
      <c r="AX57" s="9">
        <v>17554.453889016499</v>
      </c>
      <c r="AY57" s="9">
        <v>-125.692345063977</v>
      </c>
      <c r="AZ57" s="9">
        <v>0.39362054142913999</v>
      </c>
      <c r="BA57" s="9">
        <v>-4.1079636190540202E-4</v>
      </c>
    </row>
    <row r="58" spans="35:53" x14ac:dyDescent="0.45">
      <c r="AI58">
        <f>+((AX58 + AY58*(B58+273.15) +AZ58*(B58+273.15)^2 +  BA58*(B58+273.15)^3)+(AX58 + AY58*(O58+273.15) + AZ58*(O58+273.15)^2 +  BA58*(O58+273.15)^3))/2</f>
        <v>4217.9625840967637</v>
      </c>
      <c r="AJ58">
        <f>((AT58 + AU58*(B58+273.15) + AV58*(B58+273.15)^2 +  AW58*(B58+273.15)^3)+(AT58 + AU58*(O58+273.15) + AV58*(O58+273.15)^2 +  AW58*(O58+273.15)^3))/2</f>
        <v>999.87746802529352</v>
      </c>
      <c r="AT58" s="7">
        <v>-144.24372570197801</v>
      </c>
      <c r="AU58" s="8">
        <v>10.528700058400901</v>
      </c>
      <c r="AV58" s="7">
        <v>-3.1256926142924198E-2</v>
      </c>
      <c r="AW58" s="7">
        <v>2.9456116190551199E-5</v>
      </c>
      <c r="AX58" s="9">
        <v>17554.453889016499</v>
      </c>
      <c r="AY58" s="9">
        <v>-125.692345063977</v>
      </c>
      <c r="AZ58" s="9">
        <v>0.39362054142913999</v>
      </c>
      <c r="BA58" s="9">
        <v>-4.1079636190540202E-4</v>
      </c>
    </row>
    <row r="59" spans="35:53" x14ac:dyDescent="0.45">
      <c r="AI59">
        <f>+((AX59 + AY59*(B59+273.15) +AZ59*(B59+273.15)^2 +  BA59*(B59+273.15)^3)+(AX59 + AY59*(O59+273.15) + AZ59*(O59+273.15)^2 +  BA59*(O59+273.15)^3))/2</f>
        <v>4217.9625840967637</v>
      </c>
      <c r="AJ59">
        <f>((AT59 + AU59*(B59+273.15) + AV59*(B59+273.15)^2 +  AW59*(B59+273.15)^3)+(AT59 + AU59*(O59+273.15) + AV59*(O59+273.15)^2 +  AW59*(O59+273.15)^3))/2</f>
        <v>999.87746802529352</v>
      </c>
      <c r="AT59" s="7">
        <v>-144.24372570197801</v>
      </c>
      <c r="AU59" s="8">
        <v>10.528700058400901</v>
      </c>
      <c r="AV59" s="7">
        <v>-3.1256926142924198E-2</v>
      </c>
      <c r="AW59" s="7">
        <v>2.9456116190551199E-5</v>
      </c>
      <c r="AX59" s="9">
        <v>17554.453889016499</v>
      </c>
      <c r="AY59" s="9">
        <v>-125.692345063977</v>
      </c>
      <c r="AZ59" s="9">
        <v>0.39362054142913999</v>
      </c>
      <c r="BA59" s="9">
        <v>-4.1079636190540202E-4</v>
      </c>
    </row>
    <row r="60" spans="35:53" x14ac:dyDescent="0.45">
      <c r="AI60">
        <f>+((AX60 + AY60*(B60+273.15) +AZ60*(B60+273.15)^2 +  BA60*(B60+273.15)^3)+(AX60 + AY60*(O60+273.15) + AZ60*(O60+273.15)^2 +  BA60*(O60+273.15)^3))/2</f>
        <v>4217.9625840967637</v>
      </c>
      <c r="AJ60">
        <f>((AT60 + AU60*(B60+273.15) + AV60*(B60+273.15)^2 +  AW60*(B60+273.15)^3)+(AT60 + AU60*(O60+273.15) + AV60*(O60+273.15)^2 +  AW60*(O60+273.15)^3))/2</f>
        <v>999.87746802529352</v>
      </c>
      <c r="AT60" s="7">
        <v>-144.24372570197801</v>
      </c>
      <c r="AU60" s="8">
        <v>10.528700058400901</v>
      </c>
      <c r="AV60" s="7">
        <v>-3.1256926142924198E-2</v>
      </c>
      <c r="AW60" s="7">
        <v>2.9456116190551199E-5</v>
      </c>
      <c r="AX60" s="9">
        <v>17554.453889016499</v>
      </c>
      <c r="AY60" s="9">
        <v>-125.692345063977</v>
      </c>
      <c r="AZ60" s="9">
        <v>0.39362054142913999</v>
      </c>
      <c r="BA60" s="9">
        <v>-4.1079636190540202E-4</v>
      </c>
    </row>
    <row r="61" spans="35:53" x14ac:dyDescent="0.45">
      <c r="AI61">
        <f>+((AX61 + AY61*(B61+273.15) +AZ61*(B61+273.15)^2 +  BA61*(B61+273.15)^3)+(AX61 + AY61*(O61+273.15) + AZ61*(O61+273.15)^2 +  BA61*(O61+273.15)^3))/2</f>
        <v>4217.9625840967637</v>
      </c>
      <c r="AJ61">
        <f>((AT61 + AU61*(B61+273.15) + AV61*(B61+273.15)^2 +  AW61*(B61+273.15)^3)+(AT61 + AU61*(O61+273.15) + AV61*(O61+273.15)^2 +  AW61*(O61+273.15)^3))/2</f>
        <v>999.87746802529352</v>
      </c>
      <c r="AT61" s="7">
        <v>-144.24372570197801</v>
      </c>
      <c r="AU61" s="8">
        <v>10.528700058400901</v>
      </c>
      <c r="AV61" s="7">
        <v>-3.1256926142924198E-2</v>
      </c>
      <c r="AW61" s="7">
        <v>2.9456116190551199E-5</v>
      </c>
      <c r="AX61" s="9">
        <v>17554.453889016499</v>
      </c>
      <c r="AY61" s="9">
        <v>-125.692345063977</v>
      </c>
      <c r="AZ61" s="9">
        <v>0.39362054142913999</v>
      </c>
      <c r="BA61" s="9">
        <v>-4.1079636190540202E-4</v>
      </c>
    </row>
    <row r="62" spans="35:53" x14ac:dyDescent="0.45">
      <c r="AI62">
        <f>+((AX62 + AY62*(B62+273.15) +AZ62*(B62+273.15)^2 +  BA62*(B62+273.15)^3)+(AX62 + AY62*(O62+273.15) + AZ62*(O62+273.15)^2 +  BA62*(O62+273.15)^3))/2</f>
        <v>4217.9625840967637</v>
      </c>
      <c r="AJ62">
        <f>((AT62 + AU62*(B62+273.15) + AV62*(B62+273.15)^2 +  AW62*(B62+273.15)^3)+(AT62 + AU62*(O62+273.15) + AV62*(O62+273.15)^2 +  AW62*(O62+273.15)^3))/2</f>
        <v>999.87746802529352</v>
      </c>
      <c r="AT62" s="7">
        <v>-144.24372570197801</v>
      </c>
      <c r="AU62" s="8">
        <v>10.528700058400901</v>
      </c>
      <c r="AV62" s="7">
        <v>-3.1256926142924198E-2</v>
      </c>
      <c r="AW62" s="7">
        <v>2.9456116190551199E-5</v>
      </c>
      <c r="AX62" s="9">
        <v>17554.453889016499</v>
      </c>
      <c r="AY62" s="9">
        <v>-125.692345063977</v>
      </c>
      <c r="AZ62" s="9">
        <v>0.39362054142913999</v>
      </c>
      <c r="BA62" s="9">
        <v>-4.1079636190540202E-4</v>
      </c>
    </row>
    <row r="63" spans="35:53" x14ac:dyDescent="0.45">
      <c r="AI63">
        <f>+((AX63 + AY63*(B63+273.15) +AZ63*(B63+273.15)^2 +  BA63*(B63+273.15)^3)+(AX63 + AY63*(O63+273.15) + AZ63*(O63+273.15)^2 +  BA63*(O63+273.15)^3))/2</f>
        <v>4217.9625840967637</v>
      </c>
      <c r="AJ63">
        <f>((AT63 + AU63*(B63+273.15) + AV63*(B63+273.15)^2 +  AW63*(B63+273.15)^3)+(AT63 + AU63*(O63+273.15) + AV63*(O63+273.15)^2 +  AW63*(O63+273.15)^3))/2</f>
        <v>999.87746802529352</v>
      </c>
      <c r="AT63" s="7">
        <v>-144.24372570197801</v>
      </c>
      <c r="AU63" s="8">
        <v>10.528700058400901</v>
      </c>
      <c r="AV63" s="7">
        <v>-3.1256926142924198E-2</v>
      </c>
      <c r="AW63" s="7">
        <v>2.9456116190551199E-5</v>
      </c>
      <c r="AX63" s="9">
        <v>17554.453889016499</v>
      </c>
      <c r="AY63" s="9">
        <v>-125.692345063977</v>
      </c>
      <c r="AZ63" s="9">
        <v>0.39362054142913999</v>
      </c>
      <c r="BA63" s="9">
        <v>-4.1079636190540202E-4</v>
      </c>
    </row>
    <row r="64" spans="35:53" x14ac:dyDescent="0.45">
      <c r="AI64">
        <f>+((AX64 + AY64*(B64+273.15) +AZ64*(B64+273.15)^2 +  BA64*(B64+273.15)^3)+(AX64 + AY64*(O64+273.15) + AZ64*(O64+273.15)^2 +  BA64*(O64+273.15)^3))/2</f>
        <v>4217.9625840967637</v>
      </c>
      <c r="AJ64">
        <f>((AT64 + AU64*(B64+273.15) + AV64*(B64+273.15)^2 +  AW64*(B64+273.15)^3)+(AT64 + AU64*(O64+273.15) + AV64*(O64+273.15)^2 +  AW64*(O64+273.15)^3))/2</f>
        <v>999.87746802529352</v>
      </c>
      <c r="AT64" s="7">
        <v>-144.24372570197801</v>
      </c>
      <c r="AU64" s="8">
        <v>10.528700058400901</v>
      </c>
      <c r="AV64" s="7">
        <v>-3.1256926142924198E-2</v>
      </c>
      <c r="AW64" s="7">
        <v>2.9456116190551199E-5</v>
      </c>
      <c r="AX64" s="9">
        <v>17554.453889016499</v>
      </c>
      <c r="AY64" s="9">
        <v>-125.692345063977</v>
      </c>
      <c r="AZ64" s="9">
        <v>0.39362054142913999</v>
      </c>
      <c r="BA64" s="9">
        <v>-4.1079636190540202E-4</v>
      </c>
    </row>
    <row r="65" spans="35:53" x14ac:dyDescent="0.45">
      <c r="AI65">
        <f>+((AX65 + AY65*(B65+273.15) +AZ65*(B65+273.15)^2 +  BA65*(B65+273.15)^3)+(AX65 + AY65*(O65+273.15) + AZ65*(O65+273.15)^2 +  BA65*(O65+273.15)^3))/2</f>
        <v>4217.9625840967637</v>
      </c>
      <c r="AJ65">
        <f>((AT65 + AU65*(B65+273.15) + AV65*(B65+273.15)^2 +  AW65*(B65+273.15)^3)+(AT65 + AU65*(O65+273.15) + AV65*(O65+273.15)^2 +  AW65*(O65+273.15)^3))/2</f>
        <v>999.87746802529352</v>
      </c>
      <c r="AT65" s="7">
        <v>-144.24372570197801</v>
      </c>
      <c r="AU65" s="8">
        <v>10.528700058400901</v>
      </c>
      <c r="AV65" s="7">
        <v>-3.1256926142924198E-2</v>
      </c>
      <c r="AW65" s="7">
        <v>2.9456116190551199E-5</v>
      </c>
      <c r="AX65" s="9">
        <v>17554.453889016499</v>
      </c>
      <c r="AY65" s="9">
        <v>-125.692345063977</v>
      </c>
      <c r="AZ65" s="9">
        <v>0.39362054142913999</v>
      </c>
      <c r="BA65" s="9">
        <v>-4.1079636190540202E-4</v>
      </c>
    </row>
    <row r="66" spans="35:53" x14ac:dyDescent="0.45">
      <c r="AI66">
        <f>+((AX66 + AY66*(B66+273.15) +AZ66*(B66+273.15)^2 +  BA66*(B66+273.15)^3)+(AX66 + AY66*(O66+273.15) + AZ66*(O66+273.15)^2 +  BA66*(O66+273.15)^3))/2</f>
        <v>4217.9625840967637</v>
      </c>
      <c r="AJ66">
        <f>((AT66 + AU66*(B66+273.15) + AV66*(B66+273.15)^2 +  AW66*(B66+273.15)^3)+(AT66 + AU66*(O66+273.15) + AV66*(O66+273.15)^2 +  AW66*(O66+273.15)^3))/2</f>
        <v>999.87746802529352</v>
      </c>
      <c r="AT66" s="7">
        <v>-144.24372570197801</v>
      </c>
      <c r="AU66" s="8">
        <v>10.528700058400901</v>
      </c>
      <c r="AV66" s="7">
        <v>-3.1256926142924198E-2</v>
      </c>
      <c r="AW66" s="7">
        <v>2.9456116190551199E-5</v>
      </c>
      <c r="AX66" s="9">
        <v>17554.453889016499</v>
      </c>
      <c r="AY66" s="9">
        <v>-125.692345063977</v>
      </c>
      <c r="AZ66" s="9">
        <v>0.39362054142913999</v>
      </c>
      <c r="BA66" s="9">
        <v>-4.1079636190540202E-4</v>
      </c>
    </row>
    <row r="67" spans="35:53" x14ac:dyDescent="0.45">
      <c r="AI67">
        <f>+((AX67 + AY67*(B67+273.15) +AZ67*(B67+273.15)^2 +  BA67*(B67+273.15)^3)+(AX67 + AY67*(O67+273.15) + AZ67*(O67+273.15)^2 +  BA67*(O67+273.15)^3))/2</f>
        <v>4217.9625840967637</v>
      </c>
      <c r="AJ67">
        <f>((AT67 + AU67*(B67+273.15) + AV67*(B67+273.15)^2 +  AW67*(B67+273.15)^3)+(AT67 + AU67*(O67+273.15) + AV67*(O67+273.15)^2 +  AW67*(O67+273.15)^3))/2</f>
        <v>999.87746802529352</v>
      </c>
      <c r="AT67" s="7">
        <v>-144.24372570197801</v>
      </c>
      <c r="AU67" s="8">
        <v>10.528700058400901</v>
      </c>
      <c r="AV67" s="7">
        <v>-3.1256926142924198E-2</v>
      </c>
      <c r="AW67" s="7">
        <v>2.9456116190551199E-5</v>
      </c>
      <c r="AX67" s="9">
        <v>17554.453889016499</v>
      </c>
      <c r="AY67" s="9">
        <v>-125.692345063977</v>
      </c>
      <c r="AZ67" s="9">
        <v>0.39362054142913999</v>
      </c>
      <c r="BA67" s="9">
        <v>-4.1079636190540202E-4</v>
      </c>
    </row>
    <row r="68" spans="35:53" x14ac:dyDescent="0.45">
      <c r="AI68">
        <f>+((AX68 + AY68*(B68+273.15) +AZ68*(B68+273.15)^2 +  BA68*(B68+273.15)^3)+(AX68 + AY68*(O68+273.15) + AZ68*(O68+273.15)^2 +  BA68*(O68+273.15)^3))/2</f>
        <v>4217.9625840967637</v>
      </c>
      <c r="AJ68">
        <f>((AT68 + AU68*(B68+273.15) + AV68*(B68+273.15)^2 +  AW68*(B68+273.15)^3)+(AT68 + AU68*(O68+273.15) + AV68*(O68+273.15)^2 +  AW68*(O68+273.15)^3))/2</f>
        <v>999.87746802529352</v>
      </c>
      <c r="AT68" s="7">
        <v>-144.24372570197801</v>
      </c>
      <c r="AU68" s="8">
        <v>10.528700058400901</v>
      </c>
      <c r="AV68" s="7">
        <v>-3.1256926142924198E-2</v>
      </c>
      <c r="AW68" s="7">
        <v>2.9456116190551199E-5</v>
      </c>
      <c r="AX68" s="9">
        <v>17554.453889016499</v>
      </c>
      <c r="AY68" s="9">
        <v>-125.692345063977</v>
      </c>
      <c r="AZ68" s="9">
        <v>0.39362054142913999</v>
      </c>
      <c r="BA68" s="9">
        <v>-4.1079636190540202E-4</v>
      </c>
    </row>
    <row r="69" spans="35:53" x14ac:dyDescent="0.45">
      <c r="AI69">
        <f>+((AX69 + AY69*(B69+273.15) +AZ69*(B69+273.15)^2 +  BA69*(B69+273.15)^3)+(AX69 + AY69*(O69+273.15) + AZ69*(O69+273.15)^2 +  BA69*(O69+273.15)^3))/2</f>
        <v>4217.9625840967637</v>
      </c>
      <c r="AJ69">
        <f>((AT69 + AU69*(B69+273.15) + AV69*(B69+273.15)^2 +  AW69*(B69+273.15)^3)+(AT69 + AU69*(O69+273.15) + AV69*(O69+273.15)^2 +  AW69*(O69+273.15)^3))/2</f>
        <v>999.87746802529352</v>
      </c>
      <c r="AT69" s="7">
        <v>-144.24372570197801</v>
      </c>
      <c r="AU69" s="8">
        <v>10.528700058400901</v>
      </c>
      <c r="AV69" s="7">
        <v>-3.1256926142924198E-2</v>
      </c>
      <c r="AW69" s="7">
        <v>2.9456116190551199E-5</v>
      </c>
      <c r="AX69" s="9">
        <v>17554.453889016499</v>
      </c>
      <c r="AY69" s="9">
        <v>-125.692345063977</v>
      </c>
      <c r="AZ69" s="9">
        <v>0.39362054142913999</v>
      </c>
      <c r="BA69" s="9">
        <v>-4.1079636190540202E-4</v>
      </c>
    </row>
    <row r="70" spans="35:53" x14ac:dyDescent="0.45">
      <c r="AI70">
        <f>+((AX70 + AY70*(B70+273.15) +AZ70*(B70+273.15)^2 +  BA70*(B70+273.15)^3)+(AX70 + AY70*(O70+273.15) + AZ70*(O70+273.15)^2 +  BA70*(O70+273.15)^3))/2</f>
        <v>4217.9625840967637</v>
      </c>
      <c r="AJ70">
        <f>((AT70 + AU70*(B70+273.15) + AV70*(B70+273.15)^2 +  AW70*(B70+273.15)^3)+(AT70 + AU70*(O70+273.15) + AV70*(O70+273.15)^2 +  AW70*(O70+273.15)^3))/2</f>
        <v>999.87746802529352</v>
      </c>
      <c r="AT70" s="7">
        <v>-144.24372570197801</v>
      </c>
      <c r="AU70" s="8">
        <v>10.528700058400901</v>
      </c>
      <c r="AV70" s="7">
        <v>-3.1256926142924198E-2</v>
      </c>
      <c r="AW70" s="7">
        <v>2.9456116190551199E-5</v>
      </c>
      <c r="AX70" s="9">
        <v>17554.453889016499</v>
      </c>
      <c r="AY70" s="9">
        <v>-125.692345063977</v>
      </c>
      <c r="AZ70" s="9">
        <v>0.39362054142913999</v>
      </c>
      <c r="BA70" s="9">
        <v>-4.1079636190540202E-4</v>
      </c>
    </row>
    <row r="71" spans="35:53" x14ac:dyDescent="0.45">
      <c r="AI71">
        <f>+((AX71 + AY71*(B71+273.15) +AZ71*(B71+273.15)^2 +  BA71*(B71+273.15)^3)+(AX71 + AY71*(O71+273.15) + AZ71*(O71+273.15)^2 +  BA71*(O71+273.15)^3))/2</f>
        <v>4217.9625840967637</v>
      </c>
      <c r="AJ71">
        <f>((AT71 + AU71*(B71+273.15) + AV71*(B71+273.15)^2 +  AW71*(B71+273.15)^3)+(AT71 + AU71*(O71+273.15) + AV71*(O71+273.15)^2 +  AW71*(O71+273.15)^3))/2</f>
        <v>999.87746802529352</v>
      </c>
      <c r="AT71" s="7">
        <v>-144.24372570197801</v>
      </c>
      <c r="AU71" s="8">
        <v>10.528700058400901</v>
      </c>
      <c r="AV71" s="7">
        <v>-3.1256926142924198E-2</v>
      </c>
      <c r="AW71" s="7">
        <v>2.9456116190551199E-5</v>
      </c>
      <c r="AX71" s="9">
        <v>17554.453889016499</v>
      </c>
      <c r="AY71" s="9">
        <v>-125.692345063977</v>
      </c>
      <c r="AZ71" s="9">
        <v>0.39362054142913999</v>
      </c>
      <c r="BA71" s="9">
        <v>-4.1079636190540202E-4</v>
      </c>
    </row>
    <row r="72" spans="35:53" x14ac:dyDescent="0.45">
      <c r="AI72">
        <f>+((AX72 + AY72*(B72+273.15) +AZ72*(B72+273.15)^2 +  BA72*(B72+273.15)^3)+(AX72 + AY72*(O72+273.15) + AZ72*(O72+273.15)^2 +  BA72*(O72+273.15)^3))/2</f>
        <v>4217.9625840967637</v>
      </c>
      <c r="AJ72">
        <f>((AT72 + AU72*(B72+273.15) + AV72*(B72+273.15)^2 +  AW72*(B72+273.15)^3)+(AT72 + AU72*(O72+273.15) + AV72*(O72+273.15)^2 +  AW72*(O72+273.15)^3))/2</f>
        <v>999.87746802529352</v>
      </c>
      <c r="AT72" s="7">
        <v>-144.24372570197801</v>
      </c>
      <c r="AU72" s="8">
        <v>10.528700058400901</v>
      </c>
      <c r="AV72" s="7">
        <v>-3.1256926142924198E-2</v>
      </c>
      <c r="AW72" s="7">
        <v>2.9456116190551199E-5</v>
      </c>
      <c r="AX72" s="9">
        <v>17554.453889016499</v>
      </c>
      <c r="AY72" s="9">
        <v>-125.692345063977</v>
      </c>
      <c r="AZ72" s="9">
        <v>0.39362054142913999</v>
      </c>
      <c r="BA72" s="9">
        <v>-4.1079636190540202E-4</v>
      </c>
    </row>
    <row r="73" spans="35:53" x14ac:dyDescent="0.45">
      <c r="AI73">
        <f>+((AX73 + AY73*(B73+273.15) +AZ73*(B73+273.15)^2 +  BA73*(B73+273.15)^3)+(AX73 + AY73*(O73+273.15) + AZ73*(O73+273.15)^2 +  BA73*(O73+273.15)^3))/2</f>
        <v>4217.9625840967637</v>
      </c>
      <c r="AJ73">
        <f>((AT73 + AU73*(B73+273.15) + AV73*(B73+273.15)^2 +  AW73*(B73+273.15)^3)+(AT73 + AU73*(O73+273.15) + AV73*(O73+273.15)^2 +  AW73*(O73+273.15)^3))/2</f>
        <v>999.87746802529352</v>
      </c>
      <c r="AT73" s="7">
        <v>-144.24372570197801</v>
      </c>
      <c r="AU73" s="8">
        <v>10.528700058400901</v>
      </c>
      <c r="AV73" s="7">
        <v>-3.1256926142924198E-2</v>
      </c>
      <c r="AW73" s="7">
        <v>2.9456116190551199E-5</v>
      </c>
      <c r="AX73" s="9">
        <v>17554.453889016499</v>
      </c>
      <c r="AY73" s="9">
        <v>-125.692345063977</v>
      </c>
      <c r="AZ73" s="9">
        <v>0.39362054142913999</v>
      </c>
      <c r="BA73" s="9">
        <v>-4.1079636190540202E-4</v>
      </c>
    </row>
    <row r="74" spans="35:53" x14ac:dyDescent="0.45">
      <c r="AI74">
        <f>+((AX74 + AY74*(B74+273.15) +AZ74*(B74+273.15)^2 +  BA74*(B74+273.15)^3)+(AX74 + AY74*(O74+273.15) + AZ74*(O74+273.15)^2 +  BA74*(O74+273.15)^3))/2</f>
        <v>4217.9625840967637</v>
      </c>
      <c r="AJ74">
        <f>((AT74 + AU74*(B74+273.15) + AV74*(B74+273.15)^2 +  AW74*(B74+273.15)^3)+(AT74 + AU74*(O74+273.15) + AV74*(O74+273.15)^2 +  AW74*(O74+273.15)^3))/2</f>
        <v>999.87746802529352</v>
      </c>
      <c r="AT74" s="7">
        <v>-144.24372570197801</v>
      </c>
      <c r="AU74" s="8">
        <v>10.528700058400901</v>
      </c>
      <c r="AV74" s="7">
        <v>-3.1256926142924198E-2</v>
      </c>
      <c r="AW74" s="7">
        <v>2.9456116190551199E-5</v>
      </c>
      <c r="AX74" s="9">
        <v>17554.453889016499</v>
      </c>
      <c r="AY74" s="9">
        <v>-125.692345063977</v>
      </c>
      <c r="AZ74" s="9">
        <v>0.39362054142913999</v>
      </c>
      <c r="BA74" s="9">
        <v>-4.1079636190540202E-4</v>
      </c>
    </row>
    <row r="75" spans="35:53" x14ac:dyDescent="0.45">
      <c r="AI75">
        <f>+((AX75 + AY75*(B75+273.15) +AZ75*(B75+273.15)^2 +  BA75*(B75+273.15)^3)+(AX75 + AY75*(O75+273.15) + AZ75*(O75+273.15)^2 +  BA75*(O75+273.15)^3))/2</f>
        <v>4217.9625840967637</v>
      </c>
      <c r="AJ75">
        <f>((AT75 + AU75*(B75+273.15) + AV75*(B75+273.15)^2 +  AW75*(B75+273.15)^3)+(AT75 + AU75*(O75+273.15) + AV75*(O75+273.15)^2 +  AW75*(O75+273.15)^3))/2</f>
        <v>999.87746802529352</v>
      </c>
      <c r="AT75" s="7">
        <v>-144.24372570197801</v>
      </c>
      <c r="AU75" s="8">
        <v>10.528700058400901</v>
      </c>
      <c r="AV75" s="7">
        <v>-3.1256926142924198E-2</v>
      </c>
      <c r="AW75" s="7">
        <v>2.9456116190551199E-5</v>
      </c>
      <c r="AX75" s="9">
        <v>17554.453889016499</v>
      </c>
      <c r="AY75" s="9">
        <v>-125.692345063977</v>
      </c>
      <c r="AZ75" s="9">
        <v>0.39362054142913999</v>
      </c>
      <c r="BA75" s="9">
        <v>-4.1079636190540202E-4</v>
      </c>
    </row>
    <row r="76" spans="35:53" x14ac:dyDescent="0.45">
      <c r="AI76">
        <f>+((AX76 + AY76*(B76+273.15) +AZ76*(B76+273.15)^2 +  BA76*(B76+273.15)^3)+(AX76 + AY76*(O76+273.15) + AZ76*(O76+273.15)^2 +  BA76*(O76+273.15)^3))/2</f>
        <v>4217.9625840967637</v>
      </c>
      <c r="AJ76">
        <f>((AT76 + AU76*(B76+273.15) + AV76*(B76+273.15)^2 +  AW76*(B76+273.15)^3)+(AT76 + AU76*(O76+273.15) + AV76*(O76+273.15)^2 +  AW76*(O76+273.15)^3))/2</f>
        <v>999.87746802529352</v>
      </c>
      <c r="AT76" s="7">
        <v>-144.24372570197801</v>
      </c>
      <c r="AU76" s="8">
        <v>10.528700058400901</v>
      </c>
      <c r="AV76" s="7">
        <v>-3.1256926142924198E-2</v>
      </c>
      <c r="AW76" s="7">
        <v>2.9456116190551199E-5</v>
      </c>
      <c r="AX76" s="9">
        <v>17554.453889016499</v>
      </c>
      <c r="AY76" s="9">
        <v>-125.692345063977</v>
      </c>
      <c r="AZ76" s="9">
        <v>0.39362054142913999</v>
      </c>
      <c r="BA76" s="9">
        <v>-4.1079636190540202E-4</v>
      </c>
    </row>
    <row r="77" spans="35:53" x14ac:dyDescent="0.45">
      <c r="AI77">
        <f>+((AX77 + AY77*(B77+273.15) +AZ77*(B77+273.15)^2 +  BA77*(B77+273.15)^3)+(AX77 + AY77*(O77+273.15) + AZ77*(O77+273.15)^2 +  BA77*(O77+273.15)^3))/2</f>
        <v>4217.9625840967637</v>
      </c>
      <c r="AJ77">
        <f>((AT77 + AU77*(B77+273.15) + AV77*(B77+273.15)^2 +  AW77*(B77+273.15)^3)+(AT77 + AU77*(O77+273.15) + AV77*(O77+273.15)^2 +  AW77*(O77+273.15)^3))/2</f>
        <v>999.87746802529352</v>
      </c>
      <c r="AT77" s="7">
        <v>-144.24372570197801</v>
      </c>
      <c r="AU77" s="8">
        <v>10.528700058400901</v>
      </c>
      <c r="AV77" s="7">
        <v>-3.1256926142924198E-2</v>
      </c>
      <c r="AW77" s="7">
        <v>2.9456116190551199E-5</v>
      </c>
      <c r="AX77" s="9">
        <v>17554.453889016499</v>
      </c>
      <c r="AY77" s="9">
        <v>-125.692345063977</v>
      </c>
      <c r="AZ77" s="9">
        <v>0.39362054142913999</v>
      </c>
      <c r="BA77" s="9">
        <v>-4.1079636190540202E-4</v>
      </c>
    </row>
    <row r="78" spans="35:53" x14ac:dyDescent="0.45">
      <c r="AI78">
        <f>+((AX78 + AY78*(B78+273.15) +AZ78*(B78+273.15)^2 +  BA78*(B78+273.15)^3)+(AX78 + AY78*(O78+273.15) + AZ78*(O78+273.15)^2 +  BA78*(O78+273.15)^3))/2</f>
        <v>4217.9625840967637</v>
      </c>
      <c r="AJ78">
        <f>((AT78 + AU78*(B78+273.15) + AV78*(B78+273.15)^2 +  AW78*(B78+273.15)^3)+(AT78 + AU78*(O78+273.15) + AV78*(O78+273.15)^2 +  AW78*(O78+273.15)^3))/2</f>
        <v>999.87746802529352</v>
      </c>
      <c r="AT78" s="7">
        <v>-144.24372570197801</v>
      </c>
      <c r="AU78" s="8">
        <v>10.528700058400901</v>
      </c>
      <c r="AV78" s="7">
        <v>-3.1256926142924198E-2</v>
      </c>
      <c r="AW78" s="7">
        <v>2.9456116190551199E-5</v>
      </c>
      <c r="AX78" s="9">
        <v>17554.453889016499</v>
      </c>
      <c r="AY78" s="9">
        <v>-125.692345063977</v>
      </c>
      <c r="AZ78" s="9">
        <v>0.39362054142913999</v>
      </c>
      <c r="BA78" s="9">
        <v>-4.1079636190540202E-4</v>
      </c>
    </row>
    <row r="79" spans="35:53" x14ac:dyDescent="0.45">
      <c r="AI79">
        <f>+((AX79 + AY79*(B79+273.15) +AZ79*(B79+273.15)^2 +  BA79*(B79+273.15)^3)+(AX79 + AY79*(O79+273.15) + AZ79*(O79+273.15)^2 +  BA79*(O79+273.15)^3))/2</f>
        <v>4217.9625840967637</v>
      </c>
      <c r="AJ79">
        <f>((AT79 + AU79*(B79+273.15) + AV79*(B79+273.15)^2 +  AW79*(B79+273.15)^3)+(AT79 + AU79*(O79+273.15) + AV79*(O79+273.15)^2 +  AW79*(O79+273.15)^3))/2</f>
        <v>999.87746802529352</v>
      </c>
      <c r="AT79" s="7">
        <v>-144.24372570197801</v>
      </c>
      <c r="AU79" s="8">
        <v>10.528700058400901</v>
      </c>
      <c r="AV79" s="7">
        <v>-3.1256926142924198E-2</v>
      </c>
      <c r="AW79" s="7">
        <v>2.9456116190551199E-5</v>
      </c>
      <c r="AX79" s="9">
        <v>17554.453889016499</v>
      </c>
      <c r="AY79" s="9">
        <v>-125.692345063977</v>
      </c>
      <c r="AZ79" s="9">
        <v>0.39362054142913999</v>
      </c>
      <c r="BA79" s="9">
        <v>-4.1079636190540202E-4</v>
      </c>
    </row>
    <row r="80" spans="35:53" x14ac:dyDescent="0.45">
      <c r="AI80">
        <f>+((AX80 + AY80*(B80+273.15) +AZ80*(B80+273.15)^2 +  BA80*(B80+273.15)^3)+(AX80 + AY80*(O80+273.15) + AZ80*(O80+273.15)^2 +  BA80*(O80+273.15)^3))/2</f>
        <v>4217.9625840967637</v>
      </c>
      <c r="AJ80">
        <f>((AT80 + AU80*(B80+273.15) + AV80*(B80+273.15)^2 +  AW80*(B80+273.15)^3)+(AT80 + AU80*(O80+273.15) + AV80*(O80+273.15)^2 +  AW80*(O80+273.15)^3))/2</f>
        <v>999.87746802529352</v>
      </c>
      <c r="AT80" s="7">
        <v>-144.24372570197801</v>
      </c>
      <c r="AU80" s="8">
        <v>10.528700058400901</v>
      </c>
      <c r="AV80" s="7">
        <v>-3.1256926142924198E-2</v>
      </c>
      <c r="AW80" s="7">
        <v>2.9456116190551199E-5</v>
      </c>
      <c r="AX80" s="9">
        <v>17554.453889016499</v>
      </c>
      <c r="AY80" s="9">
        <v>-125.692345063977</v>
      </c>
      <c r="AZ80" s="9">
        <v>0.39362054142913999</v>
      </c>
      <c r="BA80" s="9">
        <v>-4.1079636190540202E-4</v>
      </c>
    </row>
    <row r="81" spans="35:53" x14ac:dyDescent="0.45">
      <c r="AI81">
        <f>+((AX81 + AY81*(B81+273.15) +AZ81*(B81+273.15)^2 +  BA81*(B81+273.15)^3)+(AX81 + AY81*(O81+273.15) + AZ81*(O81+273.15)^2 +  BA81*(O81+273.15)^3))/2</f>
        <v>4217.9625840967637</v>
      </c>
      <c r="AJ81">
        <f>((AT81 + AU81*(B81+273.15) + AV81*(B81+273.15)^2 +  AW81*(B81+273.15)^3)+(AT81 + AU81*(O81+273.15) + AV81*(O81+273.15)^2 +  AW81*(O81+273.15)^3))/2</f>
        <v>999.87746802529352</v>
      </c>
      <c r="AT81" s="7">
        <v>-144.24372570197801</v>
      </c>
      <c r="AU81" s="8">
        <v>10.528700058400901</v>
      </c>
      <c r="AV81" s="7">
        <v>-3.1256926142924198E-2</v>
      </c>
      <c r="AW81" s="7">
        <v>2.9456116190551199E-5</v>
      </c>
      <c r="AX81" s="9">
        <v>17554.453889016499</v>
      </c>
      <c r="AY81" s="9">
        <v>-125.692345063977</v>
      </c>
      <c r="AZ81" s="9">
        <v>0.39362054142913999</v>
      </c>
      <c r="BA81" s="9">
        <v>-4.1079636190540202E-4</v>
      </c>
    </row>
    <row r="82" spans="35:53" x14ac:dyDescent="0.45">
      <c r="AI82">
        <f>+((AX82 + AY82*(B82+273.15) +AZ82*(B82+273.15)^2 +  BA82*(B82+273.15)^3)+(AX82 + AY82*(O82+273.15) + AZ82*(O82+273.15)^2 +  BA82*(O82+273.15)^3))/2</f>
        <v>4217.9625840967637</v>
      </c>
      <c r="AJ82">
        <f>((AT82 + AU82*(B82+273.15) + AV82*(B82+273.15)^2 +  AW82*(B82+273.15)^3)+(AT82 + AU82*(O82+273.15) + AV82*(O82+273.15)^2 +  AW82*(O82+273.15)^3))/2</f>
        <v>999.87746802529352</v>
      </c>
      <c r="AT82" s="7">
        <v>-144.24372570197801</v>
      </c>
      <c r="AU82" s="8">
        <v>10.528700058400901</v>
      </c>
      <c r="AV82" s="7">
        <v>-3.1256926142924198E-2</v>
      </c>
      <c r="AW82" s="7">
        <v>2.9456116190551199E-5</v>
      </c>
      <c r="AX82" s="9">
        <v>17554.453889016499</v>
      </c>
      <c r="AY82" s="9">
        <v>-125.692345063977</v>
      </c>
      <c r="AZ82" s="9">
        <v>0.39362054142913999</v>
      </c>
      <c r="BA82" s="9">
        <v>-4.1079636190540202E-4</v>
      </c>
    </row>
    <row r="83" spans="35:53" x14ac:dyDescent="0.45">
      <c r="AI83">
        <f>+((AX83 + AY83*(B83+273.15) +AZ83*(B83+273.15)^2 +  BA83*(B83+273.15)^3)+(AX83 + AY83*(O83+273.15) + AZ83*(O83+273.15)^2 +  BA83*(O83+273.15)^3))/2</f>
        <v>4217.9625840967637</v>
      </c>
      <c r="AJ83">
        <f>((AT83 + AU83*(B83+273.15) + AV83*(B83+273.15)^2 +  AW83*(B83+273.15)^3)+(AT83 + AU83*(O83+273.15) + AV83*(O83+273.15)^2 +  AW83*(O83+273.15)^3))/2</f>
        <v>999.87746802529352</v>
      </c>
      <c r="AT83" s="7">
        <v>-144.24372570197801</v>
      </c>
      <c r="AU83" s="8">
        <v>10.528700058400901</v>
      </c>
      <c r="AV83" s="7">
        <v>-3.1256926142924198E-2</v>
      </c>
      <c r="AW83" s="7">
        <v>2.9456116190551199E-5</v>
      </c>
      <c r="AX83" s="9">
        <v>17554.453889016499</v>
      </c>
      <c r="AY83" s="9">
        <v>-125.692345063977</v>
      </c>
      <c r="AZ83" s="9">
        <v>0.39362054142913999</v>
      </c>
      <c r="BA83" s="9">
        <v>-4.1079636190540202E-4</v>
      </c>
    </row>
    <row r="84" spans="35:53" x14ac:dyDescent="0.45">
      <c r="AI84">
        <f>+((AX84 + AY84*(B84+273.15) +AZ84*(B84+273.15)^2 +  BA84*(B84+273.15)^3)+(AX84 + AY84*(O84+273.15) + AZ84*(O84+273.15)^2 +  BA84*(O84+273.15)^3))/2</f>
        <v>4217.9625840967637</v>
      </c>
      <c r="AJ84">
        <f>((AT84 + AU84*(B84+273.15) + AV84*(B84+273.15)^2 +  AW84*(B84+273.15)^3)+(AT84 + AU84*(O84+273.15) + AV84*(O84+273.15)^2 +  AW84*(O84+273.15)^3))/2</f>
        <v>999.87746802529352</v>
      </c>
      <c r="AT84" s="7">
        <v>-144.24372570197801</v>
      </c>
      <c r="AU84" s="8">
        <v>10.528700058400901</v>
      </c>
      <c r="AV84" s="7">
        <v>-3.1256926142924198E-2</v>
      </c>
      <c r="AW84" s="7">
        <v>2.9456116190551199E-5</v>
      </c>
      <c r="AX84" s="9">
        <v>17554.453889016499</v>
      </c>
      <c r="AY84" s="9">
        <v>-125.692345063977</v>
      </c>
      <c r="AZ84" s="9">
        <v>0.39362054142913999</v>
      </c>
      <c r="BA84" s="9">
        <v>-4.1079636190540202E-4</v>
      </c>
    </row>
    <row r="85" spans="35:53" x14ac:dyDescent="0.45">
      <c r="AI85">
        <f>+((AX85 + AY85*(B85+273.15) +AZ85*(B85+273.15)^2 +  BA85*(B85+273.15)^3)+(AX85 + AY85*(O85+273.15) + AZ85*(O85+273.15)^2 +  BA85*(O85+273.15)^3))/2</f>
        <v>4217.9625840967637</v>
      </c>
      <c r="AJ85">
        <f>((AT85 + AU85*(B85+273.15) + AV85*(B85+273.15)^2 +  AW85*(B85+273.15)^3)+(AT85 + AU85*(O85+273.15) + AV85*(O85+273.15)^2 +  AW85*(O85+273.15)^3))/2</f>
        <v>999.87746802529352</v>
      </c>
      <c r="AT85" s="7">
        <v>-144.24372570197801</v>
      </c>
      <c r="AU85" s="8">
        <v>10.528700058400901</v>
      </c>
      <c r="AV85" s="7">
        <v>-3.1256926142924198E-2</v>
      </c>
      <c r="AW85" s="7">
        <v>2.9456116190551199E-5</v>
      </c>
      <c r="AX85" s="9">
        <v>17554.453889016499</v>
      </c>
      <c r="AY85" s="9">
        <v>-125.692345063977</v>
      </c>
      <c r="AZ85" s="9">
        <v>0.39362054142913999</v>
      </c>
      <c r="BA85" s="9">
        <v>-4.1079636190540202E-4</v>
      </c>
    </row>
    <row r="86" spans="35:53" x14ac:dyDescent="0.45">
      <c r="AI86">
        <f>+((AX86 + AY86*(B86+273.15) +AZ86*(B86+273.15)^2 +  BA86*(B86+273.15)^3)+(AX86 + AY86*(O86+273.15) + AZ86*(O86+273.15)^2 +  BA86*(O86+273.15)^3))/2</f>
        <v>4217.9625840967637</v>
      </c>
      <c r="AJ86">
        <f>((AT86 + AU86*(B86+273.15) + AV86*(B86+273.15)^2 +  AW86*(B86+273.15)^3)+(AT86 + AU86*(O86+273.15) + AV86*(O86+273.15)^2 +  AW86*(O86+273.15)^3))/2</f>
        <v>999.87746802529352</v>
      </c>
      <c r="AT86" s="7">
        <v>-144.24372570197801</v>
      </c>
      <c r="AU86" s="8">
        <v>10.528700058400901</v>
      </c>
      <c r="AV86" s="7">
        <v>-3.1256926142924198E-2</v>
      </c>
      <c r="AW86" s="7">
        <v>2.9456116190551199E-5</v>
      </c>
      <c r="AX86" s="9">
        <v>17554.453889016499</v>
      </c>
      <c r="AY86" s="9">
        <v>-125.692345063977</v>
      </c>
      <c r="AZ86" s="9">
        <v>0.39362054142913999</v>
      </c>
      <c r="BA86" s="9">
        <v>-4.1079636190540202E-4</v>
      </c>
    </row>
    <row r="87" spans="35:53" x14ac:dyDescent="0.45">
      <c r="AI87">
        <f>+((AX87 + AY87*(B87+273.15) +AZ87*(B87+273.15)^2 +  BA87*(B87+273.15)^3)+(AX87 + AY87*(O87+273.15) + AZ87*(O87+273.15)^2 +  BA87*(O87+273.15)^3))/2</f>
        <v>4217.9625840967637</v>
      </c>
      <c r="AJ87">
        <f>((AT87 + AU87*(B87+273.15) + AV87*(B87+273.15)^2 +  AW87*(B87+273.15)^3)+(AT87 + AU87*(O87+273.15) + AV87*(O87+273.15)^2 +  AW87*(O87+273.15)^3))/2</f>
        <v>999.87746802529352</v>
      </c>
      <c r="AT87" s="7">
        <v>-144.24372570197801</v>
      </c>
      <c r="AU87" s="8">
        <v>10.528700058400901</v>
      </c>
      <c r="AV87" s="7">
        <v>-3.1256926142924198E-2</v>
      </c>
      <c r="AW87" s="7">
        <v>2.9456116190551199E-5</v>
      </c>
      <c r="AX87" s="9">
        <v>17554.453889016499</v>
      </c>
      <c r="AY87" s="9">
        <v>-125.692345063977</v>
      </c>
      <c r="AZ87" s="9">
        <v>0.39362054142913999</v>
      </c>
      <c r="BA87" s="9">
        <v>-4.1079636190540202E-4</v>
      </c>
    </row>
    <row r="88" spans="35:53" x14ac:dyDescent="0.45">
      <c r="AI88">
        <f>+((AX88 + AY88*(B88+273.15) +AZ88*(B88+273.15)^2 +  BA88*(B88+273.15)^3)+(AX88 + AY88*(O88+273.15) + AZ88*(O88+273.15)^2 +  BA88*(O88+273.15)^3))/2</f>
        <v>4217.9625840967637</v>
      </c>
      <c r="AJ88">
        <f>((AT88 + AU88*(B88+273.15) + AV88*(B88+273.15)^2 +  AW88*(B88+273.15)^3)+(AT88 + AU88*(O88+273.15) + AV88*(O88+273.15)^2 +  AW88*(O88+273.15)^3))/2</f>
        <v>999.87746802529352</v>
      </c>
      <c r="AT88" s="7">
        <v>-144.24372570197801</v>
      </c>
      <c r="AU88" s="8">
        <v>10.528700058400901</v>
      </c>
      <c r="AV88" s="7">
        <v>-3.1256926142924198E-2</v>
      </c>
      <c r="AW88" s="7">
        <v>2.9456116190551199E-5</v>
      </c>
      <c r="AX88" s="9">
        <v>17554.453889016499</v>
      </c>
      <c r="AY88" s="9">
        <v>-125.692345063977</v>
      </c>
      <c r="AZ88" s="9">
        <v>0.39362054142913999</v>
      </c>
      <c r="BA88" s="9">
        <v>-4.1079636190540202E-4</v>
      </c>
    </row>
    <row r="89" spans="35:53" x14ac:dyDescent="0.45">
      <c r="AI89">
        <f>+((AX89 + AY89*(B89+273.15) +AZ89*(B89+273.15)^2 +  BA89*(B89+273.15)^3)+(AX89 + AY89*(O89+273.15) + AZ89*(O89+273.15)^2 +  BA89*(O89+273.15)^3))/2</f>
        <v>4217.9625840967637</v>
      </c>
      <c r="AJ89">
        <f>((AT89 + AU89*(B89+273.15) + AV89*(B89+273.15)^2 +  AW89*(B89+273.15)^3)+(AT89 + AU89*(O89+273.15) + AV89*(O89+273.15)^2 +  AW89*(O89+273.15)^3))/2</f>
        <v>999.87746802529352</v>
      </c>
      <c r="AT89" s="7">
        <v>-144.24372570197801</v>
      </c>
      <c r="AU89" s="8">
        <v>10.528700058400901</v>
      </c>
      <c r="AV89" s="7">
        <v>-3.1256926142924198E-2</v>
      </c>
      <c r="AW89" s="7">
        <v>2.9456116190551199E-5</v>
      </c>
      <c r="AX89" s="9">
        <v>17554.453889016499</v>
      </c>
      <c r="AY89" s="9">
        <v>-125.692345063977</v>
      </c>
      <c r="AZ89" s="9">
        <v>0.39362054142913999</v>
      </c>
      <c r="BA89" s="9">
        <v>-4.1079636190540202E-4</v>
      </c>
    </row>
    <row r="90" spans="35:53" x14ac:dyDescent="0.45">
      <c r="AI90">
        <f>+((AX90 + AY90*(B90+273.15) +AZ90*(B90+273.15)^2 +  BA90*(B90+273.15)^3)+(AX90 + AY90*(O90+273.15) + AZ90*(O90+273.15)^2 +  BA90*(O90+273.15)^3))/2</f>
        <v>4217.9625840967637</v>
      </c>
      <c r="AJ90">
        <f>((AT90 + AU90*(B90+273.15) + AV90*(B90+273.15)^2 +  AW90*(B90+273.15)^3)+(AT90 + AU90*(O90+273.15) + AV90*(O90+273.15)^2 +  AW90*(O90+273.15)^3))/2</f>
        <v>999.87746802529352</v>
      </c>
      <c r="AT90" s="7">
        <v>-144.24372570197801</v>
      </c>
      <c r="AU90" s="8">
        <v>10.528700058400901</v>
      </c>
      <c r="AV90" s="7">
        <v>-3.1256926142924198E-2</v>
      </c>
      <c r="AW90" s="7">
        <v>2.9456116190551199E-5</v>
      </c>
      <c r="AX90" s="9">
        <v>17554.453889016499</v>
      </c>
      <c r="AY90" s="9">
        <v>-125.692345063977</v>
      </c>
      <c r="AZ90" s="9">
        <v>0.39362054142913999</v>
      </c>
      <c r="BA90" s="9">
        <v>-4.1079636190540202E-4</v>
      </c>
    </row>
    <row r="91" spans="35:53" x14ac:dyDescent="0.45">
      <c r="AI91">
        <f>+((AX91 + AY91*(B91+273.15) +AZ91*(B91+273.15)^2 +  BA91*(B91+273.15)^3)+(AX91 + AY91*(O91+273.15) + AZ91*(O91+273.15)^2 +  BA91*(O91+273.15)^3))/2</f>
        <v>4217.9625840967637</v>
      </c>
      <c r="AJ91">
        <f>((AT91 + AU91*(B91+273.15) + AV91*(B91+273.15)^2 +  AW91*(B91+273.15)^3)+(AT91 + AU91*(O91+273.15) + AV91*(O91+273.15)^2 +  AW91*(O91+273.15)^3))/2</f>
        <v>999.87746802529352</v>
      </c>
      <c r="AT91" s="7">
        <v>-144.24372570197801</v>
      </c>
      <c r="AU91" s="8">
        <v>10.528700058400901</v>
      </c>
      <c r="AV91" s="7">
        <v>-3.1256926142924198E-2</v>
      </c>
      <c r="AW91" s="7">
        <v>2.9456116190551199E-5</v>
      </c>
      <c r="AX91" s="9">
        <v>17554.453889016499</v>
      </c>
      <c r="AY91" s="9">
        <v>-125.692345063977</v>
      </c>
      <c r="AZ91" s="9">
        <v>0.39362054142913999</v>
      </c>
      <c r="BA91" s="9">
        <v>-4.1079636190540202E-4</v>
      </c>
    </row>
    <row r="92" spans="35:53" x14ac:dyDescent="0.45">
      <c r="AI92">
        <f>+((AX92 + AY92*(B92+273.15) +AZ92*(B92+273.15)^2 +  BA92*(B92+273.15)^3)+(AX92 + AY92*(O92+273.15) + AZ92*(O92+273.15)^2 +  BA92*(O92+273.15)^3))/2</f>
        <v>4217.9625840967637</v>
      </c>
      <c r="AJ92">
        <f>((AT92 + AU92*(B92+273.15) + AV92*(B92+273.15)^2 +  AW92*(B92+273.15)^3)+(AT92 + AU92*(O92+273.15) + AV92*(O92+273.15)^2 +  AW92*(O92+273.15)^3))/2</f>
        <v>999.87746802529352</v>
      </c>
      <c r="AT92" s="7">
        <v>-144.24372570197801</v>
      </c>
      <c r="AU92" s="8">
        <v>10.528700058400901</v>
      </c>
      <c r="AV92" s="7">
        <v>-3.1256926142924198E-2</v>
      </c>
      <c r="AW92" s="7">
        <v>2.9456116190551199E-5</v>
      </c>
      <c r="AX92" s="9">
        <v>17554.453889016499</v>
      </c>
      <c r="AY92" s="9">
        <v>-125.692345063977</v>
      </c>
      <c r="AZ92" s="9">
        <v>0.39362054142913999</v>
      </c>
      <c r="BA92" s="9">
        <v>-4.1079636190540202E-4</v>
      </c>
    </row>
    <row r="93" spans="35:53" x14ac:dyDescent="0.45">
      <c r="AI93">
        <f>+((AX93 + AY93*(B93+273.15) +AZ93*(B93+273.15)^2 +  BA93*(B93+273.15)^3)+(AX93 + AY93*(O93+273.15) + AZ93*(O93+273.15)^2 +  BA93*(O93+273.15)^3))/2</f>
        <v>4217.9625840967637</v>
      </c>
      <c r="AJ93">
        <f>((AT93 + AU93*(B93+273.15) + AV93*(B93+273.15)^2 +  AW93*(B93+273.15)^3)+(AT93 + AU93*(O93+273.15) + AV93*(O93+273.15)^2 +  AW93*(O93+273.15)^3))/2</f>
        <v>999.87746802529352</v>
      </c>
      <c r="AT93" s="7">
        <v>-144.24372570197801</v>
      </c>
      <c r="AU93" s="8">
        <v>10.528700058400901</v>
      </c>
      <c r="AV93" s="7">
        <v>-3.1256926142924198E-2</v>
      </c>
      <c r="AW93" s="7">
        <v>2.9456116190551199E-5</v>
      </c>
      <c r="AX93" s="9">
        <v>17554.453889016499</v>
      </c>
      <c r="AY93" s="9">
        <v>-125.692345063977</v>
      </c>
      <c r="AZ93" s="9">
        <v>0.39362054142913999</v>
      </c>
      <c r="BA93" s="9">
        <v>-4.1079636190540202E-4</v>
      </c>
    </row>
    <row r="94" spans="35:53" x14ac:dyDescent="0.45">
      <c r="AI94">
        <f>+((AX94 + AY94*(B94+273.15) +AZ94*(B94+273.15)^2 +  BA94*(B94+273.15)^3)+(AX94 + AY94*(O94+273.15) + AZ94*(O94+273.15)^2 +  BA94*(O94+273.15)^3))/2</f>
        <v>4217.9625840967637</v>
      </c>
      <c r="AJ94">
        <f>((AT94 + AU94*(B94+273.15) + AV94*(B94+273.15)^2 +  AW94*(B94+273.15)^3)+(AT94 + AU94*(O94+273.15) + AV94*(O94+273.15)^2 +  AW94*(O94+273.15)^3))/2</f>
        <v>999.87746802529352</v>
      </c>
      <c r="AT94" s="7">
        <v>-144.24372570197801</v>
      </c>
      <c r="AU94" s="8">
        <v>10.528700058400901</v>
      </c>
      <c r="AV94" s="7">
        <v>-3.1256926142924198E-2</v>
      </c>
      <c r="AW94" s="7">
        <v>2.9456116190551199E-5</v>
      </c>
      <c r="AX94" s="9">
        <v>17554.453889016499</v>
      </c>
      <c r="AY94" s="9">
        <v>-125.692345063977</v>
      </c>
      <c r="AZ94" s="9">
        <v>0.39362054142913999</v>
      </c>
      <c r="BA94" s="9">
        <v>-4.1079636190540202E-4</v>
      </c>
    </row>
    <row r="95" spans="35:53" x14ac:dyDescent="0.45">
      <c r="AI95">
        <f>+((AX95 + AY95*(B95+273.15) +AZ95*(B95+273.15)^2 +  BA95*(B95+273.15)^3)+(AX95 + AY95*(O95+273.15) + AZ95*(O95+273.15)^2 +  BA95*(O95+273.15)^3))/2</f>
        <v>4217.9625840967637</v>
      </c>
      <c r="AJ95">
        <f>((AT95 + AU95*(B95+273.15) + AV95*(B95+273.15)^2 +  AW95*(B95+273.15)^3)+(AT95 + AU95*(O95+273.15) + AV95*(O95+273.15)^2 +  AW95*(O95+273.15)^3))/2</f>
        <v>999.87746802529352</v>
      </c>
      <c r="AT95" s="7">
        <v>-144.24372570197801</v>
      </c>
      <c r="AU95" s="8">
        <v>10.528700058400901</v>
      </c>
      <c r="AV95" s="7">
        <v>-3.1256926142924198E-2</v>
      </c>
      <c r="AW95" s="7">
        <v>2.9456116190551199E-5</v>
      </c>
      <c r="AX95" s="9">
        <v>17554.453889016499</v>
      </c>
      <c r="AY95" s="9">
        <v>-125.692345063977</v>
      </c>
      <c r="AZ95" s="9">
        <v>0.39362054142913999</v>
      </c>
      <c r="BA95" s="9">
        <v>-4.1079636190540202E-4</v>
      </c>
    </row>
    <row r="96" spans="35:53" x14ac:dyDescent="0.45">
      <c r="AI96">
        <f>+((AX96 + AY96*(B96+273.15) +AZ96*(B96+273.15)^2 +  BA96*(B96+273.15)^3)+(AX96 + AY96*(O96+273.15) + AZ96*(O96+273.15)^2 +  BA96*(O96+273.15)^3))/2</f>
        <v>4217.9625840967637</v>
      </c>
      <c r="AJ96">
        <f>((AT96 + AU96*(B96+273.15) + AV96*(B96+273.15)^2 +  AW96*(B96+273.15)^3)+(AT96 + AU96*(O96+273.15) + AV96*(O96+273.15)^2 +  AW96*(O96+273.15)^3))/2</f>
        <v>999.87746802529352</v>
      </c>
      <c r="AT96" s="7">
        <v>-144.24372570197801</v>
      </c>
      <c r="AU96" s="8">
        <v>10.528700058400901</v>
      </c>
      <c r="AV96" s="7">
        <v>-3.1256926142924198E-2</v>
      </c>
      <c r="AW96" s="7">
        <v>2.9456116190551199E-5</v>
      </c>
      <c r="AX96" s="9">
        <v>17554.453889016499</v>
      </c>
      <c r="AY96" s="9">
        <v>-125.692345063977</v>
      </c>
      <c r="AZ96" s="9">
        <v>0.39362054142913999</v>
      </c>
      <c r="BA96" s="9">
        <v>-4.1079636190540202E-4</v>
      </c>
    </row>
    <row r="97" spans="35:53" x14ac:dyDescent="0.45">
      <c r="AI97">
        <f>+((AX97 + AY97*(B97+273.15) +AZ97*(B97+273.15)^2 +  BA97*(B97+273.15)^3)+(AX97 + AY97*(O97+273.15) + AZ97*(O97+273.15)^2 +  BA97*(O97+273.15)^3))/2</f>
        <v>4217.9625840967637</v>
      </c>
      <c r="AJ97">
        <f>((AT97 + AU97*(B97+273.15) + AV97*(B97+273.15)^2 +  AW97*(B97+273.15)^3)+(AT97 + AU97*(O97+273.15) + AV97*(O97+273.15)^2 +  AW97*(O97+273.15)^3))/2</f>
        <v>999.87746802529352</v>
      </c>
      <c r="AT97" s="7">
        <v>-144.24372570197801</v>
      </c>
      <c r="AU97" s="8">
        <v>10.528700058400901</v>
      </c>
      <c r="AV97" s="7">
        <v>-3.1256926142924198E-2</v>
      </c>
      <c r="AW97" s="7">
        <v>2.9456116190551199E-5</v>
      </c>
      <c r="AX97" s="9">
        <v>17554.453889016499</v>
      </c>
      <c r="AY97" s="9">
        <v>-125.692345063977</v>
      </c>
      <c r="AZ97" s="9">
        <v>0.39362054142913999</v>
      </c>
      <c r="BA97" s="9">
        <v>-4.1079636190540202E-4</v>
      </c>
    </row>
    <row r="98" spans="35:53" x14ac:dyDescent="0.45">
      <c r="AI98">
        <f>+((AX98 + AY98*(B98+273.15) +AZ98*(B98+273.15)^2 +  BA98*(B98+273.15)^3)+(AX98 + AY98*(O98+273.15) + AZ98*(O98+273.15)^2 +  BA98*(O98+273.15)^3))/2</f>
        <v>4217.9625840967637</v>
      </c>
      <c r="AJ98">
        <f>((AT98 + AU98*(B98+273.15) + AV98*(B98+273.15)^2 +  AW98*(B98+273.15)^3)+(AT98 + AU98*(O98+273.15) + AV98*(O98+273.15)^2 +  AW98*(O98+273.15)^3))/2</f>
        <v>999.87746802529352</v>
      </c>
      <c r="AT98" s="7">
        <v>-144.24372570197801</v>
      </c>
      <c r="AU98" s="8">
        <v>10.528700058400901</v>
      </c>
      <c r="AV98" s="7">
        <v>-3.1256926142924198E-2</v>
      </c>
      <c r="AW98" s="7">
        <v>2.9456116190551199E-5</v>
      </c>
      <c r="AX98" s="9">
        <v>17554.453889016499</v>
      </c>
      <c r="AY98" s="9">
        <v>-125.692345063977</v>
      </c>
      <c r="AZ98" s="9">
        <v>0.39362054142913999</v>
      </c>
      <c r="BA98" s="9">
        <v>-4.1079636190540202E-4</v>
      </c>
    </row>
    <row r="99" spans="35:53" x14ac:dyDescent="0.45">
      <c r="AI99">
        <f>+((AX99 + AY99*(B99+273.15) +AZ99*(B99+273.15)^2 +  BA99*(B99+273.15)^3)+(AX99 + AY99*(O99+273.15) + AZ99*(O99+273.15)^2 +  BA99*(O99+273.15)^3))/2</f>
        <v>4217.9625840967637</v>
      </c>
      <c r="AJ99">
        <f>((AT99 + AU99*(B99+273.15) + AV99*(B99+273.15)^2 +  AW99*(B99+273.15)^3)+(AT99 + AU99*(O99+273.15) + AV99*(O99+273.15)^2 +  AW99*(O99+273.15)^3))/2</f>
        <v>999.87746802529352</v>
      </c>
      <c r="AT99" s="7">
        <v>-144.24372570197801</v>
      </c>
      <c r="AU99" s="8">
        <v>10.528700058400901</v>
      </c>
      <c r="AV99" s="7">
        <v>-3.1256926142924198E-2</v>
      </c>
      <c r="AW99" s="7">
        <v>2.9456116190551199E-5</v>
      </c>
      <c r="AX99" s="9">
        <v>17554.453889016499</v>
      </c>
      <c r="AY99" s="9">
        <v>-125.692345063977</v>
      </c>
      <c r="AZ99" s="9">
        <v>0.39362054142913999</v>
      </c>
      <c r="BA99" s="9">
        <v>-4.1079636190540202E-4</v>
      </c>
    </row>
    <row r="100" spans="35:53" x14ac:dyDescent="0.45">
      <c r="AI100">
        <f>+((AX100 + AY100*(B100+273.15) +AZ100*(B100+273.15)^2 +  BA100*(B100+273.15)^3)+(AX100 + AY100*(O100+273.15) + AZ100*(O100+273.15)^2 +  BA100*(O100+273.15)^3))/2</f>
        <v>4217.9625840967637</v>
      </c>
      <c r="AJ100">
        <f>((AT100 + AU100*(B100+273.15) + AV100*(B100+273.15)^2 +  AW100*(B100+273.15)^3)+(AT100 + AU100*(O100+273.15) + AV100*(O100+273.15)^2 +  AW100*(O100+273.15)^3))/2</f>
        <v>999.87746802529352</v>
      </c>
      <c r="AT100" s="7">
        <v>-144.24372570197801</v>
      </c>
      <c r="AU100" s="8">
        <v>10.528700058400901</v>
      </c>
      <c r="AV100" s="7">
        <v>-3.1256926142924198E-2</v>
      </c>
      <c r="AW100" s="7">
        <v>2.9456116190551199E-5</v>
      </c>
      <c r="AX100" s="9">
        <v>17554.453889016499</v>
      </c>
      <c r="AY100" s="9">
        <v>-125.692345063977</v>
      </c>
      <c r="AZ100" s="9">
        <v>0.39362054142913999</v>
      </c>
      <c r="BA100" s="9">
        <v>-4.1079636190540202E-4</v>
      </c>
    </row>
    <row r="101" spans="35:53" x14ac:dyDescent="0.45">
      <c r="AI101">
        <f>+((AX101 + AY101*(B101+273.15) +AZ101*(B101+273.15)^2 +  BA101*(B101+273.15)^3)+(AX101 + AY101*(O101+273.15) + AZ101*(O101+273.15)^2 +  BA101*(O101+273.15)^3))/2</f>
        <v>4217.9625840967637</v>
      </c>
      <c r="AJ101">
        <f>((AT101 + AU101*(B101+273.15) + AV101*(B101+273.15)^2 +  AW101*(B101+273.15)^3)+(AT101 + AU101*(O101+273.15) + AV101*(O101+273.15)^2 +  AW101*(O101+273.15)^3))/2</f>
        <v>999.87746802529352</v>
      </c>
      <c r="AT101" s="7">
        <v>-144.24372570197801</v>
      </c>
      <c r="AU101" s="8">
        <v>10.528700058400901</v>
      </c>
      <c r="AV101" s="7">
        <v>-3.1256926142924198E-2</v>
      </c>
      <c r="AW101" s="7">
        <v>2.9456116190551199E-5</v>
      </c>
      <c r="AX101" s="9">
        <v>17554.453889016499</v>
      </c>
      <c r="AY101" s="9">
        <v>-125.692345063977</v>
      </c>
      <c r="AZ101" s="9">
        <v>0.39362054142913999</v>
      </c>
      <c r="BA101" s="9">
        <v>-4.1079636190540202E-4</v>
      </c>
    </row>
    <row r="102" spans="35:53" x14ac:dyDescent="0.45">
      <c r="AI102">
        <f>+((AX102 + AY102*(B102+273.15) +AZ102*(B102+273.15)^2 +  BA102*(B102+273.15)^3)+(AX102 + AY102*(O102+273.15) + AZ102*(O102+273.15)^2 +  BA102*(O102+273.15)^3))/2</f>
        <v>4217.9625840967637</v>
      </c>
      <c r="AJ102">
        <f>((AT102 + AU102*(B102+273.15) + AV102*(B102+273.15)^2 +  AW102*(B102+273.15)^3)+(AT102 + AU102*(O102+273.15) + AV102*(O102+273.15)^2 +  AW102*(O102+273.15)^3))/2</f>
        <v>999.87746802529352</v>
      </c>
      <c r="AT102" s="7">
        <v>-144.24372570197801</v>
      </c>
      <c r="AU102" s="8">
        <v>10.528700058400901</v>
      </c>
      <c r="AV102" s="7">
        <v>-3.1256926142924198E-2</v>
      </c>
      <c r="AW102" s="7">
        <v>2.9456116190551199E-5</v>
      </c>
      <c r="AX102" s="9">
        <v>17554.453889016499</v>
      </c>
      <c r="AY102" s="9">
        <v>-125.692345063977</v>
      </c>
      <c r="AZ102" s="9">
        <v>0.39362054142913999</v>
      </c>
      <c r="BA102" s="9">
        <v>-4.1079636190540202E-4</v>
      </c>
    </row>
    <row r="103" spans="35:53" x14ac:dyDescent="0.45">
      <c r="AI103">
        <f>+((AX103 + AY103*(B103+273.15) +AZ103*(B103+273.15)^2 +  BA103*(B103+273.15)^3)+(AX103 + AY103*(O103+273.15) + AZ103*(O103+273.15)^2 +  BA103*(O103+273.15)^3))/2</f>
        <v>4217.9625840967637</v>
      </c>
      <c r="AJ103">
        <f>((AT103 + AU103*(B103+273.15) + AV103*(B103+273.15)^2 +  AW103*(B103+273.15)^3)+(AT103 + AU103*(O103+273.15) + AV103*(O103+273.15)^2 +  AW103*(O103+273.15)^3))/2</f>
        <v>999.87746802529352</v>
      </c>
      <c r="AT103" s="7">
        <v>-144.24372570197801</v>
      </c>
      <c r="AU103" s="8">
        <v>10.528700058400901</v>
      </c>
      <c r="AV103" s="7">
        <v>-3.1256926142924198E-2</v>
      </c>
      <c r="AW103" s="7">
        <v>2.9456116190551199E-5</v>
      </c>
      <c r="AX103" s="9">
        <v>17554.453889016499</v>
      </c>
      <c r="AY103" s="9">
        <v>-125.692345063977</v>
      </c>
      <c r="AZ103" s="9">
        <v>0.39362054142913999</v>
      </c>
      <c r="BA103" s="9">
        <v>-4.1079636190540202E-4</v>
      </c>
    </row>
    <row r="104" spans="35:53" x14ac:dyDescent="0.45">
      <c r="AI104">
        <f>+((AX104 + AY104*(B104+273.15) +AZ104*(B104+273.15)^2 +  BA104*(B104+273.15)^3)+(AX104 + AY104*(O104+273.15) + AZ104*(O104+273.15)^2 +  BA104*(O104+273.15)^3))/2</f>
        <v>4217.9625840967637</v>
      </c>
      <c r="AJ104">
        <f>((AT104 + AU104*(B104+273.15) + AV104*(B104+273.15)^2 +  AW104*(B104+273.15)^3)+(AT104 + AU104*(O104+273.15) + AV104*(O104+273.15)^2 +  AW104*(O104+273.15)^3))/2</f>
        <v>999.87746802529352</v>
      </c>
      <c r="AT104" s="7">
        <v>-144.24372570197801</v>
      </c>
      <c r="AU104" s="8">
        <v>10.528700058400901</v>
      </c>
      <c r="AV104" s="7">
        <v>-3.1256926142924198E-2</v>
      </c>
      <c r="AW104" s="7">
        <v>2.9456116190551199E-5</v>
      </c>
      <c r="AX104" s="9">
        <v>17554.453889016499</v>
      </c>
      <c r="AY104" s="9">
        <v>-125.692345063977</v>
      </c>
      <c r="AZ104" s="9">
        <v>0.39362054142913999</v>
      </c>
      <c r="BA104" s="9">
        <v>-4.1079636190540202E-4</v>
      </c>
    </row>
    <row r="105" spans="35:53" x14ac:dyDescent="0.45">
      <c r="AI105">
        <f>+((AX105 + AY105*(B105+273.15) +AZ105*(B105+273.15)^2 +  BA105*(B105+273.15)^3)+(AX105 + AY105*(O105+273.15) + AZ105*(O105+273.15)^2 +  BA105*(O105+273.15)^3))/2</f>
        <v>4217.9625840967637</v>
      </c>
      <c r="AJ105">
        <f>((AT105 + AU105*(B105+273.15) + AV105*(B105+273.15)^2 +  AW105*(B105+273.15)^3)+(AT105 + AU105*(O105+273.15) + AV105*(O105+273.15)^2 +  AW105*(O105+273.15)^3))/2</f>
        <v>999.87746802529352</v>
      </c>
      <c r="AT105" s="7">
        <v>-144.24372570197801</v>
      </c>
      <c r="AU105" s="8">
        <v>10.528700058400901</v>
      </c>
      <c r="AV105" s="7">
        <v>-3.1256926142924198E-2</v>
      </c>
      <c r="AW105" s="7">
        <v>2.9456116190551199E-5</v>
      </c>
      <c r="AX105" s="9">
        <v>17554.453889016499</v>
      </c>
      <c r="AY105" s="9">
        <v>-125.692345063977</v>
      </c>
      <c r="AZ105" s="9">
        <v>0.39362054142913999</v>
      </c>
      <c r="BA105" s="9">
        <v>-4.1079636190540202E-4</v>
      </c>
    </row>
    <row r="106" spans="35:53" x14ac:dyDescent="0.45">
      <c r="AI106">
        <f>+((AX106 + AY106*(B106+273.15) +AZ106*(B106+273.15)^2 +  BA106*(B106+273.15)^3)+(AX106 + AY106*(O106+273.15) + AZ106*(O106+273.15)^2 +  BA106*(O106+273.15)^3))/2</f>
        <v>4217.9625840967637</v>
      </c>
      <c r="AJ106">
        <f>((AT106 + AU106*(B106+273.15) + AV106*(B106+273.15)^2 +  AW106*(B106+273.15)^3)+(AT106 + AU106*(O106+273.15) + AV106*(O106+273.15)^2 +  AW106*(O106+273.15)^3))/2</f>
        <v>999.87746802529352</v>
      </c>
      <c r="AT106" s="7">
        <v>-144.24372570197801</v>
      </c>
      <c r="AU106" s="8">
        <v>10.528700058400901</v>
      </c>
      <c r="AV106" s="7">
        <v>-3.1256926142924198E-2</v>
      </c>
      <c r="AW106" s="7">
        <v>2.9456116190551199E-5</v>
      </c>
      <c r="AX106" s="9">
        <v>17554.453889016499</v>
      </c>
      <c r="AY106" s="9">
        <v>-125.692345063977</v>
      </c>
      <c r="AZ106" s="9">
        <v>0.39362054142913999</v>
      </c>
      <c r="BA106" s="9">
        <v>-4.1079636190540202E-4</v>
      </c>
    </row>
    <row r="107" spans="35:53" x14ac:dyDescent="0.45">
      <c r="AI107">
        <f>+((AX107 + AY107*(B107+273.15) +AZ107*(B107+273.15)^2 +  BA107*(B107+273.15)^3)+(AX107 + AY107*(O107+273.15) + AZ107*(O107+273.15)^2 +  BA107*(O107+273.15)^3))/2</f>
        <v>4217.9625840967637</v>
      </c>
      <c r="AJ107">
        <f>((AT107 + AU107*(B107+273.15) + AV107*(B107+273.15)^2 +  AW107*(B107+273.15)^3)+(AT107 + AU107*(O107+273.15) + AV107*(O107+273.15)^2 +  AW107*(O107+273.15)^3))/2</f>
        <v>999.87746802529352</v>
      </c>
      <c r="AT107" s="7">
        <v>-144.24372570197801</v>
      </c>
      <c r="AU107" s="8">
        <v>10.528700058400901</v>
      </c>
      <c r="AV107" s="7">
        <v>-3.1256926142924198E-2</v>
      </c>
      <c r="AW107" s="7">
        <v>2.9456116190551199E-5</v>
      </c>
      <c r="AX107" s="9">
        <v>17554.453889016499</v>
      </c>
      <c r="AY107" s="9">
        <v>-125.692345063977</v>
      </c>
      <c r="AZ107" s="9">
        <v>0.39362054142913999</v>
      </c>
      <c r="BA107" s="9">
        <v>-4.1079636190540202E-4</v>
      </c>
    </row>
    <row r="108" spans="35:53" x14ac:dyDescent="0.45">
      <c r="AI108">
        <f>+((AX108 + AY108*(B108+273.15) +AZ108*(B108+273.15)^2 +  BA108*(B108+273.15)^3)+(AX108 + AY108*(O108+273.15) + AZ108*(O108+273.15)^2 +  BA108*(O108+273.15)^3))/2</f>
        <v>4217.9625840967637</v>
      </c>
      <c r="AJ108">
        <f>((AT108 + AU108*(B108+273.15) + AV108*(B108+273.15)^2 +  AW108*(B108+273.15)^3)+(AT108 + AU108*(O108+273.15) + AV108*(O108+273.15)^2 +  AW108*(O108+273.15)^3))/2</f>
        <v>999.87746802529352</v>
      </c>
      <c r="AT108" s="7">
        <v>-144.24372570197801</v>
      </c>
      <c r="AU108" s="8">
        <v>10.528700058400901</v>
      </c>
      <c r="AV108" s="7">
        <v>-3.1256926142924198E-2</v>
      </c>
      <c r="AW108" s="7">
        <v>2.9456116190551199E-5</v>
      </c>
      <c r="AX108" s="9">
        <v>17554.453889016499</v>
      </c>
      <c r="AY108" s="9">
        <v>-125.692345063977</v>
      </c>
      <c r="AZ108" s="9">
        <v>0.39362054142913999</v>
      </c>
      <c r="BA108" s="9">
        <v>-4.1079636190540202E-4</v>
      </c>
    </row>
    <row r="109" spans="35:53" x14ac:dyDescent="0.45">
      <c r="AI109">
        <f>+((AX109 + AY109*(B109+273.15) +AZ109*(B109+273.15)^2 +  BA109*(B109+273.15)^3)+(AX109 + AY109*(O109+273.15) + AZ109*(O109+273.15)^2 +  BA109*(O109+273.15)^3))/2</f>
        <v>4217.9625840967637</v>
      </c>
      <c r="AJ109">
        <f>((AT109 + AU109*(B109+273.15) + AV109*(B109+273.15)^2 +  AW109*(B109+273.15)^3)+(AT109 + AU109*(O109+273.15) + AV109*(O109+273.15)^2 +  AW109*(O109+273.15)^3))/2</f>
        <v>999.87746802529352</v>
      </c>
      <c r="AT109" s="7">
        <v>-144.24372570197801</v>
      </c>
      <c r="AU109" s="8">
        <v>10.528700058400901</v>
      </c>
      <c r="AV109" s="7">
        <v>-3.1256926142924198E-2</v>
      </c>
      <c r="AW109" s="7">
        <v>2.9456116190551199E-5</v>
      </c>
      <c r="AX109" s="9">
        <v>17554.453889016499</v>
      </c>
      <c r="AY109" s="9">
        <v>-125.692345063977</v>
      </c>
      <c r="AZ109" s="9">
        <v>0.39362054142913999</v>
      </c>
      <c r="BA109" s="9">
        <v>-4.1079636190540202E-4</v>
      </c>
    </row>
    <row r="110" spans="35:53" x14ac:dyDescent="0.45">
      <c r="AI110">
        <f>+((AX110 + AY110*(B110+273.15) +AZ110*(B110+273.15)^2 +  BA110*(B110+273.15)^3)+(AX110 + AY110*(O110+273.15) + AZ110*(O110+273.15)^2 +  BA110*(O110+273.15)^3))/2</f>
        <v>4217.9625840967637</v>
      </c>
      <c r="AJ110">
        <f>((AT110 + AU110*(B110+273.15) + AV110*(B110+273.15)^2 +  AW110*(B110+273.15)^3)+(AT110 + AU110*(O110+273.15) + AV110*(O110+273.15)^2 +  AW110*(O110+273.15)^3))/2</f>
        <v>999.87746802529352</v>
      </c>
      <c r="AT110" s="7">
        <v>-144.24372570197801</v>
      </c>
      <c r="AU110" s="8">
        <v>10.528700058400901</v>
      </c>
      <c r="AV110" s="7">
        <v>-3.1256926142924198E-2</v>
      </c>
      <c r="AW110" s="7">
        <v>2.9456116190551199E-5</v>
      </c>
      <c r="AX110" s="9">
        <v>17554.453889016499</v>
      </c>
      <c r="AY110" s="9">
        <v>-125.692345063977</v>
      </c>
      <c r="AZ110" s="9">
        <v>0.39362054142913999</v>
      </c>
      <c r="BA110" s="9">
        <v>-4.1079636190540202E-4</v>
      </c>
    </row>
    <row r="111" spans="35:53" x14ac:dyDescent="0.45">
      <c r="AI111">
        <f>+((AX111 + AY111*(B111+273.15) +AZ111*(B111+273.15)^2 +  BA111*(B111+273.15)^3)+(AX111 + AY111*(O111+273.15) + AZ111*(O111+273.15)^2 +  BA111*(O111+273.15)^3))/2</f>
        <v>4217.9625840967637</v>
      </c>
      <c r="AJ111">
        <f>((AT111 + AU111*(B111+273.15) + AV111*(B111+273.15)^2 +  AW111*(B111+273.15)^3)+(AT111 + AU111*(O111+273.15) + AV111*(O111+273.15)^2 +  AW111*(O111+273.15)^3))/2</f>
        <v>999.87746802529352</v>
      </c>
      <c r="AT111" s="7">
        <v>-144.24372570197801</v>
      </c>
      <c r="AU111" s="8">
        <v>10.528700058400901</v>
      </c>
      <c r="AV111" s="7">
        <v>-3.1256926142924198E-2</v>
      </c>
      <c r="AW111" s="7">
        <v>2.9456116190551199E-5</v>
      </c>
      <c r="AX111" s="9">
        <v>17554.453889016499</v>
      </c>
      <c r="AY111" s="9">
        <v>-125.692345063977</v>
      </c>
      <c r="AZ111" s="9">
        <v>0.39362054142913999</v>
      </c>
      <c r="BA111" s="9">
        <v>-4.1079636190540202E-4</v>
      </c>
    </row>
    <row r="112" spans="35:53" x14ac:dyDescent="0.45">
      <c r="AI112">
        <f>+((AX112 + AY112*(B112+273.15) +AZ112*(B112+273.15)^2 +  BA112*(B112+273.15)^3)+(AX112 + AY112*(O112+273.15) + AZ112*(O112+273.15)^2 +  BA112*(O112+273.15)^3))/2</f>
        <v>4217.9625840967637</v>
      </c>
      <c r="AJ112">
        <f>((AT112 + AU112*(B112+273.15) + AV112*(B112+273.15)^2 +  AW112*(B112+273.15)^3)+(AT112 + AU112*(O112+273.15) + AV112*(O112+273.15)^2 +  AW112*(O112+273.15)^3))/2</f>
        <v>999.87746802529352</v>
      </c>
      <c r="AT112" s="7">
        <v>-144.24372570197801</v>
      </c>
      <c r="AU112" s="8">
        <v>10.528700058400901</v>
      </c>
      <c r="AV112" s="7">
        <v>-3.1256926142924198E-2</v>
      </c>
      <c r="AW112" s="7">
        <v>2.9456116190551199E-5</v>
      </c>
      <c r="AX112" s="9">
        <v>17554.453889016499</v>
      </c>
      <c r="AY112" s="9">
        <v>-125.692345063977</v>
      </c>
      <c r="AZ112" s="9">
        <v>0.39362054142913999</v>
      </c>
      <c r="BA112" s="9">
        <v>-4.1079636190540202E-4</v>
      </c>
    </row>
    <row r="113" spans="35:53" x14ac:dyDescent="0.45">
      <c r="AI113">
        <f>+((AX113 + AY113*(B113+273.15) +AZ113*(B113+273.15)^2 +  BA113*(B113+273.15)^3)+(AX113 + AY113*(O113+273.15) + AZ113*(O113+273.15)^2 +  BA113*(O113+273.15)^3))/2</f>
        <v>4217.9625840967637</v>
      </c>
      <c r="AJ113">
        <f>((AT113 + AU113*(B113+273.15) + AV113*(B113+273.15)^2 +  AW113*(B113+273.15)^3)+(AT113 + AU113*(O113+273.15) + AV113*(O113+273.15)^2 +  AW113*(O113+273.15)^3))/2</f>
        <v>999.87746802529352</v>
      </c>
      <c r="AT113" s="7">
        <v>-144.24372570197801</v>
      </c>
      <c r="AU113" s="8">
        <v>10.528700058400901</v>
      </c>
      <c r="AV113" s="7">
        <v>-3.1256926142924198E-2</v>
      </c>
      <c r="AW113" s="7">
        <v>2.9456116190551199E-5</v>
      </c>
      <c r="AX113" s="9">
        <v>17554.453889016499</v>
      </c>
      <c r="AY113" s="9">
        <v>-125.692345063977</v>
      </c>
      <c r="AZ113" s="9">
        <v>0.39362054142913999</v>
      </c>
      <c r="BA113" s="9">
        <v>-4.1079636190540202E-4</v>
      </c>
    </row>
    <row r="114" spans="35:53" x14ac:dyDescent="0.45">
      <c r="AI114">
        <f>+((AX114 + AY114*(B114+273.15) +AZ114*(B114+273.15)^2 +  BA114*(B114+273.15)^3)+(AX114 + AY114*(O114+273.15) + AZ114*(O114+273.15)^2 +  BA114*(O114+273.15)^3))/2</f>
        <v>4217.9625840967637</v>
      </c>
      <c r="AJ114">
        <f>((AT114 + AU114*(B114+273.15) + AV114*(B114+273.15)^2 +  AW114*(B114+273.15)^3)+(AT114 + AU114*(O114+273.15) + AV114*(O114+273.15)^2 +  AW114*(O114+273.15)^3))/2</f>
        <v>999.87746802529352</v>
      </c>
      <c r="AT114" s="7">
        <v>-144.24372570197801</v>
      </c>
      <c r="AU114" s="8">
        <v>10.528700058400901</v>
      </c>
      <c r="AV114" s="7">
        <v>-3.1256926142924198E-2</v>
      </c>
      <c r="AW114" s="7">
        <v>2.9456116190551199E-5</v>
      </c>
      <c r="AX114" s="9">
        <v>17554.453889016499</v>
      </c>
      <c r="AY114" s="9">
        <v>-125.692345063977</v>
      </c>
      <c r="AZ114" s="9">
        <v>0.39362054142913999</v>
      </c>
      <c r="BA114" s="9">
        <v>-4.1079636190540202E-4</v>
      </c>
    </row>
    <row r="196" spans="46:53" x14ac:dyDescent="0.45">
      <c r="AT196" s="9"/>
      <c r="AU196" s="9"/>
      <c r="AV196" s="9"/>
      <c r="AW196" s="9"/>
      <c r="AX196" s="9"/>
      <c r="AY196" s="9"/>
      <c r="AZ196" s="9"/>
      <c r="BA196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workbookViewId="0">
      <selection activeCell="S25" sqref="S25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Q21" sqref="Q21"/>
    </sheetView>
  </sheetViews>
  <sheetFormatPr baseColWidth="10" defaultRowHeight="14.25" x14ac:dyDescent="0.45"/>
  <sheetData>
    <row r="1" spans="1:17" x14ac:dyDescent="0.45">
      <c r="C1">
        <v>8.0000000000000002E-3</v>
      </c>
      <c r="D1">
        <v>1.6E-2</v>
      </c>
      <c r="E1">
        <v>2.7E-2</v>
      </c>
      <c r="F1">
        <v>4.2000000000000003E-2</v>
      </c>
      <c r="G1">
        <v>5.3999999999999999E-2</v>
      </c>
      <c r="H1">
        <v>7.3999999999999996E-2</v>
      </c>
      <c r="K1">
        <v>8.5</v>
      </c>
      <c r="L1">
        <v>73</v>
      </c>
      <c r="N1" s="3"/>
      <c r="O1" s="4">
        <v>8.5</v>
      </c>
      <c r="P1" s="5">
        <v>73</v>
      </c>
      <c r="Q1" s="5"/>
    </row>
    <row r="2" spans="1:17" x14ac:dyDescent="0.45">
      <c r="A2">
        <v>180.1</v>
      </c>
      <c r="B2">
        <v>38.5</v>
      </c>
      <c r="C2" s="13">
        <v>27.707893371582003</v>
      </c>
      <c r="D2" s="13">
        <v>24.36572265625</v>
      </c>
      <c r="E2" s="13">
        <v>22.180583953857401</v>
      </c>
      <c r="F2" s="13">
        <v>20.529601607099998</v>
      </c>
      <c r="G2" s="13">
        <v>19.661550994999999</v>
      </c>
      <c r="H2" s="13">
        <v>18.639759897499999</v>
      </c>
      <c r="I2" s="2"/>
      <c r="J2">
        <v>0.02</v>
      </c>
      <c r="K2" s="13">
        <v>3.307342529296875E-3</v>
      </c>
      <c r="L2" s="13">
        <v>1.1756896972698883E-2</v>
      </c>
      <c r="N2" s="5">
        <v>0.02</v>
      </c>
      <c r="O2" s="13">
        <v>7.6601905822753977</v>
      </c>
      <c r="P2" s="13">
        <v>0.97838592529299717</v>
      </c>
      <c r="Q2" s="2"/>
    </row>
    <row r="3" spans="1:17" x14ac:dyDescent="0.45">
      <c r="B3">
        <v>77</v>
      </c>
      <c r="C3" s="13">
        <v>21.701385498046797</v>
      </c>
      <c r="D3" s="13">
        <v>18.151744842529297</v>
      </c>
      <c r="E3" s="13">
        <v>16.017646789550703</v>
      </c>
      <c r="F3" s="13">
        <v>14.4993285604</v>
      </c>
      <c r="G3" s="13">
        <v>13.732678373600001</v>
      </c>
      <c r="H3" s="13">
        <v>12.8576445555</v>
      </c>
      <c r="I3" s="2"/>
      <c r="J3">
        <v>0.08</v>
      </c>
      <c r="K3" s="13">
        <v>6.0494422912597017</v>
      </c>
      <c r="L3" s="13">
        <v>0.88439559936529832</v>
      </c>
      <c r="N3" s="5">
        <v>0.08</v>
      </c>
      <c r="O3" s="13">
        <v>28.887252807617202</v>
      </c>
      <c r="P3" s="13">
        <v>3.6580390930175994</v>
      </c>
      <c r="Q3" s="2"/>
    </row>
    <row r="4" spans="1:17" x14ac:dyDescent="0.45">
      <c r="B4">
        <v>154</v>
      </c>
      <c r="C4" s="13">
        <v>17.626121520996001</v>
      </c>
      <c r="D4" s="13">
        <v>13.901950836181598</v>
      </c>
      <c r="E4" s="13">
        <v>11.742313385009702</v>
      </c>
      <c r="F4" s="13">
        <v>10.248374313899999</v>
      </c>
      <c r="G4" s="13">
        <v>9.5090118669100008</v>
      </c>
      <c r="H4" s="13">
        <v>8.6784811293599997</v>
      </c>
      <c r="I4" s="2"/>
      <c r="J4">
        <v>0.12</v>
      </c>
      <c r="K4" s="13">
        <v>8.3095397949218963</v>
      </c>
      <c r="L4" s="13">
        <v>1.3060760498047017</v>
      </c>
      <c r="N4" s="5">
        <v>0.35</v>
      </c>
      <c r="O4" s="13">
        <v>109.9112358093262</v>
      </c>
      <c r="P4" s="13">
        <v>15.0239448547363</v>
      </c>
      <c r="Q4" s="2"/>
    </row>
    <row r="5" spans="1:17" x14ac:dyDescent="0.45">
      <c r="B5">
        <v>231</v>
      </c>
      <c r="C5" s="13">
        <v>15.805313110351499</v>
      </c>
      <c r="D5" s="13">
        <v>12.094341278076101</v>
      </c>
      <c r="E5" s="13">
        <v>9.9097061157225994</v>
      </c>
      <c r="F5" s="13">
        <v>8.3907521230400004</v>
      </c>
      <c r="G5" s="13">
        <v>7.6387471651199998</v>
      </c>
      <c r="H5" s="13">
        <v>6.7955380219499997</v>
      </c>
      <c r="I5" s="2"/>
      <c r="N5" s="5"/>
      <c r="O5" s="2"/>
      <c r="P5" s="2"/>
      <c r="Q5" s="2"/>
    </row>
    <row r="6" spans="1:17" ht="13.9" customHeight="1" x14ac:dyDescent="0.45">
      <c r="B6">
        <v>308</v>
      </c>
      <c r="C6" s="13">
        <v>14.676509857177699</v>
      </c>
      <c r="D6" s="13">
        <v>11.018638610839801</v>
      </c>
      <c r="E6" s="13">
        <v>8.8581504821776988</v>
      </c>
      <c r="F6" s="13">
        <v>7.3798604928699998</v>
      </c>
      <c r="G6" s="13">
        <v>6.64963684629</v>
      </c>
      <c r="H6" s="13">
        <v>5.8353931960200001</v>
      </c>
      <c r="I6" s="2"/>
      <c r="N6" s="5"/>
      <c r="O6" s="2"/>
      <c r="P6" s="2"/>
      <c r="Q6" s="2"/>
    </row>
    <row r="7" spans="1:17" x14ac:dyDescent="0.45">
      <c r="B7">
        <v>385</v>
      </c>
      <c r="C7" s="13">
        <v>13.866794586181598</v>
      </c>
      <c r="D7" s="13">
        <v>10.276535034179602</v>
      </c>
      <c r="E7" s="13">
        <v>8.1567077636717968</v>
      </c>
      <c r="F7" s="13">
        <v>6.7412492418200003</v>
      </c>
      <c r="G7" s="13">
        <v>6.0430466000300003</v>
      </c>
      <c r="H7" s="13">
        <v>5.2689906186500002</v>
      </c>
      <c r="I7" s="2"/>
    </row>
    <row r="8" spans="1:17" x14ac:dyDescent="0.45">
      <c r="B8">
        <v>408.1</v>
      </c>
      <c r="C8" s="13">
        <v>13.666664123535099</v>
      </c>
      <c r="D8" s="13">
        <v>10.094661712646399</v>
      </c>
      <c r="E8" s="13">
        <v>7.9874076843261008</v>
      </c>
      <c r="F8" s="13">
        <v>6.5872532897199996</v>
      </c>
      <c r="G8" s="13">
        <v>5.8973078332700002</v>
      </c>
      <c r="H8" s="13">
        <v>5.1335350092300001</v>
      </c>
    </row>
    <row r="10" spans="1:17" x14ac:dyDescent="0.45">
      <c r="K10">
        <v>8.5</v>
      </c>
      <c r="L10">
        <v>73</v>
      </c>
      <c r="N10" s="3"/>
      <c r="O10" s="4">
        <v>8.5</v>
      </c>
      <c r="P10" s="5">
        <v>73</v>
      </c>
      <c r="Q10" s="5"/>
    </row>
    <row r="11" spans="1:17" x14ac:dyDescent="0.45">
      <c r="A11">
        <v>65.099999999999994</v>
      </c>
      <c r="C11">
        <v>8.0000000000000002E-3</v>
      </c>
      <c r="D11">
        <v>1.6E-2</v>
      </c>
      <c r="E11">
        <v>2.7E-2</v>
      </c>
      <c r="F11">
        <v>4.2000000000000003E-2</v>
      </c>
      <c r="G11">
        <v>5.3999999999999999E-2</v>
      </c>
      <c r="H11">
        <v>7.3999999999999996E-2</v>
      </c>
      <c r="I11" s="2"/>
      <c r="J11">
        <v>0.02</v>
      </c>
      <c r="K11" s="13">
        <v>1.2016296385937153E-3</v>
      </c>
      <c r="L11" s="13">
        <v>4.2381286620951641E-3</v>
      </c>
      <c r="N11" s="5">
        <v>0.02</v>
      </c>
      <c r="O11" s="13">
        <v>2.7395477294922017</v>
      </c>
      <c r="P11" s="13">
        <v>0.35047531127930398</v>
      </c>
      <c r="Q11" s="2"/>
    </row>
    <row r="12" spans="1:17" x14ac:dyDescent="0.45">
      <c r="B12">
        <v>38.5</v>
      </c>
      <c r="C12" s="13">
        <v>9.9866905212401988</v>
      </c>
      <c r="D12" s="13">
        <v>8.7844200134276988</v>
      </c>
      <c r="E12" s="13">
        <v>7.9981575012207031</v>
      </c>
      <c r="F12" s="13">
        <v>7.4039771988299998</v>
      </c>
      <c r="G12" s="13">
        <v>7.0915261813399999</v>
      </c>
      <c r="H12" s="13">
        <v>6.7236960985699996</v>
      </c>
      <c r="I12" s="2"/>
      <c r="J12">
        <v>0.08</v>
      </c>
      <c r="K12" s="13">
        <v>2.1372261047362997</v>
      </c>
      <c r="L12" s="13">
        <v>0.31880950927740059</v>
      </c>
      <c r="N12" s="5">
        <v>0.08</v>
      </c>
      <c r="O12" s="13">
        <v>10.265243530273395</v>
      </c>
      <c r="P12" s="13">
        <v>1.3109970092773011</v>
      </c>
      <c r="Q12" s="2"/>
    </row>
    <row r="13" spans="1:17" x14ac:dyDescent="0.45">
      <c r="B13">
        <v>77</v>
      </c>
      <c r="C13" s="13">
        <v>7.8287582397460014</v>
      </c>
      <c r="D13" s="13">
        <v>6.5499382019042969</v>
      </c>
      <c r="E13" s="13">
        <v>5.7809867858886008</v>
      </c>
      <c r="F13" s="13">
        <v>5.2338529392000002</v>
      </c>
      <c r="G13" s="13">
        <v>4.9575656166900002</v>
      </c>
      <c r="H13" s="13">
        <v>4.6421997275400004</v>
      </c>
      <c r="I13" s="2"/>
      <c r="J13">
        <v>0.12</v>
      </c>
      <c r="K13" s="13">
        <v>3.0001716613769958</v>
      </c>
      <c r="L13" s="13">
        <v>0.47121429443360086</v>
      </c>
      <c r="N13" s="5">
        <v>0.35</v>
      </c>
      <c r="O13" s="13">
        <v>39.023548126220696</v>
      </c>
      <c r="P13" s="13">
        <v>5.3741340637207031</v>
      </c>
      <c r="Q13" s="2"/>
    </row>
    <row r="14" spans="1:17" x14ac:dyDescent="0.45">
      <c r="B14">
        <v>154</v>
      </c>
      <c r="C14" s="13">
        <v>6.361545562744098</v>
      </c>
      <c r="D14" s="13">
        <v>5.0189132690428977</v>
      </c>
      <c r="E14" s="13">
        <v>4.239963531494098</v>
      </c>
      <c r="F14" s="13">
        <v>3.7009499022500001</v>
      </c>
      <c r="G14" s="13">
        <v>3.4341322284600002</v>
      </c>
      <c r="H14" s="13">
        <v>3.1343681218500001</v>
      </c>
      <c r="I14" s="2"/>
      <c r="N14" s="5"/>
      <c r="O14" s="2"/>
      <c r="P14" s="2"/>
      <c r="Q14" s="2"/>
    </row>
    <row r="15" spans="1:17" x14ac:dyDescent="0.45">
      <c r="B15">
        <v>231</v>
      </c>
      <c r="C15" s="13">
        <v>5.7063331604002983</v>
      </c>
      <c r="D15" s="13">
        <v>4.3679237365722017</v>
      </c>
      <c r="E15" s="13">
        <v>3.5796508789062003</v>
      </c>
      <c r="F15" s="13">
        <v>3.0313969250700001</v>
      </c>
      <c r="G15" s="13">
        <v>2.7599087991200002</v>
      </c>
      <c r="H15" s="13">
        <v>2.4554454474299998</v>
      </c>
      <c r="I15" s="2"/>
      <c r="M15" s="3"/>
      <c r="N15" s="5"/>
      <c r="O15" s="2"/>
      <c r="P15" s="2"/>
      <c r="Q15" s="2"/>
    </row>
    <row r="16" spans="1:17" x14ac:dyDescent="0.45">
      <c r="B16">
        <v>308</v>
      </c>
      <c r="C16" s="13">
        <v>5.2992553710937003</v>
      </c>
      <c r="D16" s="13">
        <v>3.9798049926757031</v>
      </c>
      <c r="E16" s="13">
        <v>3.2001762390136008</v>
      </c>
      <c r="F16" s="13">
        <v>2.6666839012399999</v>
      </c>
      <c r="G16" s="13">
        <v>2.4031246025500002</v>
      </c>
      <c r="H16" s="13">
        <v>2.10920816997</v>
      </c>
      <c r="I16" s="2"/>
      <c r="J16" s="3"/>
      <c r="K16" s="3"/>
      <c r="L16" s="3"/>
      <c r="M16" s="3"/>
      <c r="N16" s="3"/>
      <c r="O16" s="3"/>
    </row>
    <row r="17" spans="1:19" x14ac:dyDescent="0.45">
      <c r="B17">
        <v>385</v>
      </c>
      <c r="C17" s="13">
        <v>5.0071678161621023</v>
      </c>
      <c r="D17" s="13">
        <v>3.7124290466308025</v>
      </c>
      <c r="E17" s="13">
        <v>2.9473495483398011</v>
      </c>
      <c r="F17" s="13">
        <v>2.43657640188</v>
      </c>
      <c r="G17" s="13">
        <v>2.1845529403500001</v>
      </c>
      <c r="H17" s="13">
        <v>1.9051076119599999</v>
      </c>
      <c r="I17" s="2"/>
      <c r="J17" s="3"/>
      <c r="K17" s="4"/>
      <c r="L17" s="5"/>
      <c r="M17" s="5"/>
      <c r="N17" s="3"/>
      <c r="O17" s="3"/>
    </row>
    <row r="18" spans="1:19" x14ac:dyDescent="0.45">
      <c r="B18">
        <v>408.1</v>
      </c>
      <c r="C18" s="13">
        <v>4.9349555969237997</v>
      </c>
      <c r="D18" s="13">
        <v>3.6467590332030966</v>
      </c>
      <c r="E18" s="13">
        <v>2.8861999511717968</v>
      </c>
      <c r="F18" s="13">
        <v>2.38122928622</v>
      </c>
      <c r="G18" s="13">
        <v>2.1322083644499998</v>
      </c>
      <c r="H18" s="13">
        <v>1.85649347282</v>
      </c>
      <c r="J18" s="5"/>
      <c r="K18" s="3"/>
      <c r="L18" s="3"/>
      <c r="M18" s="3"/>
      <c r="N18" s="3"/>
      <c r="O18">
        <v>65.099999999999994</v>
      </c>
      <c r="P18">
        <v>180.1</v>
      </c>
    </row>
    <row r="19" spans="1:19" x14ac:dyDescent="0.45">
      <c r="C19" s="2"/>
      <c r="D19" s="2"/>
      <c r="E19" s="2"/>
      <c r="F19" s="2"/>
      <c r="G19" s="2"/>
      <c r="I19" s="2"/>
      <c r="K19">
        <v>180.1</v>
      </c>
      <c r="L19">
        <v>65.099999999999994</v>
      </c>
      <c r="M19" s="5"/>
      <c r="N19">
        <v>0</v>
      </c>
      <c r="O19" s="13">
        <v>1.27</v>
      </c>
      <c r="P19" s="13">
        <v>1.18</v>
      </c>
    </row>
    <row r="20" spans="1:19" x14ac:dyDescent="0.45">
      <c r="H20" s="2"/>
      <c r="I20" s="2"/>
      <c r="J20">
        <v>38.5</v>
      </c>
      <c r="K20" s="13">
        <v>100.5396003723144</v>
      </c>
      <c r="L20" s="13">
        <v>35.675384521484396</v>
      </c>
      <c r="M20" s="5"/>
      <c r="N20">
        <v>0.5</v>
      </c>
      <c r="O20" s="13">
        <v>1.0396600500387936</v>
      </c>
      <c r="P20" s="13">
        <v>1.0682403099056543</v>
      </c>
    </row>
    <row r="21" spans="1:19" x14ac:dyDescent="0.45">
      <c r="A21">
        <v>180.1</v>
      </c>
      <c r="B21">
        <v>1.6E-2</v>
      </c>
      <c r="C21" s="2">
        <v>1.6E-2</v>
      </c>
      <c r="D21" s="2">
        <v>1.6E-2</v>
      </c>
      <c r="E21" s="2">
        <v>1.6E-2</v>
      </c>
      <c r="F21" s="5">
        <v>0.82</v>
      </c>
      <c r="G21" s="2"/>
      <c r="H21" s="2"/>
      <c r="I21" s="2"/>
      <c r="J21">
        <v>77</v>
      </c>
      <c r="K21" s="13">
        <v>52.394668579100603</v>
      </c>
      <c r="L21" s="13">
        <v>18.494155883788999</v>
      </c>
      <c r="M21" s="3"/>
      <c r="N21">
        <v>1</v>
      </c>
      <c r="O21" s="13">
        <v>1.0182485899347058</v>
      </c>
      <c r="P21" s="13">
        <v>1.031338146054074</v>
      </c>
    </row>
    <row r="22" spans="1:19" x14ac:dyDescent="0.45">
      <c r="A22">
        <v>65.099999999999994</v>
      </c>
      <c r="B22" s="2">
        <v>6.3518524170000035E-2</v>
      </c>
      <c r="C22" s="2">
        <v>9.6206665038991446E-3</v>
      </c>
      <c r="D22" s="2">
        <v>5.1689147949204539E-2</v>
      </c>
      <c r="E22" s="2">
        <v>8.8996887207088093E-2</v>
      </c>
      <c r="F22" s="2">
        <v>27.462388992309513</v>
      </c>
      <c r="G22" s="2"/>
      <c r="H22" s="2"/>
      <c r="J22">
        <v>154</v>
      </c>
      <c r="K22" s="13">
        <v>26.318000793457003</v>
      </c>
      <c r="L22" s="13">
        <v>9.3523521423339062</v>
      </c>
      <c r="M22" s="3"/>
      <c r="N22">
        <v>1.5</v>
      </c>
      <c r="O22" s="13">
        <v>1.0084476466947372</v>
      </c>
      <c r="P22" s="13">
        <v>1.0144597618116535</v>
      </c>
      <c r="Q22" s="2"/>
      <c r="R22" s="2"/>
      <c r="S22" s="2"/>
    </row>
    <row r="23" spans="1:19" x14ac:dyDescent="0.45">
      <c r="B23" s="2">
        <v>2.2888183593700262E-2</v>
      </c>
      <c r="C23" s="2">
        <v>3.4751892089985859E-3</v>
      </c>
      <c r="D23" s="2">
        <v>1.9577026367201711E-2</v>
      </c>
      <c r="E23" s="2">
        <v>3.2405853271498586E-2</v>
      </c>
      <c r="F23" s="2">
        <v>8.5905647277832244</v>
      </c>
      <c r="G23" s="2"/>
      <c r="J23">
        <v>231</v>
      </c>
      <c r="K23" s="13">
        <v>17.379707336425803</v>
      </c>
      <c r="L23" s="13">
        <v>6.1979293823242045</v>
      </c>
      <c r="M23" s="3"/>
      <c r="N23">
        <v>2</v>
      </c>
      <c r="O23" s="13">
        <v>1.0033698076034556</v>
      </c>
      <c r="P23" s="13">
        <v>1.0057565255780303</v>
      </c>
      <c r="Q23" s="2"/>
      <c r="R23" s="2"/>
      <c r="S23" s="2"/>
    </row>
    <row r="24" spans="1:19" x14ac:dyDescent="0.45">
      <c r="J24">
        <v>308</v>
      </c>
      <c r="K24" s="13">
        <v>12.911956787109304</v>
      </c>
      <c r="L24" s="13">
        <v>4.614002227783196</v>
      </c>
      <c r="N24">
        <v>2.7</v>
      </c>
      <c r="O24" s="13">
        <v>1</v>
      </c>
      <c r="P24" s="13">
        <v>1</v>
      </c>
      <c r="Q24" s="2"/>
      <c r="R24" s="2"/>
      <c r="S24" s="2"/>
    </row>
    <row r="25" spans="1:19" x14ac:dyDescent="0.45">
      <c r="J25">
        <v>385</v>
      </c>
      <c r="K25" s="13">
        <v>10.241718292236399</v>
      </c>
      <c r="L25" s="13">
        <v>3.6645317077637003</v>
      </c>
      <c r="N25">
        <v>3</v>
      </c>
      <c r="O25" s="13">
        <v>0.99932904307299997</v>
      </c>
      <c r="P25" s="13">
        <v>0.99887664402300003</v>
      </c>
    </row>
    <row r="26" spans="1:19" x14ac:dyDescent="0.45">
      <c r="J26">
        <v>408.1</v>
      </c>
      <c r="K26" s="13">
        <v>9.6393241882324006</v>
      </c>
      <c r="L26" s="13">
        <v>3.4500579833985014</v>
      </c>
      <c r="N26">
        <v>3.5</v>
      </c>
      <c r="O26" s="13">
        <v>0.99885725229699995</v>
      </c>
      <c r="P26" s="13">
        <v>0.99812339241100001</v>
      </c>
    </row>
    <row r="27" spans="1:19" x14ac:dyDescent="0.45">
      <c r="I27" s="2"/>
    </row>
    <row r="28" spans="1:19" x14ac:dyDescent="0.45">
      <c r="H28" s="2"/>
    </row>
    <row r="29" spans="1:19" x14ac:dyDescent="0.45">
      <c r="G29" s="2"/>
    </row>
    <row r="30" spans="1:19" x14ac:dyDescent="0.45">
      <c r="B30" s="2"/>
      <c r="G30" s="2"/>
    </row>
    <row r="31" spans="1:19" x14ac:dyDescent="0.45">
      <c r="B31" s="2"/>
      <c r="G31" s="2"/>
    </row>
    <row r="32" spans="1:19" x14ac:dyDescent="0.45">
      <c r="B32" s="2"/>
      <c r="G32" s="2"/>
    </row>
    <row r="33" spans="2:7" x14ac:dyDescent="0.45">
      <c r="B33" s="2"/>
      <c r="G33" s="2"/>
    </row>
    <row r="34" spans="2:7" x14ac:dyDescent="0.45">
      <c r="B34" s="2"/>
      <c r="G34" s="2"/>
    </row>
    <row r="35" spans="2:7" x14ac:dyDescent="0.45">
      <c r="B35" s="2"/>
      <c r="G35" s="2"/>
    </row>
    <row r="36" spans="2:7" x14ac:dyDescent="0.45">
      <c r="B36" s="2"/>
      <c r="G36" s="2"/>
    </row>
    <row r="37" spans="2:7" x14ac:dyDescent="0.45">
      <c r="B37" s="2"/>
    </row>
    <row r="38" spans="2:7" x14ac:dyDescent="0.45">
      <c r="B38" s="2"/>
    </row>
    <row r="39" spans="2:7" x14ac:dyDescent="0.45">
      <c r="B39" s="2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M196"/>
  <sheetViews>
    <sheetView topLeftCell="S1" workbookViewId="0">
      <selection activeCell="Y22" sqref="Y22"/>
    </sheetView>
  </sheetViews>
  <sheetFormatPr baseColWidth="10" defaultRowHeight="14.25" x14ac:dyDescent="0.45"/>
  <cols>
    <col min="2" max="2" width="10.6640625" customWidth="1"/>
    <col min="3" max="4" width="14.265625" customWidth="1"/>
    <col min="6" max="6" width="13.06640625" customWidth="1"/>
    <col min="7" max="7" width="14.33203125" customWidth="1"/>
    <col min="8" max="11" width="10.6640625" customWidth="1"/>
    <col min="12" max="12" width="13.86328125" customWidth="1"/>
    <col min="13" max="16" width="10.6640625" customWidth="1"/>
    <col min="18" max="18" width="11.796875" customWidth="1"/>
    <col min="20" max="20" width="11.6640625" customWidth="1"/>
  </cols>
  <sheetData>
    <row r="2" spans="1:65" ht="15.75" x14ac:dyDescent="0.55000000000000004">
      <c r="A2" s="1" t="s">
        <v>0</v>
      </c>
      <c r="B2" s="1" t="s">
        <v>25</v>
      </c>
      <c r="C2" s="1" t="s">
        <v>2</v>
      </c>
      <c r="D2" s="1" t="s">
        <v>11</v>
      </c>
      <c r="E2" s="1" t="s">
        <v>1</v>
      </c>
      <c r="F2" s="1" t="s">
        <v>3</v>
      </c>
      <c r="G2" s="1" t="s">
        <v>6</v>
      </c>
      <c r="H2" s="1" t="s">
        <v>7</v>
      </c>
      <c r="I2" s="1" t="s">
        <v>9</v>
      </c>
      <c r="J2" s="1" t="s">
        <v>30</v>
      </c>
      <c r="K2" s="1" t="s">
        <v>14</v>
      </c>
      <c r="L2" s="1" t="s">
        <v>16</v>
      </c>
      <c r="M2" s="1" t="s">
        <v>17</v>
      </c>
      <c r="N2" s="1" t="s">
        <v>20</v>
      </c>
      <c r="O2" s="1" t="s">
        <v>26</v>
      </c>
      <c r="P2" s="1" t="s">
        <v>22</v>
      </c>
      <c r="Q2" s="1" t="s">
        <v>4</v>
      </c>
      <c r="R2" s="1" t="s">
        <v>5</v>
      </c>
      <c r="S2" s="1" t="s">
        <v>8</v>
      </c>
      <c r="T2" s="1" t="s">
        <v>10</v>
      </c>
      <c r="U2" s="1" t="s">
        <v>12</v>
      </c>
      <c r="V2" s="1" t="s">
        <v>13</v>
      </c>
      <c r="W2" s="1" t="s">
        <v>15</v>
      </c>
      <c r="X2" s="1" t="s">
        <v>18</v>
      </c>
      <c r="Y2" s="1" t="s">
        <v>19</v>
      </c>
      <c r="Z2" s="1" t="s">
        <v>21</v>
      </c>
      <c r="AA2" s="1" t="s">
        <v>27</v>
      </c>
      <c r="AB2" s="1"/>
      <c r="AC2" s="1"/>
      <c r="AD2" s="1" t="s">
        <v>28</v>
      </c>
      <c r="AE2" s="1" t="s">
        <v>29</v>
      </c>
      <c r="AG2" s="1"/>
      <c r="AI2" s="1" t="s">
        <v>23</v>
      </c>
      <c r="AJ2" s="1" t="s">
        <v>24</v>
      </c>
      <c r="AK2" s="1"/>
      <c r="AL2" s="1"/>
      <c r="AM2" s="1"/>
      <c r="AN2" s="1"/>
      <c r="AO2" s="1"/>
      <c r="AP2" s="1"/>
      <c r="AQ2" s="1"/>
      <c r="AR2" s="1"/>
    </row>
    <row r="3" spans="1:65" x14ac:dyDescent="0.45">
      <c r="A3" s="6">
        <v>175</v>
      </c>
      <c r="B3" s="6">
        <v>31</v>
      </c>
      <c r="C3" s="6">
        <v>385</v>
      </c>
      <c r="D3" s="6">
        <v>385</v>
      </c>
      <c r="E3" s="6">
        <v>2.7E-2</v>
      </c>
      <c r="F3" s="6">
        <v>1.6E-2</v>
      </c>
      <c r="G3" s="6">
        <v>8.5</v>
      </c>
      <c r="H3" s="6">
        <v>0.08</v>
      </c>
      <c r="I3" s="6">
        <v>1.6E-2</v>
      </c>
      <c r="J3" s="6">
        <v>2.2999999999999998</v>
      </c>
      <c r="K3" s="6">
        <v>1.6E-2</v>
      </c>
      <c r="L3" s="6">
        <v>67</v>
      </c>
      <c r="M3" s="6">
        <v>0.2</v>
      </c>
      <c r="N3" s="6">
        <v>0.85</v>
      </c>
      <c r="O3" s="12">
        <f ca="1">A3/(AI3*E3)+B3</f>
        <v>32.550780592962212</v>
      </c>
      <c r="P3" s="10">
        <f ca="1">E3*3600/AJ3*1000</f>
        <v>97.678364815930166</v>
      </c>
      <c r="Q3" s="2">
        <f>$BF3+(A3-'Intel 9900K Sek'!$A$11)/('Intel 9900K Sek'!$A$2-'Intel 9900K Sek'!$A$11)*($BE3-$BF3)</f>
        <v>8.3414222774079398</v>
      </c>
      <c r="R3" s="2">
        <f>('Intel 9900K Sek'!$B$22+(A3-'Intel 9900K Sek'!$A$11)/('Intel 9900K Sek'!$A$2-'Intel 9900K Sek'!$A$11)*('Intel 9900K Sek'!$B$21-'Intel 9900K Sek'!$B$22))*F3/'Intel 9900K Sek'!$B$20</f>
        <v>7.5292156588642092E-2</v>
      </c>
      <c r="S3" s="2">
        <f>_xlfn.IFNA($BH3+(A3-'Intel 9900K Sek'!$A$11)/('Intel 9900K Sek'!$A$2-'Intel 9900K Sek'!$A$11)*($BG3-$BH3),0)</f>
        <v>7.2574881276776209</v>
      </c>
      <c r="T3" s="2">
        <f>('Intel 9900K Sek'!$C$22+(A3-'Intel 9900K Sek'!$A$11)/('Intel 9900K Sek'!$A$2-'Intel 9900K Sek'!$A$11)*('Intel 9900K Sek'!$C$21-'Intel 9900K Sek'!$C$22))*I3/'Intel 9900K Sek'!$B$20</f>
        <v>1.1203150595453888E-2</v>
      </c>
      <c r="U3" s="2">
        <f>IF(J3=0,0,($BJ3+(A3-'Intel 9900K Sek'!$A$11)/('Intel 9900K Sek'!$A$2-'Intel 9900K Sek'!$A$11)*($BI3-$BJ3))*BK3)</f>
        <v>6.3720283508300746</v>
      </c>
      <c r="V3" s="2">
        <f>('Intel 9900K Sek'!$D$22+(A3-'Intel 9900K Sek'!$A$11)/('Intel 9900K Sek'!$A$2-'Intel 9900K Sek'!$A$11)*('Intel 9900K Sek'!$D$21-'Intel 9900K Sek'!$D$22))*K3/'Intel 9900K Sek'!$B$20</f>
        <v>3.8549115580965257E-2</v>
      </c>
      <c r="W3" s="2">
        <f>_xlfn.IFNA($BM3+(A3-'Intel 9900K Sek'!$A$11)/('Intel 9900K Sek'!$A$2-'Intel 9900K Sek'!$A$11)*($BL3-$BM3),0)</f>
        <v>7.6816102082186353</v>
      </c>
      <c r="X3" s="2">
        <f>('Intel 9900K Sek'!$E$22+(A3-'Intel 9900K Sek'!$A$11)/('Intel 9900K Sek'!$A$2-'Intel 9900K Sek'!$A$11)*('Intel 9900K Sek'!$E$21-'Intel 9900K Sek'!$E$22))*0.016/'Intel 9900K Sek'!$B$20</f>
        <v>2.3937225341778997E-2</v>
      </c>
      <c r="Y3" s="2">
        <f>('Intel 9900K Sek'!$F$22+(A3-'Intel 9900K Sek'!$A$11)/('Intel 9900K Sek'!$A$2-'Intel 9900K Sek'!$A$11)*('Intel 9900K Sek'!$F$21-'Intel 9900K Sek'!$F$22))*N3/'Intel 9900K Sek'!$F$20</f>
        <v>12.563451813113288</v>
      </c>
      <c r="Z3" s="11">
        <f>IF(J3=0,(SUM(Q3:Y3))*BK3,SUM(Q3:Y3))</f>
        <v>42.364982425354405</v>
      </c>
      <c r="AA3" s="11">
        <f ca="1">(B3+O3)/2+Z3</f>
        <v>74.140372721835519</v>
      </c>
      <c r="AB3" s="14"/>
      <c r="AC3" s="14"/>
      <c r="AD3">
        <v>0</v>
      </c>
      <c r="AE3" s="13">
        <f ca="1">($B3+$O3)/2</f>
        <v>31.775390296481106</v>
      </c>
      <c r="AI3">
        <f ca="1">+((AX3 + AY3*(B3+273.15) +AZ3*(B3+273.15)^2 +  BA3*(B3+273.15)^3)+(AX3 + AY3*(O3+273.15) + AZ3*(O3+273.15)^2 +  BA3*(O3+273.15)^3))/2</f>
        <v>4179.4961265931979</v>
      </c>
      <c r="AJ3">
        <f ca="1">((AT3 + AU3*(B3+273.15) + AV3*(B3+273.15)^2 +  AW3*(B3+273.15)^3)+(AT3 + AU3*(O3+273.15) + AV3*(O3+273.15)^2 +  AW3*(O3+273.15)^3))/2</f>
        <v>995.10265331702044</v>
      </c>
      <c r="AM3" s="13"/>
      <c r="AT3" s="7">
        <v>-144.24372570197801</v>
      </c>
      <c r="AU3" s="8">
        <v>10.528700058400901</v>
      </c>
      <c r="AV3" s="7">
        <v>-3.1256926142924198E-2</v>
      </c>
      <c r="AW3" s="7">
        <v>2.9456116190551199E-5</v>
      </c>
      <c r="AX3" s="9">
        <v>17554.453889016499</v>
      </c>
      <c r="AY3" s="9">
        <v>-125.692345063977</v>
      </c>
      <c r="AZ3" s="9">
        <v>0.39362054142913999</v>
      </c>
      <c r="BA3" s="9">
        <v>-4.1079636190540202E-4</v>
      </c>
      <c r="BE3">
        <f>(INDEX('Intel 9900K Sek'!$C$2:$H$7,(MATCH(C3,'Intel 9900K Sek'!$B$2:$B$7,1)),(MATCH(E3,'Intel 9900K Sek'!$C$1:$H$1,1)))*(1-(E3-INDEX('Intel 9900K Sek'!$C$1:$H$1,1,(MATCH(E3,'Intel 9900K Sek'!$C$1:$H$1,1))))/(INDEX('Intel 9900K Sek'!$C$1:$H$1,1,(MATCH(E3,'Intel 9900K Sek'!$C$1:$H$1,1)+1))-INDEX('Intel 9900K Sek'!$C$1:$H$1,1,(MATCH(E3,'Intel 9900K Sek'!$C$1:$H$1,1)))))+INDEX('Intel 9900K Sek'!$C$2:$H$7,(MATCH(C3,'Intel 9900K Sek'!$B$2:$B$7,1)),(MATCH(E3,'Intel 9900K Sek'!$C$1:$H$1,1)+1))*(E3-INDEX('Intel 9900K Sek'!$C$1:$H$1,1,(MATCH(E3,'Intel 9900K Sek'!$C$1:$H$1,1))))/(INDEX('Intel 9900K Sek'!$C$1:$H$1,1,(MATCH(E3,'Intel 9900K Sek'!$C$1:$H$1,1)+1))-INDEX('Intel 9900K Sek'!$C$1:$H$1,1,(MATCH(E3,'Intel 9900K Sek'!$C$1:$H$1,1)))))*(1-((C3-INDEX('Intel 9900K Sek'!$B$2:$B$7,(MATCH(C3,'Intel 9900K Sek'!$B$2:$B$7,1)),1))/(INDEX('Intel 9900K Sek'!$B$2:$B$7,(MATCH(C3,'Intel 9900K Sek'!$B$2:$B$7,1)+1),1)-INDEX('Intel 9900K Sek'!$B$2:$B$7,(MATCH(C3,'Intel 9900K Sek'!$B$2:$B$7,1)),1))))+(INDEX('Intel 9900K Sek'!$C$2:$H$7,(MATCH(C3,'Intel 9900K Sek'!$B$2:$B$7,1)+1),(MATCH(E3,'Intel 9900K Sek'!$C$1:$H$1,1)))*(1-(E3-INDEX('Intel 9900K Sek'!$C$1:$H$1,1,(MATCH(E3,'Intel 9900K Sek'!$C$1:$H$1,1))))/(INDEX('Intel 9900K Sek'!$C$1:$H$1,1,(MATCH(E3,'Intel 9900K Sek'!$C$1:$H$1,1)+1))-INDEX('Intel 9900K Sek'!$C$1:$H$1,1,(MATCH(E3,'Intel 9900K Sek'!$C$1:$H$1,1)))))+INDEX('Intel 9900K Sek'!$C$2:$H$7,(MATCH(C3,'Intel 9900K Sek'!$B$2:$B$7,1)+1),(MATCH(E3,'Intel 9900K Sek'!$C$1:$H$1,1)+1))*(E3-INDEX('Intel 9900K Sek'!$C$1:$H$1,1,(MATCH(E3,'Intel 9900K Sek'!$C$1:$H$1,1))))/(INDEX('Intel 9900K Sek'!$C$1:$H$1,1,(MATCH(E3,'Intel 9900K Sek'!$C$1:$H$1,1)+1))-INDEX('Intel 9900K Sek'!$C$1:$H$1,1,(MATCH(E3,'Intel 9900K Sek'!$C$1:$H$1,1)))))*((C3-INDEX('Intel 9900K Sek'!$B$2:$B$7,(MATCH(C3,'Intel 9900K Sek'!$B$2:$B$7,1)),1))/(INDEX('Intel 9900K Sek'!$B$2:$B$7,(MATCH(C3,'Intel 9900K Sek'!$B$2:$B$7,1)+1),1)-INDEX('Intel 9900K Sek'!$B$2:$B$7,(MATCH(C3,'Intel 9900K Sek'!$B$2:$B$7,1)),1)))</f>
        <v>10.511306762695298</v>
      </c>
      <c r="BF3">
        <f>(INDEX('Intel 9900K Sek'!$C$12:$H$17,(MATCH(C3,'Intel 9900K Sek'!$B$12:$B$17,1)),(MATCH(E3,'Intel 9900K Sek'!$C$11:$H$11,1)))*(1-(E3-INDEX('Intel 9900K Sek'!$C$11:$H$11,1,(MATCH(E3,'Intel 9900K Sek'!$C$11:$H$11,1))))/(INDEX('Intel 9900K Sek'!$C$11:$H$11,1,(MATCH(E3,'Intel 9900K Sek'!$C$11:$H$11,1)+1))-INDEX('Intel 9900K Sek'!$C$11:$H$11,1,(MATCH(E3,'Intel 9900K Sek'!$C$11:$H$11,1)))))+INDEX('Intel 9900K Sek'!$C$12:$H$17,(MATCH(C3,'Intel 9900K Sek'!$B$12:$B$17,1)),(MATCH(E3,'Intel 9900K Sek'!$C$11:$H$11,1)+1))*(E3-INDEX('Intel 9900K Sek'!$C$11:$H$11,1,(MATCH(E3,'Intel 9900K Sek'!$C$11:$H$11,1))))/(INDEX('Intel 9900K Sek'!$C$11:$H$11,1,(MATCH(E3,'Intel 9900K Sek'!$C$11:$H$11,1)+1))-INDEX('Intel 9900K Sek'!$C$11:$H$11,1,(MATCH(E3,'Intel 9900K Sek'!$C$11:$H$11,1)))))*(1-((C3-INDEX('Intel 9900K Sek'!$B$12:$B$17,(MATCH(C3,'Intel 9900K Sek'!$B$12:$B$17,1)),1))/(INDEX('Intel 9900K Sek'!$B$12:$B$17,(MATCH(C3,'Intel 9900K Sek'!$B$12:$B$17,1)+1),1)-INDEX('Intel 9900K Sek'!$B$12:$B$17,(MATCH(C3,'Intel 9900K Sek'!$B$12:$B$17,1)),1))))+(INDEX('Intel 9900K Sek'!$C$12:$H$17,(MATCH(C3,'Intel 9900K Sek'!$B$12:$B$17,1)+1),(MATCH(E3,'Intel 9900K Sek'!$C$11:$H$11,1)))*(1-(E3-INDEX('Intel 9900K Sek'!$C$11:$H$11,1,(MATCH(E3,'Intel 9900K Sek'!$C$11:$H$11,1))))/(INDEX('Intel 9900K Sek'!$C$11:$H$11,1,(MATCH(E3,'Intel 9900K Sek'!$C$11:$H$11,1)+1))-INDEX('Intel 9900K Sek'!$C$11:$H$11,1,(MATCH(E3,'Intel 9900K Sek'!$C$11:$H$11,1)))))+INDEX('Intel 9900K Sek'!$C$12:$H$17,(MATCH(C3,'Intel 9900K Sek'!$B$12:$B$17,1)+1),(MATCH(E3,'Intel 9900K Sek'!$C$11:$H$11,1)+1))*(E3-INDEX('Intel 9900K Sek'!$C$11:$H$11,1,(MATCH(E3,'Intel 9900K Sek'!$C$11:$H$11,1))))/(INDEX('Intel 9900K Sek'!$C$11:$H$11,1,(MATCH(E3,'Intel 9900K Sek'!$C$11:$H$11,1)+1))-INDEX('Intel 9900K Sek'!$C$11:$H$11,1,(MATCH(E3,'Intel 9900K Sek'!$C$11:$H$11,1)))))*((C3-INDEX('Intel 9900K Sek'!$B$12:$B$17,(MATCH(C3,'Intel 9900K Sek'!$B$12:$B$17,1)),1))/(INDEX('Intel 9900K Sek'!$B$12:$B$17,(MATCH(C3,'Intel 9900K Sek'!$B$12:$B$17,1)+1),1)-INDEX('Intel 9900K Sek'!$B$12:$B$17,(MATCH(C3,'Intel 9900K Sek'!$B$12:$B$17,1)),1)))</f>
        <v>3.0372602022610597</v>
      </c>
      <c r="BG3">
        <f>(INDEX('Intel 9900K Sek'!$K$2:$L$4,(MATCH(H3,'Intel 9900K Sek'!$J$2:$J$4,1)),(MATCH(G3,'Intel 9900K Sek'!$K$1:$L$1,1)))*(1-(G3-INDEX('Intel 9900K Sek'!$K$1:$L$1,1,(MATCH(G3,'Intel 9900K Sek'!$K$1:$L$1,1))))/(INDEX('Intel 9900K Sek'!$K$1:$L$1,1,(MATCH(G3,'Intel 9900K Sek'!$K$1:$L$1,1)+1))-INDEX('Intel 9900K Sek'!$K$1:$L$1,1,(MATCH(G3,'Intel 9900K Sek'!$K$1:$L$1,1)))))+INDEX('Intel 9900K Sek'!$K$2:$L$4,(MATCH(H3,'Intel 9900K Sek'!$J$2:$J$4,1)),(MATCH(G3,'Intel 9900K Sek'!$K$1:$L$1,1)+1))*(G3-INDEX('Intel 9900K Sek'!$K$1:$L$1,1,(MATCH(G3,'Intel 9900K Sek'!$K$1:$L$1,1))))/(INDEX('Intel 9900K Sek'!$K$1:$L$1,1,(MATCH(G3,'Intel 9900K Sek'!$K$1:$L$1,1)+1))-INDEX('Intel 9900K Sek'!$K$1:$L$1,1,(MATCH(G3,'Intel 9900K Sek'!$K$1:$L$1,1)))))*(1-((H3-INDEX('Intel 9900K Sek'!$J$2:$J$4,(MATCH(H3,'Intel 9900K Sek'!$J$2:$J$4,1)),1))/(INDEX('Intel 9900K Sek'!$J$2:$J$4,(MATCH(H3,'Intel 9900K Sek'!$J$2:$J$4,1)+1),1)-INDEX('Intel 9900K Sek'!$J$2:$J$4,(MATCH(H3,'Intel 9900K Sek'!$J$2:$J$4,1)),1))))+(INDEX('Intel 9900K Sek'!$K$2:$L$4,(MATCH(H3,'Intel 9900K Sek'!$J$2:$J$4,1)+1),(MATCH(G3,'Intel 9900K Sek'!$K$1:$L$1,1)))*(1-(G3-INDEX('Intel 9900K Sek'!$K$1:$L$1,1,(MATCH(G3,'Intel 9900K Sek'!$K$1:$L$1,1))))/(INDEX('Intel 9900K Sek'!$K$1:$L$1,1,(MATCH(G3,'Intel 9900K Sek'!$K$1:$L$1,1)+1))-INDEX('Intel 9900K Sek'!$K$1:$L$1,1,(MATCH(G3,'Intel 9900K Sek'!$K$1:$L$1,1)))))+INDEX('Intel 9900K Sek'!$K$2:$L$4,(MATCH(H3,'Intel 9900K Sek'!$J$2:$J$4,1)+1),(MATCH(G3,'Intel 9900K Sek'!$K$1:$L$1,1)+1))*(G3-INDEX('Intel 9900K Sek'!$K$1:$L$1,1,(MATCH(G3,'Intel 9900K Sek'!$K$1:$L$1,1))))/(INDEX('Intel 9900K Sek'!$K$1:$L$1,1,(MATCH(G3,'Intel 9900K Sek'!$K$1:$L$1,1)+1))-INDEX('Intel 9900K Sek'!$K$1:$L$1,1,(MATCH(G3,'Intel 9900K Sek'!$K$1:$L$1,1)))))*((H3-INDEX('Intel 9900K Sek'!$J$2:$J$4,(MATCH(H3,'Intel 9900K Sek'!$J$2:$J$4,1)),1))/(INDEX('Intel 9900K Sek'!$J$2:$J$4,(MATCH(H3,'Intel 9900K Sek'!$J$2:$J$4,1)+1),1)-INDEX('Intel 9900K Sek'!$J$2:$J$4,(MATCH(H3,'Intel 9900K Sek'!$J$2:$J$4,1)),1)))</f>
        <v>9.127780914306598</v>
      </c>
      <c r="BH3">
        <f>(INDEX('Intel 9900K Sek'!$K$11:$L$13,(MATCH(H3,'Intel 9900K Sek'!$J$11:$J$13,1)),(MATCH(G3,'Intel 9900K Sek'!$K$10:$L$10,1)))*(1-(G3-INDEX('Intel 9900K Sek'!$K$10:$L$10,1,(MATCH(G3,'Intel 9900K Sek'!$K$10:$L$10,1))))/(INDEX('Intel 9900K Sek'!$K$10:$L$10,1,(MATCH(G3,'Intel 9900K Sek'!$K$10:$L$10,1)+1))-INDEX('Intel 9900K Sek'!$K$10:$L$10,1,(MATCH(G3,'Intel 9900K Sek'!$K$10:$L$10,1)))))+INDEX('Intel 9900K Sek'!$K$11:$L$13,(MATCH(H3,'Intel 9900K Sek'!$J$11:$J$13,1)),(MATCH(G3,'Intel 9900K Sek'!$K$10:$L$10,1)+1))*(G3-INDEX('Intel 9900K Sek'!$K$10:$L$10,1,(MATCH(G3,'Intel 9900K Sek'!$K$10:$L$10,1))))/(INDEX('Intel 9900K Sek'!$K$10:$L$10,1,(MATCH(G3,'Intel 9900K Sek'!$K$10:$L$10,1)+1))-INDEX('Intel 9900K Sek'!$K$10:$L$10,1,(MATCH(G3,'Intel 9900K Sek'!$K$10:$L$10,1)))))*(1-((H3-INDEX('Intel 9900K Sek'!$J$11:$J$13,(MATCH(H3,'Intel 9900K Sek'!$J$11:$J$13,1)),1))/(INDEX('Intel 9900K Sek'!$J$11:$J$13,(MATCH(H3,'Intel 9900K Sek'!$J$11:$J$13,1)+1),1)-INDEX('Intel 9900K Sek'!$J$11:$J$13,(MATCH(H3,'Intel 9900K Sek'!$J$11:$J$13,1)),1))))+(INDEX('Intel 9900K Sek'!$K$11:$L$13,(MATCH(H3,'Intel 9900K Sek'!$J$11:$J$13,1)+1),(MATCH(G3,'Intel 9900K Sek'!$K$10:$L$10,1)))*(1-(G3-INDEX('Intel 9900K Sek'!$K$10:$L$10,1,(MATCH(G3,'Intel 9900K Sek'!$K$10:$L$10,1))))/(INDEX('Intel 9900K Sek'!$K$10:$L$10,1,(MATCH(G3,'Intel 9900K Sek'!$K$10:$L$10,1)+1))-INDEX('Intel 9900K Sek'!$K$10:$L$10,1,(MATCH(G3,'Intel 9900K Sek'!$K$10:$L$10,1)))))+INDEX('Intel 9900K Sek'!$K$11:$L$13,(MATCH(H3,'Intel 9900K Sek'!$J$11:$J$13,1)+1),(MATCH(G3,'Intel 9900K Sek'!$K$10:$L$10,1)+1))*(G3-INDEX('Intel 9900K Sek'!$K$10:$L$10,1,(MATCH(G3,'Intel 9900K Sek'!$K$10:$L$10,1))))/(INDEX('Intel 9900K Sek'!$K$10:$L$10,1,(MATCH(G3,'Intel 9900K Sek'!$K$10:$L$10,1)+1))-INDEX('Intel 9900K Sek'!$K$10:$L$10,1,(MATCH(G3,'Intel 9900K Sek'!$K$10:$L$10,1)))))*((H3-INDEX('Intel 9900K Sek'!$J$11:$J$13,(MATCH(H3,'Intel 9900K Sek'!$J$11:$J$13,1)),1))/(INDEX('Intel 9900K Sek'!$J$11:$J$13,(MATCH(H3,'Intel 9900K Sek'!$J$11:$J$13,1)+1),1)-INDEX('Intel 9900K Sek'!$J$11:$J$13,(MATCH(H3,'Intel 9900K Sek'!$J$11:$J$13,1)),1)))</f>
        <v>2.6856613159178977</v>
      </c>
      <c r="BI3">
        <f>(INDEX('Intel 9900K Sek'!$K$20:$K$25,MATCH(D3,'Intel 9900K Sek'!$J$20:$J$25,1)+1)-INDEX('Intel 9900K Sek'!$K$20:$K$25,MATCH(D3,'Intel 9900K Sek'!$J$20:$J$25,1)))/(INDEX('Intel 9900K Sek'!$J$20:$J$25,MATCH(D3,'Intel 9900K Sek'!$J$20:$J$25,1)+1)-INDEX('Intel 9900K Sek'!$J$20:$J$25,MATCH(D3,'Intel 9900K Sek'!$J$20:$J$25,1)))*(D3-INDEX('Intel 9900K Sek'!$J$20:$J$25,MATCH(D3,'Intel 9900K Sek'!$J$20:$J$25,1)))+INDEX('Intel 9900K Sek'!$K$20:$K$25,MATCH(D3,'Intel 9900K Sek'!$J$20:$J$25,1))</f>
        <v>8.0180206298827983</v>
      </c>
      <c r="BJ3">
        <f>(INDEX('Intel 9900K Sek'!$L$20:$L$25,MATCH(D3,'Intel 9900K Sek'!$J$20:$J$25,1)+1)-INDEX('Intel 9900K Sek'!$L$20:$L$25,MATCH(D3,'Intel 9900K Sek'!$J$20:$J$25,1)))/(INDEX('Intel 9900K Sek'!$J$20:$J$25,MATCH(D3,'Intel 9900K Sek'!$J$20:$J$25,1)+1)-INDEX('Intel 9900K Sek'!$J$20:$J$25,MATCH(D3,'Intel 9900K Sek'!$J$20:$J$25,1)))*(D3-INDEX('Intel 9900K Sek'!$J$20:$J$25,MATCH(D3,'Intel 9900K Sek'!$J$20:$J$25,1)))+INDEX('Intel 9900K Sek'!$L$20:$L$25,MATCH(D3,'Intel 9900K Sek'!$J$20:$J$25,1))</f>
        <v>2.3484916687011932</v>
      </c>
      <c r="BK3">
        <f>(INDEX('Intel 9900K Sek'!$O$19:$P$25,(MATCH(J3,'Intel 9900K Sek'!$N$19:$N$25,1)),(MATCH(A3,'Intel 9900K Sek'!$O$18:$P$18,1)))*(1-(A3-INDEX('Intel 9900K Sek'!$O$18:$P$18,1,(MATCH(A3,'Intel 9900K Sek'!$O$18:$P$18,1))))/(INDEX('Intel 9900K Sek'!$O$18:$P$18,1,(MATCH(A3,'Intel 9900K Sek'!$O$18:$P$18,1)+1))-INDEX('Intel 9900K Sek'!$O$18:$P$18,1,(MATCH(A3,'Intel 9900K Sek'!$O$18:$P$18,1)))))+INDEX('Intel 9900K Sek'!$O$19:$P$25,(MATCH(J3,'Intel 9900K Sek'!$N$19:$N$25,1)),(MATCH(A3,'Intel 9900K Sek'!$O$18:$P$18,1)+1))*(A3-INDEX('Intel 9900K Sek'!$O$18:$P$18,1,(MATCH(A3,'Intel 9900K Sek'!$O$18:$P$18,1))))/(INDEX('Intel 9900K Sek'!$O$18:$P$18,1,(MATCH(A3,'Intel 9900K Sek'!$O$18:$P$18,1)+1))-INDEX('Intel 9900K Sek'!$O$18:$P$18,1,(MATCH(A3,'Intel 9900K Sek'!$O$18:$P$18,1)))))*(1-((J3-INDEX('Intel 9900K Sek'!$N$19:$N$25,(MATCH(J3,'Intel 9900K Sek'!$N$19:$N$25,1)),1))/(INDEX('Intel 9900K Sek'!$N$19:$N$25,(MATCH(J3,'Intel 9900K Sek'!$N$19:$N$25,1)+1),1)-INDEX('Intel 9900K Sek'!$N$19:$N$25,(MATCH(J3,'Intel 9900K Sek'!$N$19:$N$25,1)),1))))+(INDEX('Intel 9900K Sek'!$O$19:$P$25,(MATCH(J3,'Intel 9900K Sek'!$N$19:$N$25,1)+1),(MATCH(A3,'Intel 9900K Sek'!$O$18:$P$18,1)))*(1-(A3-INDEX('Intel 9900K Sek'!$O$18:$P$18,1,(MATCH(A3,'Intel 9900K Sek'!$O$18:$P$18,1))))/(INDEX('Intel 9900K Sek'!$O$18:$P$18,1,(MATCH(A3,'Intel 9900K Sek'!$O$18:$P$18,1)+1))-INDEX('Intel 9900K Sek'!$O$18:$P$18,1,(MATCH(A3,'Intel 9900K Sek'!$O$18:$P$18,1)))))+INDEX('Intel 9900K Sek'!$O$19:$P$25,(MATCH(J3,'Intel 9900K Sek'!$N$19:$N$25,1)+1),(MATCH(A3,'Intel 9900K Sek'!$O$18:$P$18,1)+1))*(A3-INDEX('Intel 9900K Sek'!$O$18:$P$18,1,(MATCH(A3,'Intel 9900K Sek'!$O$18:$P$18,1))))/(INDEX('Intel 9900K Sek'!$O$18:$P$18,1,(MATCH(A3,'Intel 9900K Sek'!$O$18:$P$18,1)+1))-INDEX('Intel 9900K Sek'!$O$18:$P$18,1,(MATCH(A3,'Intel 9900K Sek'!$O$18:$P$18,1)))))*((J3-INDEX('Intel 9900K Sek'!$N$19:$N$25,(MATCH(J3,'Intel 9900K Sek'!$N$19:$N$25,1)),1))/(INDEX('Intel 9900K Sek'!$N$19:$N$25,(MATCH(J3,'Intel 9900K Sek'!$N$19:$N$25,1)+1),1)-INDEX('Intel 9900K Sek'!$N$19:$N$25,(MATCH(J3,'Intel 9900K Sek'!$N$19:$N$25,1)),1)))</f>
        <v>1</v>
      </c>
      <c r="BL3">
        <f>(INDEX('Intel 9900K Sek'!$O$2:$P$4,(MATCH(M3,'Intel 9900K Sek'!$N$2:$N$4,1)),(MATCH(L3,'Intel 9900K Sek'!$O$1:$P$1,1)))*(1-(L3-INDEX('Intel 9900K Sek'!$O$1:$P$1,1,(MATCH(L3,'Intel 9900K Sek'!$O$1:$P$1,1))))/(INDEX('Intel 9900K Sek'!$O$1:$P$1,1,(MATCH(L3,'Intel 9900K Sek'!$O$1:$P$1,1)+1))-INDEX('Intel 9900K Sek'!$O$1:$P$1,1,(MATCH(L3,'Intel 9900K Sek'!$O$1:$P$1,1)))))+INDEX('Intel 9900K Sek'!$O$2:$P$4,(MATCH(M3,'Intel 9900K Sek'!$N$2:$N$4,1)),(MATCH(L3,'Intel 9900K Sek'!$O$1:$P$1,1)+1))*(L3-INDEX('Intel 9900K Sek'!$O$1:$P$1,1,(MATCH(L3,'Intel 9900K Sek'!$O$1:$P$1,1))))/(INDEX('Intel 9900K Sek'!$O$1:$P$1,1,(MATCH(L3,'Intel 9900K Sek'!$O$1:$P$1,1)+1))-INDEX('Intel 9900K Sek'!$O$1:$P$1,1,(MATCH(L3,'Intel 9900K Sek'!$O$1:$P$1,1)))))*(1-((M3-INDEX('Intel 9900K Sek'!$N$2:$N$4,(MATCH(M3,'Intel 9900K Sek'!$N$2:$N$4,1)),1))/(INDEX('Intel 9900K Sek'!$N$2:$N$4,(MATCH(M3,'Intel 9900K Sek'!$N$2:$N$4,1)+1),1)-INDEX('Intel 9900K Sek'!$N$2:$N$4,(MATCH(M3,'Intel 9900K Sek'!$N$2:$N$4,1)),1))))+(INDEX('Intel 9900K Sek'!$O$2:$P$4,(MATCH(M3,'Intel 9900K Sek'!$N$2:$N$4,1)+1),(MATCH(L3,'Intel 9900K Sek'!$O$1:$P$1,1)))*(1-(L3-INDEX('Intel 9900K Sek'!$O$1:$P$1,1,(MATCH(L3,'Intel 9900K Sek'!$O$1:$P$1,1))))/(INDEX('Intel 9900K Sek'!$O$1:$P$1,1,(MATCH(L3,'Intel 9900K Sek'!$O$1:$P$1,1)+1))-INDEX('Intel 9900K Sek'!$O$1:$P$1,1,(MATCH(L3,'Intel 9900K Sek'!$O$1:$P$1,1)))))+INDEX('Intel 9900K Sek'!$O$2:$P$4,(MATCH(M3,'Intel 9900K Sek'!$N$2:$N$4,1)+1),(MATCH(L3,'Intel 9900K Sek'!$O$1:$P$1,1)+1))*(L3-INDEX('Intel 9900K Sek'!$O$1:$P$1,1,(MATCH(L3,'Intel 9900K Sek'!$O$1:$P$1,1))))/(INDEX('Intel 9900K Sek'!$O$1:$P$1,1,(MATCH(L3,'Intel 9900K Sek'!$O$1:$P$1,1)+1))-INDEX('Intel 9900K Sek'!$O$1:$P$1,1,(MATCH(L3,'Intel 9900K Sek'!$O$1:$P$1,1)))))*((M3-INDEX('Intel 9900K Sek'!$N$2:$N$4,(MATCH(M3,'Intel 9900K Sek'!$N$2:$N$4,1)),1))/(INDEX('Intel 9900K Sek'!$N$2:$N$4,(MATCH(M3,'Intel 9900K Sek'!$N$2:$N$4,1)+1),1)-INDEX('Intel 9900K Sek'!$N$2:$N$4,(MATCH(M3,'Intel 9900K Sek'!$N$2:$N$4,1)),1)))</f>
        <v>9.6739407522117489</v>
      </c>
      <c r="BM3">
        <f>(INDEX('Intel 9900K Sek'!$O$11:$P$13,(MATCH(M3,'Intel 9900K Sek'!$N$11:$N$13,1)),(MATCH(L3,'Intel 9900K Sek'!$O$10:$P$10,1)))*(1-(L3-INDEX('Intel 9900K Sek'!$O$10:$P$10,1,(MATCH(L3,'Intel 9900K Sek'!$O$10:$P$10,1))))/(INDEX('Intel 9900K Sek'!$O$10:$P$10,1,(MATCH(L3,'Intel 9900K Sek'!$O$10:$P$10,1)+1))-INDEX('Intel 9900K Sek'!$O$10:$P$10,1,(MATCH(L3,'Intel 9900K Sek'!$O$10:$P$10,1)))))+INDEX('Intel 9900K Sek'!$O$11:$P$13,(MATCH(M3,'Intel 9900K Sek'!$N$11:$N$13,1)),(MATCH(L3,'Intel 9900K Sek'!$O$10:$P$10,1)+1))*(L3-INDEX('Intel 9900K Sek'!$O$10:$P$10,1,(MATCH(L3,'Intel 9900K Sek'!$O$10:$P$10,1))))/(INDEX('Intel 9900K Sek'!$O$10:$P$10,1,(MATCH(L3,'Intel 9900K Sek'!$O$10:$P$10,1)+1))-INDEX('Intel 9900K Sek'!$O$10:$P$10,1,(MATCH(L3,'Intel 9900K Sek'!$O$10:$P$10,1)))))*(1-((M3-INDEX('Intel 9900K Sek'!$N$11:$N$13,(MATCH(M3,'Intel 9900K Sek'!$N$11:$N$13,1)),1))/(INDEX('Intel 9900K Sek'!$N$11:$N$13,(MATCH(M3,'Intel 9900K Sek'!$N$11:$N$13,1)+1),1)-INDEX('Intel 9900K Sek'!$N$11:$N$13,(MATCH(M3,'Intel 9900K Sek'!$N$11:$N$13,1)),1))))+(INDEX('Intel 9900K Sek'!$O$11:$P$13,(MATCH(M3,'Intel 9900K Sek'!$N$11:$N$13,1)+1),(MATCH(L3,'Intel 9900K Sek'!$O$10:$P$10,1)))*(1-(L3-INDEX('Intel 9900K Sek'!$O$10:$P$10,1,(MATCH(L3,'Intel 9900K Sek'!$O$10:$P$10,1))))/(INDEX('Intel 9900K Sek'!$O$10:$P$10,1,(MATCH(L3,'Intel 9900K Sek'!$O$10:$P$10,1)+1))-INDEX('Intel 9900K Sek'!$O$10:$P$10,1,(MATCH(L3,'Intel 9900K Sek'!$O$10:$P$10,1)))))+INDEX('Intel 9900K Sek'!$O$11:$P$13,(MATCH(M3,'Intel 9900K Sek'!$N$11:$N$13,1)+1),(MATCH(L3,'Intel 9900K Sek'!$O$10:$P$10,1)+1))*(L3-INDEX('Intel 9900K Sek'!$O$10:$P$10,1,(MATCH(L3,'Intel 9900K Sek'!$O$10:$P$10,1))))/(INDEX('Intel 9900K Sek'!$O$10:$P$10,1,(MATCH(L3,'Intel 9900K Sek'!$O$10:$P$10,1)+1))-INDEX('Intel 9900K Sek'!$O$10:$P$10,1,(MATCH(L3,'Intel 9900K Sek'!$O$10:$P$10,1)))))*((M3-INDEX('Intel 9900K Sek'!$N$11:$N$13,(MATCH(M3,'Intel 9900K Sek'!$N$11:$N$13,1)),1))/(INDEX('Intel 9900K Sek'!$N$11:$N$13,(MATCH(M3,'Intel 9900K Sek'!$N$11:$N$13,1)+1),1)-INDEX('Intel 9900K Sek'!$N$11:$N$13,(MATCH(M3,'Intel 9900K Sek'!$N$11:$N$13,1)),1)))</f>
        <v>2.8114688784576911</v>
      </c>
    </row>
    <row r="4" spans="1:65" x14ac:dyDescent="0.45">
      <c r="AD4">
        <v>0.01</v>
      </c>
      <c r="AE4" s="13">
        <f ca="1">AE3+$Q3-($Q3*0.17)</f>
        <v>38.698770786729696</v>
      </c>
      <c r="AI4">
        <f>+((AX4 + AY4*(B4+273.15) +AZ4*(B4+273.15)^2 +  BA4*(B4+273.15)^3)+(AX4 + AY4*(O4+273.15) + AZ4*(O4+273.15)^2 +  BA4*(O4+273.15)^3))/2</f>
        <v>4217.9625840967637</v>
      </c>
      <c r="AJ4">
        <f>((AT4 + AU4*(B4+273.15) + AV4*(B4+273.15)^2 +  AW4*(B4+273.15)^3)+(AT4 + AU4*(O4+273.15) + AV4*(O4+273.15)^2 +  AW4*(O4+273.15)^3))/2</f>
        <v>999.87746802529352</v>
      </c>
      <c r="AM4" s="13"/>
      <c r="AT4" s="7">
        <v>-144.24372570197801</v>
      </c>
      <c r="AU4" s="8">
        <v>10.528700058400901</v>
      </c>
      <c r="AV4" s="7">
        <v>-3.1256926142924198E-2</v>
      </c>
      <c r="AW4" s="7">
        <v>2.9456116190551199E-5</v>
      </c>
      <c r="AX4" s="9">
        <v>17554.453889016499</v>
      </c>
      <c r="AY4" s="9">
        <v>-125.692345063977</v>
      </c>
      <c r="AZ4" s="9">
        <v>0.39362054142913999</v>
      </c>
      <c r="BA4" s="9">
        <v>-4.1079636190540202E-4</v>
      </c>
    </row>
    <row r="5" spans="1:65" x14ac:dyDescent="0.45">
      <c r="AD5">
        <f>AD4+1.19</f>
        <v>1.2</v>
      </c>
      <c r="AE5" s="13">
        <f ca="1">AE3+$Q3</f>
        <v>40.11681257388905</v>
      </c>
      <c r="AI5">
        <f>+((AX5 + AY5*(B5+273.15) +AZ5*(B5+273.15)^2 +  BA5*(B5+273.15)^3)+(AX5 + AY5*(O5+273.15) + AZ5*(O5+273.15)^2 +  BA5*(O5+273.15)^3))/2</f>
        <v>4217.9625840967637</v>
      </c>
      <c r="AJ5">
        <f>((AT5 + AU5*(B5+273.15) + AV5*(B5+273.15)^2 +  AW5*(B5+273.15)^3)+(AT5 + AU5*(O5+273.15) + AV5*(O5+273.15)^2 +  AW5*(O5+273.15)^3))/2</f>
        <v>999.87746802529352</v>
      </c>
      <c r="AM5" s="13"/>
      <c r="AT5" s="7">
        <v>-144.24372570197801</v>
      </c>
      <c r="AU5" s="8">
        <v>10.528700058400901</v>
      </c>
      <c r="AV5" s="7">
        <v>-3.1256926142924198E-2</v>
      </c>
      <c r="AW5" s="7">
        <v>2.9456116190551199E-5</v>
      </c>
      <c r="AX5" s="9">
        <v>17554.453889016499</v>
      </c>
      <c r="AY5" s="9">
        <v>-125.692345063977</v>
      </c>
      <c r="AZ5" s="9">
        <v>0.39362054142913999</v>
      </c>
      <c r="BA5" s="9">
        <v>-4.1079636190540202E-4</v>
      </c>
    </row>
    <row r="6" spans="1:65" x14ac:dyDescent="0.45">
      <c r="AD6">
        <f>AD5+$F3</f>
        <v>1.216</v>
      </c>
      <c r="AE6" s="13">
        <f ca="1">AE5+$R3</f>
        <v>40.192104730477695</v>
      </c>
      <c r="AI6">
        <f>+((AX6 + AY6*(B6+273.15) +AZ6*(B6+273.15)^2 +  BA6*(B6+273.15)^3)+(AX6 + AY6*(O6+273.15) + AZ6*(O6+273.15)^2 +  BA6*(O6+273.15)^3))/2</f>
        <v>4217.9625840967637</v>
      </c>
      <c r="AJ6">
        <f>((AT6 + AU6*(B6+273.15) + AV6*(B6+273.15)^2 +  AW6*(B6+273.15)^3)+(AT6 + AU6*(O6+273.15) + AV6*(O6+273.15)^2 +  AW6*(O6+273.15)^3))/2</f>
        <v>999.87746802529352</v>
      </c>
      <c r="AM6" s="2"/>
      <c r="AT6" s="7">
        <v>-144.24372570197801</v>
      </c>
      <c r="AU6" s="8">
        <v>10.528700058400901</v>
      </c>
      <c r="AV6" s="7">
        <v>-3.1256926142924198E-2</v>
      </c>
      <c r="AW6" s="7">
        <v>2.9456116190551199E-5</v>
      </c>
      <c r="AX6" s="9">
        <v>17554.453889016499</v>
      </c>
      <c r="AY6" s="9">
        <v>-125.692345063977</v>
      </c>
      <c r="AZ6" s="9">
        <v>0.39362054142913999</v>
      </c>
      <c r="BA6" s="9">
        <v>-4.1079636190540202E-4</v>
      </c>
    </row>
    <row r="7" spans="1:65" x14ac:dyDescent="0.45">
      <c r="AD7">
        <f>AD6+$H3</f>
        <v>1.296</v>
      </c>
      <c r="AE7" s="13">
        <f ca="1">AE6+$S3</f>
        <v>47.449592858155313</v>
      </c>
      <c r="AI7">
        <f>+((AX7 + AY7*(B7+273.15) +AZ7*(B7+273.15)^2 +  BA7*(B7+273.15)^3)+(AX7 + AY7*(O7+273.15) + AZ7*(O7+273.15)^2 +  BA7*(O7+273.15)^3))/2</f>
        <v>4217.9625840967637</v>
      </c>
      <c r="AJ7">
        <f>((AT7 + AU7*(B7+273.15) + AV7*(B7+273.15)^2 +  AW7*(B7+273.15)^3)+(AT7 + AU7*(O7+273.15) + AV7*(O7+273.15)^2 +  AW7*(O7+273.15)^3))/2</f>
        <v>999.87746802529352</v>
      </c>
      <c r="AM7" s="2"/>
      <c r="AT7" s="7">
        <v>-144.24372570197801</v>
      </c>
      <c r="AU7" s="8">
        <v>10.528700058400901</v>
      </c>
      <c r="AV7" s="7">
        <v>-3.1256926142924198E-2</v>
      </c>
      <c r="AW7" s="7">
        <v>2.9456116190551199E-5</v>
      </c>
      <c r="AX7" s="9">
        <v>17554.453889016499</v>
      </c>
      <c r="AY7" s="9">
        <v>-125.692345063977</v>
      </c>
      <c r="AZ7" s="9">
        <v>0.39362054142913999</v>
      </c>
      <c r="BA7" s="9">
        <v>-4.1079636190540202E-4</v>
      </c>
    </row>
    <row r="8" spans="1:65" x14ac:dyDescent="0.45">
      <c r="AD8">
        <f>AD7+$I3</f>
        <v>1.3120000000000001</v>
      </c>
      <c r="AE8" s="13">
        <f ca="1">AE7+$T3</f>
        <v>47.460796008750769</v>
      </c>
      <c r="AI8">
        <f>+((AX8 + AY8*(B8+273.15) +AZ8*(B8+273.15)^2 +  BA8*(B8+273.15)^3)+(AX8 + AY8*(O8+273.15) + AZ8*(O8+273.15)^2 +  BA8*(O8+273.15)^3))/2</f>
        <v>4217.9625840967637</v>
      </c>
      <c r="AJ8">
        <f>((AT8 + AU8*(B8+273.15) + AV8*(B8+273.15)^2 +  AW8*(B8+273.15)^3)+(AT8 + AU8*(O8+273.15) + AV8*(O8+273.15)^2 +  AW8*(O8+273.15)^3))/2</f>
        <v>999.87746802529352</v>
      </c>
      <c r="AM8" s="2"/>
      <c r="AT8" s="7">
        <v>-144.24372570197801</v>
      </c>
      <c r="AU8" s="8">
        <v>10.528700058400901</v>
      </c>
      <c r="AV8" s="7">
        <v>-3.1256926142924198E-2</v>
      </c>
      <c r="AW8" s="7">
        <v>2.9456116190551199E-5</v>
      </c>
      <c r="AX8" s="9">
        <v>17554.453889016499</v>
      </c>
      <c r="AY8" s="9">
        <v>-125.692345063977</v>
      </c>
      <c r="AZ8" s="9">
        <v>0.39362054142913999</v>
      </c>
      <c r="BA8" s="9">
        <v>-4.1079636190540202E-4</v>
      </c>
    </row>
    <row r="9" spans="1:65" x14ac:dyDescent="0.45">
      <c r="AD9">
        <f>AD8+J3</f>
        <v>3.6120000000000001</v>
      </c>
      <c r="AE9" s="13">
        <f ca="1">AE8+$U3</f>
        <v>53.83282435958084</v>
      </c>
      <c r="AI9">
        <f>+((AX9 + AY9*(B9+273.15) +AZ9*(B9+273.15)^2 +  BA9*(B9+273.15)^3)+(AX9 + AY9*(O9+273.15) + AZ9*(O9+273.15)^2 +  BA9*(O9+273.15)^3))/2</f>
        <v>4217.9625840967637</v>
      </c>
      <c r="AJ9">
        <f>((AT9 + AU9*(B9+273.15) + AV9*(B9+273.15)^2 +  AW9*(B9+273.15)^3)+(AT9 + AU9*(O9+273.15) + AV9*(O9+273.15)^2 +  AW9*(O9+273.15)^3))/2</f>
        <v>999.87746802529352</v>
      </c>
      <c r="AM9" s="2"/>
      <c r="AT9" s="7">
        <v>-144.24372570197801</v>
      </c>
      <c r="AU9" s="8">
        <v>10.528700058400901</v>
      </c>
      <c r="AV9" s="7">
        <v>-3.1256926142924198E-2</v>
      </c>
      <c r="AW9" s="7">
        <v>2.9456116190551199E-5</v>
      </c>
      <c r="AX9" s="9">
        <v>17554.453889016499</v>
      </c>
      <c r="AY9" s="9">
        <v>-125.692345063977</v>
      </c>
      <c r="AZ9" s="9">
        <v>0.39362054142913999</v>
      </c>
      <c r="BA9" s="9">
        <v>-4.1079636190540202E-4</v>
      </c>
    </row>
    <row r="10" spans="1:65" x14ac:dyDescent="0.45">
      <c r="AD10">
        <f>AD9+$K3</f>
        <v>3.6280000000000001</v>
      </c>
      <c r="AE10" s="13">
        <f ca="1">AE9+$V3</f>
        <v>53.871373475161803</v>
      </c>
      <c r="AI10">
        <f>+((AX10 + AY10*(B10+273.15) +AZ10*(B10+273.15)^2 +  BA10*(B10+273.15)^3)+(AX10 + AY10*(O10+273.15) + AZ10*(O10+273.15)^2 +  BA10*(O10+273.15)^3))/2</f>
        <v>4217.9625840967637</v>
      </c>
      <c r="AJ10">
        <f>((AT10 + AU10*(B10+273.15) + AV10*(B10+273.15)^2 +  AW10*(B10+273.15)^3)+(AT10 + AU10*(O10+273.15) + AV10*(O10+273.15)^2 +  AW10*(O10+273.15)^3))/2</f>
        <v>999.87746802529352</v>
      </c>
      <c r="AM10" s="2"/>
      <c r="AT10" s="7">
        <v>-144.24372570197801</v>
      </c>
      <c r="AU10" s="8">
        <v>10.528700058400901</v>
      </c>
      <c r="AV10" s="7">
        <v>-3.1256926142924198E-2</v>
      </c>
      <c r="AW10" s="7">
        <v>2.9456116190551199E-5</v>
      </c>
      <c r="AX10" s="9">
        <v>17554.453889016499</v>
      </c>
      <c r="AY10" s="9">
        <v>-125.692345063977</v>
      </c>
      <c r="AZ10" s="9">
        <v>0.39362054142913999</v>
      </c>
      <c r="BA10" s="9">
        <v>-4.1079636190540202E-4</v>
      </c>
    </row>
    <row r="11" spans="1:65" x14ac:dyDescent="0.45">
      <c r="AD11">
        <f>AD10+$M3</f>
        <v>3.8280000000000003</v>
      </c>
      <c r="AE11" s="13">
        <f ca="1">AE10+$W3</f>
        <v>61.55298368338044</v>
      </c>
      <c r="AI11">
        <f>+((AX11 + AY11*(B11+273.15) +AZ11*(B11+273.15)^2 +  BA11*(B11+273.15)^3)+(AX11 + AY11*(O11+273.15) + AZ11*(O11+273.15)^2 +  BA11*(O11+273.15)^3))/2</f>
        <v>4217.9625840967637</v>
      </c>
      <c r="AJ11">
        <f>((AT11 + AU11*(B11+273.15) + AV11*(B11+273.15)^2 +  AW11*(B11+273.15)^3)+(AT11 + AU11*(O11+273.15) + AV11*(O11+273.15)^2 +  AW11*(O11+273.15)^3))/2</f>
        <v>999.87746802529352</v>
      </c>
      <c r="AM11" s="2"/>
      <c r="AT11" s="7">
        <v>-144.24372570197801</v>
      </c>
      <c r="AU11" s="8">
        <v>10.528700058400901</v>
      </c>
      <c r="AV11" s="7">
        <v>-3.1256926142924198E-2</v>
      </c>
      <c r="AW11" s="7">
        <v>2.9456116190551199E-5</v>
      </c>
      <c r="AX11" s="9">
        <v>17554.453889016499</v>
      </c>
      <c r="AY11" s="9">
        <v>-125.692345063977</v>
      </c>
      <c r="AZ11" s="9">
        <v>0.39362054142913999</v>
      </c>
      <c r="BA11" s="9">
        <v>-4.1079636190540202E-4</v>
      </c>
    </row>
    <row r="12" spans="1:65" x14ac:dyDescent="0.45">
      <c r="AD12">
        <f>AD11+0.016</f>
        <v>3.8440000000000003</v>
      </c>
      <c r="AE12" s="13">
        <f ca="1">AE11+$X3</f>
        <v>61.576920908722215</v>
      </c>
      <c r="AI12">
        <f>+((AX12 + AY12*(B12+273.15) +AZ12*(B12+273.15)^2 +  BA12*(B12+273.15)^3)+(AX12 + AY12*(O12+273.15) + AZ12*(O12+273.15)^2 +  BA12*(O12+273.15)^3))/2</f>
        <v>4217.9625840967637</v>
      </c>
      <c r="AJ12">
        <f>((AT12 + AU12*(B12+273.15) + AV12*(B12+273.15)^2 +  AW12*(B12+273.15)^3)+(AT12 + AU12*(O12+273.15) + AV12*(O12+273.15)^2 +  AW12*(O12+273.15)^3))/2</f>
        <v>999.87746802529352</v>
      </c>
      <c r="AM12" s="2"/>
      <c r="AT12" s="7">
        <v>-144.24372570197801</v>
      </c>
      <c r="AU12" s="8">
        <v>10.528700058400901</v>
      </c>
      <c r="AV12" s="7">
        <v>-3.1256926142924198E-2</v>
      </c>
      <c r="AW12" s="7">
        <v>2.9456116190551199E-5</v>
      </c>
      <c r="AX12" s="9">
        <v>17554.453889016499</v>
      </c>
      <c r="AY12" s="9">
        <v>-125.692345063977</v>
      </c>
      <c r="AZ12" s="9">
        <v>0.39362054142913999</v>
      </c>
      <c r="BA12" s="9">
        <v>-4.1079636190540202E-4</v>
      </c>
    </row>
    <row r="13" spans="1:65" x14ac:dyDescent="0.45">
      <c r="AD13">
        <f>AD12+$N3</f>
        <v>4.694</v>
      </c>
      <c r="AE13" s="13">
        <f ca="1">AE12+$Y3</f>
        <v>74.140372721835504</v>
      </c>
      <c r="AI13">
        <f>+((AX13 + AY13*(B13+273.15) +AZ13*(B13+273.15)^2 +  BA13*(B13+273.15)^3)+(AX13 + AY13*(O13+273.15) + AZ13*(O13+273.15)^2 +  BA13*(O13+273.15)^3))/2</f>
        <v>4217.9625840967637</v>
      </c>
      <c r="AJ13">
        <f>((AT13 + AU13*(B13+273.15) + AV13*(B13+273.15)^2 +  AW13*(B13+273.15)^3)+(AT13 + AU13*(O13+273.15) + AV13*(O13+273.15)^2 +  AW13*(O13+273.15)^3))/2</f>
        <v>999.87746802529352</v>
      </c>
      <c r="AM13" s="2"/>
      <c r="AT13" s="7">
        <v>-144.24372570197801</v>
      </c>
      <c r="AU13" s="8">
        <v>10.528700058400901</v>
      </c>
      <c r="AV13" s="7">
        <v>-3.1256926142924198E-2</v>
      </c>
      <c r="AW13" s="7">
        <v>2.9456116190551199E-5</v>
      </c>
      <c r="AX13" s="9">
        <v>17554.453889016499</v>
      </c>
      <c r="AY13" s="9">
        <v>-125.692345063977</v>
      </c>
      <c r="AZ13" s="9">
        <v>0.39362054142913999</v>
      </c>
      <c r="BA13" s="9">
        <v>-4.1079636190540202E-4</v>
      </c>
    </row>
    <row r="14" spans="1:65" x14ac:dyDescent="0.45">
      <c r="AI14">
        <f>+((AX14 + AY14*(B14+273.15) +AZ14*(B14+273.15)^2 +  BA14*(B14+273.15)^3)+(AX14 + AY14*(O14+273.15) + AZ14*(O14+273.15)^2 +  BA14*(O14+273.15)^3))/2</f>
        <v>4217.9625840967637</v>
      </c>
      <c r="AJ14">
        <f>((AT14 + AU14*(B14+273.15) + AV14*(B14+273.15)^2 +  AW14*(B14+273.15)^3)+(AT14 + AU14*(O14+273.15) + AV14*(O14+273.15)^2 +  AW14*(O14+273.15)^3))/2</f>
        <v>999.87746802529352</v>
      </c>
      <c r="AT14" s="7">
        <v>-144.24372570197801</v>
      </c>
      <c r="AU14" s="8">
        <v>10.528700058400901</v>
      </c>
      <c r="AV14" s="7">
        <v>-3.1256926142924198E-2</v>
      </c>
      <c r="AW14" s="7">
        <v>2.9456116190551199E-5</v>
      </c>
      <c r="AX14" s="9">
        <v>17554.453889016499</v>
      </c>
      <c r="AY14" s="9">
        <v>-125.692345063977</v>
      </c>
      <c r="AZ14" s="9">
        <v>0.39362054142913999</v>
      </c>
      <c r="BA14" s="9">
        <v>-4.1079636190540202E-4</v>
      </c>
    </row>
    <row r="15" spans="1:65" x14ac:dyDescent="0.45">
      <c r="AI15">
        <f>+((AX15 + AY15*(B15+273.15) +AZ15*(B15+273.15)^2 +  BA15*(B15+273.15)^3)+(AX15 + AY15*(O15+273.15) + AZ15*(O15+273.15)^2 +  BA15*(O15+273.15)^3))/2</f>
        <v>4217.9625840967637</v>
      </c>
      <c r="AJ15">
        <f>((AT15 + AU15*(B15+273.15) + AV15*(B15+273.15)^2 +  AW15*(B15+273.15)^3)+(AT15 + AU15*(O15+273.15) + AV15*(O15+273.15)^2 +  AW15*(O15+273.15)^3))/2</f>
        <v>999.87746802529352</v>
      </c>
      <c r="AT15" s="7">
        <v>-144.24372570197801</v>
      </c>
      <c r="AU15" s="8">
        <v>10.528700058400901</v>
      </c>
      <c r="AV15" s="7">
        <v>-3.1256926142924198E-2</v>
      </c>
      <c r="AW15" s="7">
        <v>2.9456116190551199E-5</v>
      </c>
      <c r="AX15" s="9">
        <v>17554.453889016499</v>
      </c>
      <c r="AY15" s="9">
        <v>-125.692345063977</v>
      </c>
      <c r="AZ15" s="9">
        <v>0.39362054142913999</v>
      </c>
      <c r="BA15" s="9">
        <v>-4.1079636190540202E-4</v>
      </c>
    </row>
    <row r="16" spans="1:65" x14ac:dyDescent="0.45">
      <c r="AI16">
        <f>+((AX16 + AY16*(B16+273.15) +AZ16*(B16+273.15)^2 +  BA16*(B16+273.15)^3)+(AX16 + AY16*(O16+273.15) + AZ16*(O16+273.15)^2 +  BA16*(O16+273.15)^3))/2</f>
        <v>4217.9625840967637</v>
      </c>
      <c r="AJ16">
        <f>((AT16 + AU16*(B16+273.15) + AV16*(B16+273.15)^2 +  AW16*(B16+273.15)^3)+(AT16 + AU16*(O16+273.15) + AV16*(O16+273.15)^2 +  AW16*(O16+273.15)^3))/2</f>
        <v>999.87746802529352</v>
      </c>
      <c r="AT16" s="7">
        <v>-144.24372570197801</v>
      </c>
      <c r="AU16" s="8">
        <v>10.528700058400901</v>
      </c>
      <c r="AV16" s="7">
        <v>-3.1256926142924198E-2</v>
      </c>
      <c r="AW16" s="7">
        <v>2.9456116190551199E-5</v>
      </c>
      <c r="AX16" s="9">
        <v>17554.453889016499</v>
      </c>
      <c r="AY16" s="9">
        <v>-125.692345063977</v>
      </c>
      <c r="AZ16" s="9">
        <v>0.39362054142913999</v>
      </c>
      <c r="BA16" s="9">
        <v>-4.1079636190540202E-4</v>
      </c>
    </row>
    <row r="17" spans="35:53" x14ac:dyDescent="0.45">
      <c r="AI17">
        <f>+((AX17 + AY17*(B17+273.15) +AZ17*(B17+273.15)^2 +  BA17*(B17+273.15)^3)+(AX17 + AY17*(O17+273.15) + AZ17*(O17+273.15)^2 +  BA17*(O17+273.15)^3))/2</f>
        <v>4217.9625840967637</v>
      </c>
      <c r="AJ17">
        <f>((AT17 + AU17*(B17+273.15) + AV17*(B17+273.15)^2 +  AW17*(B17+273.15)^3)+(AT17 + AU17*(O17+273.15) + AV17*(O17+273.15)^2 +  AW17*(O17+273.15)^3))/2</f>
        <v>999.87746802529352</v>
      </c>
      <c r="AT17" s="7">
        <v>-144.24372570197801</v>
      </c>
      <c r="AU17" s="8">
        <v>10.528700058400901</v>
      </c>
      <c r="AV17" s="7">
        <v>-3.1256926142924198E-2</v>
      </c>
      <c r="AW17" s="7">
        <v>2.9456116190551199E-5</v>
      </c>
      <c r="AX17" s="9">
        <v>17554.453889016499</v>
      </c>
      <c r="AY17" s="9">
        <v>-125.692345063977</v>
      </c>
      <c r="AZ17" s="9">
        <v>0.39362054142913999</v>
      </c>
      <c r="BA17" s="9">
        <v>-4.1079636190540202E-4</v>
      </c>
    </row>
    <row r="18" spans="35:53" x14ac:dyDescent="0.45">
      <c r="AI18">
        <f>+((AX18 + AY18*(B18+273.15) +AZ18*(B18+273.15)^2 +  BA18*(B18+273.15)^3)+(AX18 + AY18*(O18+273.15) + AZ18*(O18+273.15)^2 +  BA18*(O18+273.15)^3))/2</f>
        <v>4217.9625840967637</v>
      </c>
      <c r="AJ18">
        <f>((AT18 + AU18*(B18+273.15) + AV18*(B18+273.15)^2 +  AW18*(B18+273.15)^3)+(AT18 + AU18*(O18+273.15) + AV18*(O18+273.15)^2 +  AW18*(O18+273.15)^3))/2</f>
        <v>999.87746802529352</v>
      </c>
      <c r="AT18" s="7">
        <v>-144.24372570197801</v>
      </c>
      <c r="AU18" s="8">
        <v>10.528700058400901</v>
      </c>
      <c r="AV18" s="7">
        <v>-3.1256926142924198E-2</v>
      </c>
      <c r="AW18" s="7">
        <v>2.9456116190551199E-5</v>
      </c>
      <c r="AX18" s="9">
        <v>17554.453889016499</v>
      </c>
      <c r="AY18" s="9">
        <v>-125.692345063977</v>
      </c>
      <c r="AZ18" s="9">
        <v>0.39362054142913999</v>
      </c>
      <c r="BA18" s="9">
        <v>-4.1079636190540202E-4</v>
      </c>
    </row>
    <row r="19" spans="35:53" x14ac:dyDescent="0.45">
      <c r="AI19">
        <f>+((AX19 + AY19*(B19+273.15) +AZ19*(B19+273.15)^2 +  BA19*(B19+273.15)^3)+(AX19 + AY19*(O19+273.15) + AZ19*(O19+273.15)^2 +  BA19*(O19+273.15)^3))/2</f>
        <v>4217.9625840967637</v>
      </c>
      <c r="AJ19">
        <f>((AT19 + AU19*(B19+273.15) + AV19*(B19+273.15)^2 +  AW19*(B19+273.15)^3)+(AT19 + AU19*(O19+273.15) + AV19*(O19+273.15)^2 +  AW19*(O19+273.15)^3))/2</f>
        <v>999.87746802529352</v>
      </c>
      <c r="AT19" s="7">
        <v>-144.24372570197801</v>
      </c>
      <c r="AU19" s="8">
        <v>10.528700058400901</v>
      </c>
      <c r="AV19" s="7">
        <v>-3.1256926142924198E-2</v>
      </c>
      <c r="AW19" s="7">
        <v>2.9456116190551199E-5</v>
      </c>
      <c r="AX19" s="9">
        <v>17554.453889016499</v>
      </c>
      <c r="AY19" s="9">
        <v>-125.692345063977</v>
      </c>
      <c r="AZ19" s="9">
        <v>0.39362054142913999</v>
      </c>
      <c r="BA19" s="9">
        <v>-4.1079636190540202E-4</v>
      </c>
    </row>
    <row r="20" spans="35:53" x14ac:dyDescent="0.45">
      <c r="AI20">
        <f>+((AX20 + AY20*(B20+273.15) +AZ20*(B20+273.15)^2 +  BA20*(B20+273.15)^3)+(AX20 + AY20*(O20+273.15) + AZ20*(O20+273.15)^2 +  BA20*(O20+273.15)^3))/2</f>
        <v>4217.9625840967637</v>
      </c>
      <c r="AJ20">
        <f>((AT20 + AU20*(B20+273.15) + AV20*(B20+273.15)^2 +  AW20*(B20+273.15)^3)+(AT20 + AU20*(O20+273.15) + AV20*(O20+273.15)^2 +  AW20*(O20+273.15)^3))/2</f>
        <v>999.87746802529352</v>
      </c>
      <c r="AT20" s="7">
        <v>-144.24372570197801</v>
      </c>
      <c r="AU20" s="8">
        <v>10.528700058400901</v>
      </c>
      <c r="AV20" s="7">
        <v>-3.1256926142924198E-2</v>
      </c>
      <c r="AW20" s="7">
        <v>2.9456116190551199E-5</v>
      </c>
      <c r="AX20" s="9">
        <v>17554.453889016499</v>
      </c>
      <c r="AY20" s="9">
        <v>-125.692345063977</v>
      </c>
      <c r="AZ20" s="9">
        <v>0.39362054142913999</v>
      </c>
      <c r="BA20" s="9">
        <v>-4.1079636190540202E-4</v>
      </c>
    </row>
    <row r="21" spans="35:53" x14ac:dyDescent="0.45">
      <c r="AI21">
        <f>+((AX21 + AY21*(B21+273.15) +AZ21*(B21+273.15)^2 +  BA21*(B21+273.15)^3)+(AX21 + AY21*(O21+273.15) + AZ21*(O21+273.15)^2 +  BA21*(O21+273.15)^3))/2</f>
        <v>4217.9625840967637</v>
      </c>
      <c r="AJ21">
        <f>((AT21 + AU21*(B21+273.15) + AV21*(B21+273.15)^2 +  AW21*(B21+273.15)^3)+(AT21 + AU21*(O21+273.15) + AV21*(O21+273.15)^2 +  AW21*(O21+273.15)^3))/2</f>
        <v>999.87746802529352</v>
      </c>
      <c r="AT21" s="7">
        <v>-144.24372570197801</v>
      </c>
      <c r="AU21" s="8">
        <v>10.528700058400901</v>
      </c>
      <c r="AV21" s="7">
        <v>-3.1256926142924198E-2</v>
      </c>
      <c r="AW21" s="7">
        <v>2.9456116190551199E-5</v>
      </c>
      <c r="AX21" s="9">
        <v>17554.453889016499</v>
      </c>
      <c r="AY21" s="9">
        <v>-125.692345063977</v>
      </c>
      <c r="AZ21" s="9">
        <v>0.39362054142913999</v>
      </c>
      <c r="BA21" s="9">
        <v>-4.1079636190540202E-4</v>
      </c>
    </row>
    <row r="22" spans="35:53" x14ac:dyDescent="0.45">
      <c r="AI22">
        <f>+((AX22 + AY22*(B22+273.15) +AZ22*(B22+273.15)^2 +  BA22*(B22+273.15)^3)+(AX22 + AY22*(O22+273.15) + AZ22*(O22+273.15)^2 +  BA22*(O22+273.15)^3))/2</f>
        <v>4217.9625840967637</v>
      </c>
      <c r="AJ22">
        <f>((AT22 + AU22*(B22+273.15) + AV22*(B22+273.15)^2 +  AW22*(B22+273.15)^3)+(AT22 + AU22*(O22+273.15) + AV22*(O22+273.15)^2 +  AW22*(O22+273.15)^3))/2</f>
        <v>999.87746802529352</v>
      </c>
      <c r="AT22" s="7">
        <v>-144.24372570197801</v>
      </c>
      <c r="AU22" s="8">
        <v>10.528700058400901</v>
      </c>
      <c r="AV22" s="7">
        <v>-3.1256926142924198E-2</v>
      </c>
      <c r="AW22" s="7">
        <v>2.9456116190551199E-5</v>
      </c>
      <c r="AX22" s="9">
        <v>17554.453889016499</v>
      </c>
      <c r="AY22" s="9">
        <v>-125.692345063977</v>
      </c>
      <c r="AZ22" s="9">
        <v>0.39362054142913999</v>
      </c>
      <c r="BA22" s="9">
        <v>-4.1079636190540202E-4</v>
      </c>
    </row>
    <row r="23" spans="35:53" x14ac:dyDescent="0.45">
      <c r="AI23">
        <f>+((AX23 + AY23*(B23+273.15) +AZ23*(B23+273.15)^2 +  BA23*(B23+273.15)^3)+(AX23 + AY23*(O23+273.15) + AZ23*(O23+273.15)^2 +  BA23*(O23+273.15)^3))/2</f>
        <v>4217.9625840967637</v>
      </c>
      <c r="AJ23">
        <f>((AT23 + AU23*(B23+273.15) + AV23*(B23+273.15)^2 +  AW23*(B23+273.15)^3)+(AT23 + AU23*(O23+273.15) + AV23*(O23+273.15)^2 +  AW23*(O23+273.15)^3))/2</f>
        <v>999.87746802529352</v>
      </c>
      <c r="AT23" s="7">
        <v>-144.24372570197801</v>
      </c>
      <c r="AU23" s="8">
        <v>10.528700058400901</v>
      </c>
      <c r="AV23" s="7">
        <v>-3.1256926142924198E-2</v>
      </c>
      <c r="AW23" s="7">
        <v>2.9456116190551199E-5</v>
      </c>
      <c r="AX23" s="9">
        <v>17554.453889016499</v>
      </c>
      <c r="AY23" s="9">
        <v>-125.692345063977</v>
      </c>
      <c r="AZ23" s="9">
        <v>0.39362054142913999</v>
      </c>
      <c r="BA23" s="9">
        <v>-4.1079636190540202E-4</v>
      </c>
    </row>
    <row r="24" spans="35:53" x14ac:dyDescent="0.45">
      <c r="AI24">
        <f>+((AX24 + AY24*(B24+273.15) +AZ24*(B24+273.15)^2 +  BA24*(B24+273.15)^3)+(AX24 + AY24*(O24+273.15) + AZ24*(O24+273.15)^2 +  BA24*(O24+273.15)^3))/2</f>
        <v>4217.9625840967637</v>
      </c>
      <c r="AJ24">
        <f>((AT24 + AU24*(B24+273.15) + AV24*(B24+273.15)^2 +  AW24*(B24+273.15)^3)+(AT24 + AU24*(O24+273.15) + AV24*(O24+273.15)^2 +  AW24*(O24+273.15)^3))/2</f>
        <v>999.87746802529352</v>
      </c>
      <c r="AT24" s="7">
        <v>-144.24372570197801</v>
      </c>
      <c r="AU24" s="8">
        <v>10.528700058400901</v>
      </c>
      <c r="AV24" s="7">
        <v>-3.1256926142924198E-2</v>
      </c>
      <c r="AW24" s="7">
        <v>2.9456116190551199E-5</v>
      </c>
      <c r="AX24" s="9">
        <v>17554.453889016499</v>
      </c>
      <c r="AY24" s="9">
        <v>-125.692345063977</v>
      </c>
      <c r="AZ24" s="9">
        <v>0.39362054142913999</v>
      </c>
      <c r="BA24" s="9">
        <v>-4.1079636190540202E-4</v>
      </c>
    </row>
    <row r="25" spans="35:53" x14ac:dyDescent="0.45">
      <c r="AI25">
        <f>+((AX25 + AY25*(B25+273.15) +AZ25*(B25+273.15)^2 +  BA25*(B25+273.15)^3)+(AX25 + AY25*(O25+273.15) + AZ25*(O25+273.15)^2 +  BA25*(O25+273.15)^3))/2</f>
        <v>4217.9625840967637</v>
      </c>
      <c r="AJ25">
        <f>((AT25 + AU25*(B25+273.15) + AV25*(B25+273.15)^2 +  AW25*(B25+273.15)^3)+(AT25 + AU25*(O25+273.15) + AV25*(O25+273.15)^2 +  AW25*(O25+273.15)^3))/2</f>
        <v>999.87746802529352</v>
      </c>
      <c r="AT25" s="7">
        <v>-144.24372570197801</v>
      </c>
      <c r="AU25" s="8">
        <v>10.528700058400901</v>
      </c>
      <c r="AV25" s="7">
        <v>-3.1256926142924198E-2</v>
      </c>
      <c r="AW25" s="7">
        <v>2.9456116190551199E-5</v>
      </c>
      <c r="AX25" s="9">
        <v>17554.453889016499</v>
      </c>
      <c r="AY25" s="9">
        <v>-125.692345063977</v>
      </c>
      <c r="AZ25" s="9">
        <v>0.39362054142913999</v>
      </c>
      <c r="BA25" s="9">
        <v>-4.1079636190540202E-4</v>
      </c>
    </row>
    <row r="26" spans="35:53" x14ac:dyDescent="0.45">
      <c r="AI26">
        <f>+((AX26 + AY26*(B26+273.15) +AZ26*(B26+273.15)^2 +  BA26*(B26+273.15)^3)+(AX26 + AY26*(O26+273.15) + AZ26*(O26+273.15)^2 +  BA26*(O26+273.15)^3))/2</f>
        <v>4217.9625840967637</v>
      </c>
      <c r="AJ26">
        <f>((AT26 + AU26*(B26+273.15) + AV26*(B26+273.15)^2 +  AW26*(B26+273.15)^3)+(AT26 + AU26*(O26+273.15) + AV26*(O26+273.15)^2 +  AW26*(O26+273.15)^3))/2</f>
        <v>999.87746802529352</v>
      </c>
      <c r="AT26" s="7">
        <v>-144.24372570197801</v>
      </c>
      <c r="AU26" s="8">
        <v>10.528700058400901</v>
      </c>
      <c r="AV26" s="7">
        <v>-3.1256926142924198E-2</v>
      </c>
      <c r="AW26" s="7">
        <v>2.9456116190551199E-5</v>
      </c>
      <c r="AX26" s="9">
        <v>17554.453889016499</v>
      </c>
      <c r="AY26" s="9">
        <v>-125.692345063977</v>
      </c>
      <c r="AZ26" s="9">
        <v>0.39362054142913999</v>
      </c>
      <c r="BA26" s="9">
        <v>-4.1079636190540202E-4</v>
      </c>
    </row>
    <row r="27" spans="35:53" x14ac:dyDescent="0.45">
      <c r="AI27">
        <f>+((AX27 + AY27*(B27+273.15) +AZ27*(B27+273.15)^2 +  BA27*(B27+273.15)^3)+(AX27 + AY27*(O27+273.15) + AZ27*(O27+273.15)^2 +  BA27*(O27+273.15)^3))/2</f>
        <v>4217.9625840967637</v>
      </c>
      <c r="AJ27">
        <f>((AT27 + AU27*(B27+273.15) + AV27*(B27+273.15)^2 +  AW27*(B27+273.15)^3)+(AT27 + AU27*(O27+273.15) + AV27*(O27+273.15)^2 +  AW27*(O27+273.15)^3))/2</f>
        <v>999.87746802529352</v>
      </c>
      <c r="AT27" s="7">
        <v>-144.24372570197801</v>
      </c>
      <c r="AU27" s="8">
        <v>10.528700058400901</v>
      </c>
      <c r="AV27" s="7">
        <v>-3.1256926142924198E-2</v>
      </c>
      <c r="AW27" s="7">
        <v>2.9456116190551199E-5</v>
      </c>
      <c r="AX27" s="9">
        <v>17554.453889016499</v>
      </c>
      <c r="AY27" s="9">
        <v>-125.692345063977</v>
      </c>
      <c r="AZ27" s="9">
        <v>0.39362054142913999</v>
      </c>
      <c r="BA27" s="9">
        <v>-4.1079636190540202E-4</v>
      </c>
    </row>
    <row r="28" spans="35:53" x14ac:dyDescent="0.45">
      <c r="AI28">
        <f>+((AX28 + AY28*(B28+273.15) +AZ28*(B28+273.15)^2 +  BA28*(B28+273.15)^3)+(AX28 + AY28*(O28+273.15) + AZ28*(O28+273.15)^2 +  BA28*(O28+273.15)^3))/2</f>
        <v>4217.9625840967637</v>
      </c>
      <c r="AJ28">
        <f>((AT28 + AU28*(B28+273.15) + AV28*(B28+273.15)^2 +  AW28*(B28+273.15)^3)+(AT28 + AU28*(O28+273.15) + AV28*(O28+273.15)^2 +  AW28*(O28+273.15)^3))/2</f>
        <v>999.87746802529352</v>
      </c>
      <c r="AT28" s="7">
        <v>-144.24372570197801</v>
      </c>
      <c r="AU28" s="8">
        <v>10.528700058400901</v>
      </c>
      <c r="AV28" s="7">
        <v>-3.1256926142924198E-2</v>
      </c>
      <c r="AW28" s="7">
        <v>2.9456116190551199E-5</v>
      </c>
      <c r="AX28" s="9">
        <v>17554.453889016499</v>
      </c>
      <c r="AY28" s="9">
        <v>-125.692345063977</v>
      </c>
      <c r="AZ28" s="9">
        <v>0.39362054142913999</v>
      </c>
      <c r="BA28" s="9">
        <v>-4.1079636190540202E-4</v>
      </c>
    </row>
    <row r="29" spans="35:53" x14ac:dyDescent="0.45">
      <c r="AI29">
        <f>+((AX29 + AY29*(B29+273.15) +AZ29*(B29+273.15)^2 +  BA29*(B29+273.15)^3)+(AX29 + AY29*(O29+273.15) + AZ29*(O29+273.15)^2 +  BA29*(O29+273.15)^3))/2</f>
        <v>4217.9625840967637</v>
      </c>
      <c r="AJ29">
        <f>((AT29 + AU29*(B29+273.15) + AV29*(B29+273.15)^2 +  AW29*(B29+273.15)^3)+(AT29 + AU29*(O29+273.15) + AV29*(O29+273.15)^2 +  AW29*(O29+273.15)^3))/2</f>
        <v>999.87746802529352</v>
      </c>
      <c r="AT29" s="7">
        <v>-144.24372570197801</v>
      </c>
      <c r="AU29" s="8">
        <v>10.528700058400901</v>
      </c>
      <c r="AV29" s="7">
        <v>-3.1256926142924198E-2</v>
      </c>
      <c r="AW29" s="7">
        <v>2.9456116190551199E-5</v>
      </c>
      <c r="AX29" s="9">
        <v>17554.453889016499</v>
      </c>
      <c r="AY29" s="9">
        <v>-125.692345063977</v>
      </c>
      <c r="AZ29" s="9">
        <v>0.39362054142913999</v>
      </c>
      <c r="BA29" s="9">
        <v>-4.1079636190540202E-4</v>
      </c>
    </row>
    <row r="30" spans="35:53" x14ac:dyDescent="0.45">
      <c r="AI30">
        <f>+((AX30 + AY30*(B30+273.15) +AZ30*(B30+273.15)^2 +  BA30*(B30+273.15)^3)+(AX30 + AY30*(O30+273.15) + AZ30*(O30+273.15)^2 +  BA30*(O30+273.15)^3))/2</f>
        <v>4217.9625840967637</v>
      </c>
      <c r="AJ30">
        <f>((AT30 + AU30*(B30+273.15) + AV30*(B30+273.15)^2 +  AW30*(B30+273.15)^3)+(AT30 + AU30*(O30+273.15) + AV30*(O30+273.15)^2 +  AW30*(O30+273.15)^3))/2</f>
        <v>999.87746802529352</v>
      </c>
      <c r="AT30" s="7">
        <v>-144.24372570197801</v>
      </c>
      <c r="AU30" s="8">
        <v>10.528700058400901</v>
      </c>
      <c r="AV30" s="7">
        <v>-3.1256926142924198E-2</v>
      </c>
      <c r="AW30" s="7">
        <v>2.9456116190551199E-5</v>
      </c>
      <c r="AX30" s="9">
        <v>17554.453889016499</v>
      </c>
      <c r="AY30" s="9">
        <v>-125.692345063977</v>
      </c>
      <c r="AZ30" s="9">
        <v>0.39362054142913999</v>
      </c>
      <c r="BA30" s="9">
        <v>-4.1079636190540202E-4</v>
      </c>
    </row>
    <row r="31" spans="35:53" x14ac:dyDescent="0.45">
      <c r="AI31">
        <f>+((AX31 + AY31*(B31+273.15) +AZ31*(B31+273.15)^2 +  BA31*(B31+273.15)^3)+(AX31 + AY31*(O31+273.15) + AZ31*(O31+273.15)^2 +  BA31*(O31+273.15)^3))/2</f>
        <v>4217.9625840967637</v>
      </c>
      <c r="AJ31">
        <f>((AT31 + AU31*(B31+273.15) + AV31*(B31+273.15)^2 +  AW31*(B31+273.15)^3)+(AT31 + AU31*(O31+273.15) + AV31*(O31+273.15)^2 +  AW31*(O31+273.15)^3))/2</f>
        <v>999.87746802529352</v>
      </c>
      <c r="AT31" s="7">
        <v>-144.24372570197801</v>
      </c>
      <c r="AU31" s="8">
        <v>10.528700058400901</v>
      </c>
      <c r="AV31" s="7">
        <v>-3.1256926142924198E-2</v>
      </c>
      <c r="AW31" s="7">
        <v>2.9456116190551199E-5</v>
      </c>
      <c r="AX31" s="9">
        <v>17554.453889016499</v>
      </c>
      <c r="AY31" s="9">
        <v>-125.692345063977</v>
      </c>
      <c r="AZ31" s="9">
        <v>0.39362054142913999</v>
      </c>
      <c r="BA31" s="9">
        <v>-4.1079636190540202E-4</v>
      </c>
    </row>
    <row r="32" spans="35:53" x14ac:dyDescent="0.45">
      <c r="AI32">
        <f>+((AX32 + AY32*(B32+273.15) +AZ32*(B32+273.15)^2 +  BA32*(B32+273.15)^3)+(AX32 + AY32*(O32+273.15) + AZ32*(O32+273.15)^2 +  BA32*(O32+273.15)^3))/2</f>
        <v>4217.9625840967637</v>
      </c>
      <c r="AJ32">
        <f>((AT32 + AU32*(B32+273.15) + AV32*(B32+273.15)^2 +  AW32*(B32+273.15)^3)+(AT32 + AU32*(O32+273.15) + AV32*(O32+273.15)^2 +  AW32*(O32+273.15)^3))/2</f>
        <v>999.87746802529352</v>
      </c>
      <c r="AT32" s="7">
        <v>-144.24372570197801</v>
      </c>
      <c r="AU32" s="8">
        <v>10.528700058400901</v>
      </c>
      <c r="AV32" s="7">
        <v>-3.1256926142924198E-2</v>
      </c>
      <c r="AW32" s="7">
        <v>2.9456116190551199E-5</v>
      </c>
      <c r="AX32" s="9">
        <v>17554.453889016499</v>
      </c>
      <c r="AY32" s="9">
        <v>-125.692345063977</v>
      </c>
      <c r="AZ32" s="9">
        <v>0.39362054142913999</v>
      </c>
      <c r="BA32" s="9">
        <v>-4.1079636190540202E-4</v>
      </c>
    </row>
    <row r="33" spans="35:53" x14ac:dyDescent="0.45">
      <c r="AI33">
        <f>+((AX33 + AY33*(B33+273.15) +AZ33*(B33+273.15)^2 +  BA33*(B33+273.15)^3)+(AX33 + AY33*(O33+273.15) + AZ33*(O33+273.15)^2 +  BA33*(O33+273.15)^3))/2</f>
        <v>4217.9625840967637</v>
      </c>
      <c r="AJ33">
        <f>((AT33 + AU33*(B33+273.15) + AV33*(B33+273.15)^2 +  AW33*(B33+273.15)^3)+(AT33 + AU33*(O33+273.15) + AV33*(O33+273.15)^2 +  AW33*(O33+273.15)^3))/2</f>
        <v>999.87746802529352</v>
      </c>
      <c r="AT33" s="7">
        <v>-144.24372570197801</v>
      </c>
      <c r="AU33" s="8">
        <v>10.528700058400901</v>
      </c>
      <c r="AV33" s="7">
        <v>-3.1256926142924198E-2</v>
      </c>
      <c r="AW33" s="7">
        <v>2.9456116190551199E-5</v>
      </c>
      <c r="AX33" s="9">
        <v>17554.453889016499</v>
      </c>
      <c r="AY33" s="9">
        <v>-125.692345063977</v>
      </c>
      <c r="AZ33" s="9">
        <v>0.39362054142913999</v>
      </c>
      <c r="BA33" s="9">
        <v>-4.1079636190540202E-4</v>
      </c>
    </row>
    <row r="34" spans="35:53" x14ac:dyDescent="0.45">
      <c r="AI34">
        <f>+((AX34 + AY34*(B34+273.15) +AZ34*(B34+273.15)^2 +  BA34*(B34+273.15)^3)+(AX34 + AY34*(O34+273.15) + AZ34*(O34+273.15)^2 +  BA34*(O34+273.15)^3))/2</f>
        <v>4217.9625840967637</v>
      </c>
      <c r="AJ34">
        <f>((AT34 + AU34*(B34+273.15) + AV34*(B34+273.15)^2 +  AW34*(B34+273.15)^3)+(AT34 + AU34*(O34+273.15) + AV34*(O34+273.15)^2 +  AW34*(O34+273.15)^3))/2</f>
        <v>999.87746802529352</v>
      </c>
      <c r="AT34" s="7">
        <v>-144.24372570197801</v>
      </c>
      <c r="AU34" s="8">
        <v>10.528700058400901</v>
      </c>
      <c r="AV34" s="7">
        <v>-3.1256926142924198E-2</v>
      </c>
      <c r="AW34" s="7">
        <v>2.9456116190551199E-5</v>
      </c>
      <c r="AX34" s="9">
        <v>17554.453889016499</v>
      </c>
      <c r="AY34" s="9">
        <v>-125.692345063977</v>
      </c>
      <c r="AZ34" s="9">
        <v>0.39362054142913999</v>
      </c>
      <c r="BA34" s="9">
        <v>-4.1079636190540202E-4</v>
      </c>
    </row>
    <row r="35" spans="35:53" x14ac:dyDescent="0.45">
      <c r="AI35">
        <f>+((AX35 + AY35*(B35+273.15) +AZ35*(B35+273.15)^2 +  BA35*(B35+273.15)^3)+(AX35 + AY35*(O35+273.15) + AZ35*(O35+273.15)^2 +  BA35*(O35+273.15)^3))/2</f>
        <v>4217.9625840967637</v>
      </c>
      <c r="AJ35">
        <f>((AT35 + AU35*(B35+273.15) + AV35*(B35+273.15)^2 +  AW35*(B35+273.15)^3)+(AT35 + AU35*(O35+273.15) + AV35*(O35+273.15)^2 +  AW35*(O35+273.15)^3))/2</f>
        <v>999.87746802529352</v>
      </c>
      <c r="AT35" s="7">
        <v>-144.24372570197801</v>
      </c>
      <c r="AU35" s="8">
        <v>10.528700058400901</v>
      </c>
      <c r="AV35" s="7">
        <v>-3.1256926142924198E-2</v>
      </c>
      <c r="AW35" s="7">
        <v>2.9456116190551199E-5</v>
      </c>
      <c r="AX35" s="9">
        <v>17554.453889016499</v>
      </c>
      <c r="AY35" s="9">
        <v>-125.692345063977</v>
      </c>
      <c r="AZ35" s="9">
        <v>0.39362054142913999</v>
      </c>
      <c r="BA35" s="9">
        <v>-4.1079636190540202E-4</v>
      </c>
    </row>
    <row r="36" spans="35:53" x14ac:dyDescent="0.45">
      <c r="AI36">
        <f>+((AX36 + AY36*(B36+273.15) +AZ36*(B36+273.15)^2 +  BA36*(B36+273.15)^3)+(AX36 + AY36*(O36+273.15) + AZ36*(O36+273.15)^2 +  BA36*(O36+273.15)^3))/2</f>
        <v>4217.9625840967637</v>
      </c>
      <c r="AJ36">
        <f>((AT36 + AU36*(B36+273.15) + AV36*(B36+273.15)^2 +  AW36*(B36+273.15)^3)+(AT36 + AU36*(O36+273.15) + AV36*(O36+273.15)^2 +  AW36*(O36+273.15)^3))/2</f>
        <v>999.87746802529352</v>
      </c>
      <c r="AT36" s="7">
        <v>-144.24372570197801</v>
      </c>
      <c r="AU36" s="8">
        <v>10.528700058400901</v>
      </c>
      <c r="AV36" s="7">
        <v>-3.1256926142924198E-2</v>
      </c>
      <c r="AW36" s="7">
        <v>2.9456116190551199E-5</v>
      </c>
      <c r="AX36" s="9">
        <v>17554.453889016499</v>
      </c>
      <c r="AY36" s="9">
        <v>-125.692345063977</v>
      </c>
      <c r="AZ36" s="9">
        <v>0.39362054142913999</v>
      </c>
      <c r="BA36" s="9">
        <v>-4.1079636190540202E-4</v>
      </c>
    </row>
    <row r="37" spans="35:53" x14ac:dyDescent="0.45">
      <c r="AI37">
        <f>+((AX37 + AY37*(B37+273.15) +AZ37*(B37+273.15)^2 +  BA37*(B37+273.15)^3)+(AX37 + AY37*(O37+273.15) + AZ37*(O37+273.15)^2 +  BA37*(O37+273.15)^3))/2</f>
        <v>4217.9625840967637</v>
      </c>
      <c r="AJ37">
        <f>((AT37 + AU37*(B37+273.15) + AV37*(B37+273.15)^2 +  AW37*(B37+273.15)^3)+(AT37 + AU37*(O37+273.15) + AV37*(O37+273.15)^2 +  AW37*(O37+273.15)^3))/2</f>
        <v>999.87746802529352</v>
      </c>
      <c r="AT37" s="7">
        <v>-144.24372570197801</v>
      </c>
      <c r="AU37" s="8">
        <v>10.528700058400901</v>
      </c>
      <c r="AV37" s="7">
        <v>-3.1256926142924198E-2</v>
      </c>
      <c r="AW37" s="7">
        <v>2.9456116190551199E-5</v>
      </c>
      <c r="AX37" s="9">
        <v>17554.453889016499</v>
      </c>
      <c r="AY37" s="9">
        <v>-125.692345063977</v>
      </c>
      <c r="AZ37" s="9">
        <v>0.39362054142913999</v>
      </c>
      <c r="BA37" s="9">
        <v>-4.1079636190540202E-4</v>
      </c>
    </row>
    <row r="38" spans="35:53" x14ac:dyDescent="0.45">
      <c r="AI38">
        <f>+((AX38 + AY38*(B38+273.15) +AZ38*(B38+273.15)^2 +  BA38*(B38+273.15)^3)+(AX38 + AY38*(O38+273.15) + AZ38*(O38+273.15)^2 +  BA38*(O38+273.15)^3))/2</f>
        <v>4217.9625840967637</v>
      </c>
      <c r="AJ38">
        <f>((AT38 + AU38*(B38+273.15) + AV38*(B38+273.15)^2 +  AW38*(B38+273.15)^3)+(AT38 + AU38*(O38+273.15) + AV38*(O38+273.15)^2 +  AW38*(O38+273.15)^3))/2</f>
        <v>999.87746802529352</v>
      </c>
      <c r="AT38" s="7">
        <v>-144.24372570197801</v>
      </c>
      <c r="AU38" s="8">
        <v>10.528700058400901</v>
      </c>
      <c r="AV38" s="7">
        <v>-3.1256926142924198E-2</v>
      </c>
      <c r="AW38" s="7">
        <v>2.9456116190551199E-5</v>
      </c>
      <c r="AX38" s="9">
        <v>17554.453889016499</v>
      </c>
      <c r="AY38" s="9">
        <v>-125.692345063977</v>
      </c>
      <c r="AZ38" s="9">
        <v>0.39362054142913999</v>
      </c>
      <c r="BA38" s="9">
        <v>-4.1079636190540202E-4</v>
      </c>
    </row>
    <row r="39" spans="35:53" x14ac:dyDescent="0.45">
      <c r="AI39">
        <f>+((AX39 + AY39*(B39+273.15) +AZ39*(B39+273.15)^2 +  BA39*(B39+273.15)^3)+(AX39 + AY39*(O39+273.15) + AZ39*(O39+273.15)^2 +  BA39*(O39+273.15)^3))/2</f>
        <v>4217.9625840967637</v>
      </c>
      <c r="AJ39">
        <f>((AT39 + AU39*(B39+273.15) + AV39*(B39+273.15)^2 +  AW39*(B39+273.15)^3)+(AT39 + AU39*(O39+273.15) + AV39*(O39+273.15)^2 +  AW39*(O39+273.15)^3))/2</f>
        <v>999.87746802529352</v>
      </c>
      <c r="AT39" s="7">
        <v>-144.24372570197801</v>
      </c>
      <c r="AU39" s="8">
        <v>10.528700058400901</v>
      </c>
      <c r="AV39" s="7">
        <v>-3.1256926142924198E-2</v>
      </c>
      <c r="AW39" s="7">
        <v>2.9456116190551199E-5</v>
      </c>
      <c r="AX39" s="9">
        <v>17554.453889016499</v>
      </c>
      <c r="AY39" s="9">
        <v>-125.692345063977</v>
      </c>
      <c r="AZ39" s="9">
        <v>0.39362054142913999</v>
      </c>
      <c r="BA39" s="9">
        <v>-4.1079636190540202E-4</v>
      </c>
    </row>
    <row r="40" spans="35:53" x14ac:dyDescent="0.45">
      <c r="AI40">
        <f>+((AX40 + AY40*(B40+273.15) +AZ40*(B40+273.15)^2 +  BA40*(B40+273.15)^3)+(AX40 + AY40*(O40+273.15) + AZ40*(O40+273.15)^2 +  BA40*(O40+273.15)^3))/2</f>
        <v>4217.9625840967637</v>
      </c>
      <c r="AJ40">
        <f>((AT40 + AU40*(B40+273.15) + AV40*(B40+273.15)^2 +  AW40*(B40+273.15)^3)+(AT40 + AU40*(O40+273.15) + AV40*(O40+273.15)^2 +  AW40*(O40+273.15)^3))/2</f>
        <v>999.87746802529352</v>
      </c>
      <c r="AT40" s="7">
        <v>-144.24372570197801</v>
      </c>
      <c r="AU40" s="8">
        <v>10.528700058400901</v>
      </c>
      <c r="AV40" s="7">
        <v>-3.1256926142924198E-2</v>
      </c>
      <c r="AW40" s="7">
        <v>2.9456116190551199E-5</v>
      </c>
      <c r="AX40" s="9">
        <v>17554.453889016499</v>
      </c>
      <c r="AY40" s="9">
        <v>-125.692345063977</v>
      </c>
      <c r="AZ40" s="9">
        <v>0.39362054142913999</v>
      </c>
      <c r="BA40" s="9">
        <v>-4.1079636190540202E-4</v>
      </c>
    </row>
    <row r="41" spans="35:53" x14ac:dyDescent="0.45">
      <c r="AI41">
        <f>+((AX41 + AY41*(B41+273.15) +AZ41*(B41+273.15)^2 +  BA41*(B41+273.15)^3)+(AX41 + AY41*(O41+273.15) + AZ41*(O41+273.15)^2 +  BA41*(O41+273.15)^3))/2</f>
        <v>4217.9625840967637</v>
      </c>
      <c r="AJ41">
        <f>((AT41 + AU41*(B41+273.15) + AV41*(B41+273.15)^2 +  AW41*(B41+273.15)^3)+(AT41 + AU41*(O41+273.15) + AV41*(O41+273.15)^2 +  AW41*(O41+273.15)^3))/2</f>
        <v>999.87746802529352</v>
      </c>
      <c r="AT41" s="7">
        <v>-144.24372570197801</v>
      </c>
      <c r="AU41" s="8">
        <v>10.528700058400901</v>
      </c>
      <c r="AV41" s="7">
        <v>-3.1256926142924198E-2</v>
      </c>
      <c r="AW41" s="7">
        <v>2.9456116190551199E-5</v>
      </c>
      <c r="AX41" s="9">
        <v>17554.453889016499</v>
      </c>
      <c r="AY41" s="9">
        <v>-125.692345063977</v>
      </c>
      <c r="AZ41" s="9">
        <v>0.39362054142913999</v>
      </c>
      <c r="BA41" s="9">
        <v>-4.1079636190540202E-4</v>
      </c>
    </row>
    <row r="42" spans="35:53" x14ac:dyDescent="0.45">
      <c r="AI42">
        <f>+((AX42 + AY42*(B42+273.15) +AZ42*(B42+273.15)^2 +  BA42*(B42+273.15)^3)+(AX42 + AY42*(O42+273.15) + AZ42*(O42+273.15)^2 +  BA42*(O42+273.15)^3))/2</f>
        <v>4217.9625840967637</v>
      </c>
      <c r="AJ42">
        <f>((AT42 + AU42*(B42+273.15) + AV42*(B42+273.15)^2 +  AW42*(B42+273.15)^3)+(AT42 + AU42*(O42+273.15) + AV42*(O42+273.15)^2 +  AW42*(O42+273.15)^3))/2</f>
        <v>999.87746802529352</v>
      </c>
      <c r="AT42" s="7">
        <v>-144.24372570197801</v>
      </c>
      <c r="AU42" s="8">
        <v>10.528700058400901</v>
      </c>
      <c r="AV42" s="7">
        <v>-3.1256926142924198E-2</v>
      </c>
      <c r="AW42" s="7">
        <v>2.9456116190551199E-5</v>
      </c>
      <c r="AX42" s="9">
        <v>17554.453889016499</v>
      </c>
      <c r="AY42" s="9">
        <v>-125.692345063977</v>
      </c>
      <c r="AZ42" s="9">
        <v>0.39362054142913999</v>
      </c>
      <c r="BA42" s="9">
        <v>-4.1079636190540202E-4</v>
      </c>
    </row>
    <row r="43" spans="35:53" x14ac:dyDescent="0.45">
      <c r="AI43">
        <f>+((AX43 + AY43*(B43+273.15) +AZ43*(B43+273.15)^2 +  BA43*(B43+273.15)^3)+(AX43 + AY43*(O43+273.15) + AZ43*(O43+273.15)^2 +  BA43*(O43+273.15)^3))/2</f>
        <v>4217.9625840967637</v>
      </c>
      <c r="AJ43">
        <f>((AT43 + AU43*(B43+273.15) + AV43*(B43+273.15)^2 +  AW43*(B43+273.15)^3)+(AT43 + AU43*(O43+273.15) + AV43*(O43+273.15)^2 +  AW43*(O43+273.15)^3))/2</f>
        <v>999.87746802529352</v>
      </c>
      <c r="AT43" s="7">
        <v>-144.24372570197801</v>
      </c>
      <c r="AU43" s="8">
        <v>10.528700058400901</v>
      </c>
      <c r="AV43" s="7">
        <v>-3.1256926142924198E-2</v>
      </c>
      <c r="AW43" s="7">
        <v>2.9456116190551199E-5</v>
      </c>
      <c r="AX43" s="9">
        <v>17554.453889016499</v>
      </c>
      <c r="AY43" s="9">
        <v>-125.692345063977</v>
      </c>
      <c r="AZ43" s="9">
        <v>0.39362054142913999</v>
      </c>
      <c r="BA43" s="9">
        <v>-4.1079636190540202E-4</v>
      </c>
    </row>
    <row r="44" spans="35:53" x14ac:dyDescent="0.45">
      <c r="AI44">
        <f>+((AX44 + AY44*(B44+273.15) +AZ44*(B44+273.15)^2 +  BA44*(B44+273.15)^3)+(AX44 + AY44*(O44+273.15) + AZ44*(O44+273.15)^2 +  BA44*(O44+273.15)^3))/2</f>
        <v>4217.9625840967637</v>
      </c>
      <c r="AJ44">
        <f>((AT44 + AU44*(B44+273.15) + AV44*(B44+273.15)^2 +  AW44*(B44+273.15)^3)+(AT44 + AU44*(O44+273.15) + AV44*(O44+273.15)^2 +  AW44*(O44+273.15)^3))/2</f>
        <v>999.87746802529352</v>
      </c>
      <c r="AT44" s="7">
        <v>-144.24372570197801</v>
      </c>
      <c r="AU44" s="8">
        <v>10.528700058400901</v>
      </c>
      <c r="AV44" s="7">
        <v>-3.1256926142924198E-2</v>
      </c>
      <c r="AW44" s="7">
        <v>2.9456116190551199E-5</v>
      </c>
      <c r="AX44" s="9">
        <v>17554.453889016499</v>
      </c>
      <c r="AY44" s="9">
        <v>-125.692345063977</v>
      </c>
      <c r="AZ44" s="9">
        <v>0.39362054142913999</v>
      </c>
      <c r="BA44" s="9">
        <v>-4.1079636190540202E-4</v>
      </c>
    </row>
    <row r="45" spans="35:53" x14ac:dyDescent="0.45">
      <c r="AI45">
        <f>+((AX45 + AY45*(B45+273.15) +AZ45*(B45+273.15)^2 +  BA45*(B45+273.15)^3)+(AX45 + AY45*(O45+273.15) + AZ45*(O45+273.15)^2 +  BA45*(O45+273.15)^3))/2</f>
        <v>4217.9625840967637</v>
      </c>
      <c r="AJ45">
        <f>((AT45 + AU45*(B45+273.15) + AV45*(B45+273.15)^2 +  AW45*(B45+273.15)^3)+(AT45 + AU45*(O45+273.15) + AV45*(O45+273.15)^2 +  AW45*(O45+273.15)^3))/2</f>
        <v>999.87746802529352</v>
      </c>
      <c r="AT45" s="7">
        <v>-144.24372570197801</v>
      </c>
      <c r="AU45" s="8">
        <v>10.528700058400901</v>
      </c>
      <c r="AV45" s="7">
        <v>-3.1256926142924198E-2</v>
      </c>
      <c r="AW45" s="7">
        <v>2.9456116190551199E-5</v>
      </c>
      <c r="AX45" s="9">
        <v>17554.453889016499</v>
      </c>
      <c r="AY45" s="9">
        <v>-125.692345063977</v>
      </c>
      <c r="AZ45" s="9">
        <v>0.39362054142913999</v>
      </c>
      <c r="BA45" s="9">
        <v>-4.1079636190540202E-4</v>
      </c>
    </row>
    <row r="46" spans="35:53" x14ac:dyDescent="0.45">
      <c r="AI46">
        <f>+((AX46 + AY46*(B46+273.15) +AZ46*(B46+273.15)^2 +  BA46*(B46+273.15)^3)+(AX46 + AY46*(O46+273.15) + AZ46*(O46+273.15)^2 +  BA46*(O46+273.15)^3))/2</f>
        <v>4217.9625840967637</v>
      </c>
      <c r="AJ46">
        <f>((AT46 + AU46*(B46+273.15) + AV46*(B46+273.15)^2 +  AW46*(B46+273.15)^3)+(AT46 + AU46*(O46+273.15) + AV46*(O46+273.15)^2 +  AW46*(O46+273.15)^3))/2</f>
        <v>999.87746802529352</v>
      </c>
      <c r="AT46" s="7">
        <v>-144.24372570197801</v>
      </c>
      <c r="AU46" s="8">
        <v>10.528700058400901</v>
      </c>
      <c r="AV46" s="7">
        <v>-3.1256926142924198E-2</v>
      </c>
      <c r="AW46" s="7">
        <v>2.9456116190551199E-5</v>
      </c>
      <c r="AX46" s="9">
        <v>17554.453889016499</v>
      </c>
      <c r="AY46" s="9">
        <v>-125.692345063977</v>
      </c>
      <c r="AZ46" s="9">
        <v>0.39362054142913999</v>
      </c>
      <c r="BA46" s="9">
        <v>-4.1079636190540202E-4</v>
      </c>
    </row>
    <row r="47" spans="35:53" x14ac:dyDescent="0.45">
      <c r="AI47">
        <f>+((AX47 + AY47*(B47+273.15) +AZ47*(B47+273.15)^2 +  BA47*(B47+273.15)^3)+(AX47 + AY47*(O47+273.15) + AZ47*(O47+273.15)^2 +  BA47*(O47+273.15)^3))/2</f>
        <v>4217.9625840967637</v>
      </c>
      <c r="AJ47">
        <f>((AT47 + AU47*(B47+273.15) + AV47*(B47+273.15)^2 +  AW47*(B47+273.15)^3)+(AT47 + AU47*(O47+273.15) + AV47*(O47+273.15)^2 +  AW47*(O47+273.15)^3))/2</f>
        <v>999.87746802529352</v>
      </c>
      <c r="AT47" s="7">
        <v>-144.24372570197801</v>
      </c>
      <c r="AU47" s="8">
        <v>10.528700058400901</v>
      </c>
      <c r="AV47" s="7">
        <v>-3.1256926142924198E-2</v>
      </c>
      <c r="AW47" s="7">
        <v>2.9456116190551199E-5</v>
      </c>
      <c r="AX47" s="9">
        <v>17554.453889016499</v>
      </c>
      <c r="AY47" s="9">
        <v>-125.692345063977</v>
      </c>
      <c r="AZ47" s="9">
        <v>0.39362054142913999</v>
      </c>
      <c r="BA47" s="9">
        <v>-4.1079636190540202E-4</v>
      </c>
    </row>
    <row r="48" spans="35:53" x14ac:dyDescent="0.45">
      <c r="AI48">
        <f>+((AX48 + AY48*(B48+273.15) +AZ48*(B48+273.15)^2 +  BA48*(B48+273.15)^3)+(AX48 + AY48*(O48+273.15) + AZ48*(O48+273.15)^2 +  BA48*(O48+273.15)^3))/2</f>
        <v>4217.9625840967637</v>
      </c>
      <c r="AJ48">
        <f>((AT48 + AU48*(B48+273.15) + AV48*(B48+273.15)^2 +  AW48*(B48+273.15)^3)+(AT48 + AU48*(O48+273.15) + AV48*(O48+273.15)^2 +  AW48*(O48+273.15)^3))/2</f>
        <v>999.87746802529352</v>
      </c>
      <c r="AT48" s="7">
        <v>-144.24372570197801</v>
      </c>
      <c r="AU48" s="8">
        <v>10.528700058400901</v>
      </c>
      <c r="AV48" s="7">
        <v>-3.1256926142924198E-2</v>
      </c>
      <c r="AW48" s="7">
        <v>2.9456116190551199E-5</v>
      </c>
      <c r="AX48" s="9">
        <v>17554.453889016499</v>
      </c>
      <c r="AY48" s="9">
        <v>-125.692345063977</v>
      </c>
      <c r="AZ48" s="9">
        <v>0.39362054142913999</v>
      </c>
      <c r="BA48" s="9">
        <v>-4.1079636190540202E-4</v>
      </c>
    </row>
    <row r="49" spans="35:53" x14ac:dyDescent="0.45">
      <c r="AI49">
        <f>+((AX49 + AY49*(B49+273.15) +AZ49*(B49+273.15)^2 +  BA49*(B49+273.15)^3)+(AX49 + AY49*(O49+273.15) + AZ49*(O49+273.15)^2 +  BA49*(O49+273.15)^3))/2</f>
        <v>4217.9625840967637</v>
      </c>
      <c r="AJ49">
        <f>((AT49 + AU49*(B49+273.15) + AV49*(B49+273.15)^2 +  AW49*(B49+273.15)^3)+(AT49 + AU49*(O49+273.15) + AV49*(O49+273.15)^2 +  AW49*(O49+273.15)^3))/2</f>
        <v>999.87746802529352</v>
      </c>
      <c r="AT49" s="7">
        <v>-144.24372570197801</v>
      </c>
      <c r="AU49" s="8">
        <v>10.528700058400901</v>
      </c>
      <c r="AV49" s="7">
        <v>-3.1256926142924198E-2</v>
      </c>
      <c r="AW49" s="7">
        <v>2.9456116190551199E-5</v>
      </c>
      <c r="AX49" s="9">
        <v>17554.453889016499</v>
      </c>
      <c r="AY49" s="9">
        <v>-125.692345063977</v>
      </c>
      <c r="AZ49" s="9">
        <v>0.39362054142913999</v>
      </c>
      <c r="BA49" s="9">
        <v>-4.1079636190540202E-4</v>
      </c>
    </row>
    <row r="50" spans="35:53" x14ac:dyDescent="0.45">
      <c r="AI50">
        <f>+((AX50 + AY50*(B50+273.15) +AZ50*(B50+273.15)^2 +  BA50*(B50+273.15)^3)+(AX50 + AY50*(O50+273.15) + AZ50*(O50+273.15)^2 +  BA50*(O50+273.15)^3))/2</f>
        <v>4217.9625840967637</v>
      </c>
      <c r="AJ50">
        <f>((AT50 + AU50*(B50+273.15) + AV50*(B50+273.15)^2 +  AW50*(B50+273.15)^3)+(AT50 + AU50*(O50+273.15) + AV50*(O50+273.15)^2 +  AW50*(O50+273.15)^3))/2</f>
        <v>999.87746802529352</v>
      </c>
      <c r="AT50" s="7">
        <v>-144.24372570197801</v>
      </c>
      <c r="AU50" s="8">
        <v>10.528700058400901</v>
      </c>
      <c r="AV50" s="7">
        <v>-3.1256926142924198E-2</v>
      </c>
      <c r="AW50" s="7">
        <v>2.9456116190551199E-5</v>
      </c>
      <c r="AX50" s="9">
        <v>17554.453889016499</v>
      </c>
      <c r="AY50" s="9">
        <v>-125.692345063977</v>
      </c>
      <c r="AZ50" s="9">
        <v>0.39362054142913999</v>
      </c>
      <c r="BA50" s="9">
        <v>-4.1079636190540202E-4</v>
      </c>
    </row>
    <row r="51" spans="35:53" x14ac:dyDescent="0.45">
      <c r="AI51">
        <f>+((AX51 + AY51*(B51+273.15) +AZ51*(B51+273.15)^2 +  BA51*(B51+273.15)^3)+(AX51 + AY51*(O51+273.15) + AZ51*(O51+273.15)^2 +  BA51*(O51+273.15)^3))/2</f>
        <v>4217.9625840967637</v>
      </c>
      <c r="AJ51">
        <f>((AT51 + AU51*(B51+273.15) + AV51*(B51+273.15)^2 +  AW51*(B51+273.15)^3)+(AT51 + AU51*(O51+273.15) + AV51*(O51+273.15)^2 +  AW51*(O51+273.15)^3))/2</f>
        <v>999.87746802529352</v>
      </c>
      <c r="AT51" s="7">
        <v>-144.24372570197801</v>
      </c>
      <c r="AU51" s="8">
        <v>10.528700058400901</v>
      </c>
      <c r="AV51" s="7">
        <v>-3.1256926142924198E-2</v>
      </c>
      <c r="AW51" s="7">
        <v>2.9456116190551199E-5</v>
      </c>
      <c r="AX51" s="9">
        <v>17554.453889016499</v>
      </c>
      <c r="AY51" s="9">
        <v>-125.692345063977</v>
      </c>
      <c r="AZ51" s="9">
        <v>0.39362054142913999</v>
      </c>
      <c r="BA51" s="9">
        <v>-4.1079636190540202E-4</v>
      </c>
    </row>
    <row r="52" spans="35:53" x14ac:dyDescent="0.45">
      <c r="AI52">
        <f>+((AX52 + AY52*(B52+273.15) +AZ52*(B52+273.15)^2 +  BA52*(B52+273.15)^3)+(AX52 + AY52*(O52+273.15) + AZ52*(O52+273.15)^2 +  BA52*(O52+273.15)^3))/2</f>
        <v>4217.9625840967637</v>
      </c>
      <c r="AJ52">
        <f>((AT52 + AU52*(B52+273.15) + AV52*(B52+273.15)^2 +  AW52*(B52+273.15)^3)+(AT52 + AU52*(O52+273.15) + AV52*(O52+273.15)^2 +  AW52*(O52+273.15)^3))/2</f>
        <v>999.87746802529352</v>
      </c>
      <c r="AT52" s="7">
        <v>-144.24372570197801</v>
      </c>
      <c r="AU52" s="8">
        <v>10.528700058400901</v>
      </c>
      <c r="AV52" s="7">
        <v>-3.1256926142924198E-2</v>
      </c>
      <c r="AW52" s="7">
        <v>2.9456116190551199E-5</v>
      </c>
      <c r="AX52" s="9">
        <v>17554.453889016499</v>
      </c>
      <c r="AY52" s="9">
        <v>-125.692345063977</v>
      </c>
      <c r="AZ52" s="9">
        <v>0.39362054142913999</v>
      </c>
      <c r="BA52" s="9">
        <v>-4.1079636190540202E-4</v>
      </c>
    </row>
    <row r="53" spans="35:53" x14ac:dyDescent="0.45">
      <c r="AI53">
        <f>+((AX53 + AY53*(B53+273.15) +AZ53*(B53+273.15)^2 +  BA53*(B53+273.15)^3)+(AX53 + AY53*(O53+273.15) + AZ53*(O53+273.15)^2 +  BA53*(O53+273.15)^3))/2</f>
        <v>4217.9625840967637</v>
      </c>
      <c r="AJ53">
        <f>((AT53 + AU53*(B53+273.15) + AV53*(B53+273.15)^2 +  AW53*(B53+273.15)^3)+(AT53 + AU53*(O53+273.15) + AV53*(O53+273.15)^2 +  AW53*(O53+273.15)^3))/2</f>
        <v>999.87746802529352</v>
      </c>
      <c r="AT53" s="7">
        <v>-144.24372570197801</v>
      </c>
      <c r="AU53" s="8">
        <v>10.528700058400901</v>
      </c>
      <c r="AV53" s="7">
        <v>-3.1256926142924198E-2</v>
      </c>
      <c r="AW53" s="7">
        <v>2.9456116190551199E-5</v>
      </c>
      <c r="AX53" s="9">
        <v>17554.453889016499</v>
      </c>
      <c r="AY53" s="9">
        <v>-125.692345063977</v>
      </c>
      <c r="AZ53" s="9">
        <v>0.39362054142913999</v>
      </c>
      <c r="BA53" s="9">
        <v>-4.1079636190540202E-4</v>
      </c>
    </row>
    <row r="54" spans="35:53" x14ac:dyDescent="0.45">
      <c r="AI54">
        <f>+((AX54 + AY54*(B54+273.15) +AZ54*(B54+273.15)^2 +  BA54*(B54+273.15)^3)+(AX54 + AY54*(O54+273.15) + AZ54*(O54+273.15)^2 +  BA54*(O54+273.15)^3))/2</f>
        <v>4217.9625840967637</v>
      </c>
      <c r="AJ54">
        <f>((AT54 + AU54*(B54+273.15) + AV54*(B54+273.15)^2 +  AW54*(B54+273.15)^3)+(AT54 + AU54*(O54+273.15) + AV54*(O54+273.15)^2 +  AW54*(O54+273.15)^3))/2</f>
        <v>999.87746802529352</v>
      </c>
      <c r="AT54" s="7">
        <v>-144.24372570197801</v>
      </c>
      <c r="AU54" s="8">
        <v>10.528700058400901</v>
      </c>
      <c r="AV54" s="7">
        <v>-3.1256926142924198E-2</v>
      </c>
      <c r="AW54" s="7">
        <v>2.9456116190551199E-5</v>
      </c>
      <c r="AX54" s="9">
        <v>17554.453889016499</v>
      </c>
      <c r="AY54" s="9">
        <v>-125.692345063977</v>
      </c>
      <c r="AZ54" s="9">
        <v>0.39362054142913999</v>
      </c>
      <c r="BA54" s="9">
        <v>-4.1079636190540202E-4</v>
      </c>
    </row>
    <row r="55" spans="35:53" x14ac:dyDescent="0.45">
      <c r="AI55">
        <f>+((AX55 + AY55*(B55+273.15) +AZ55*(B55+273.15)^2 +  BA55*(B55+273.15)^3)+(AX55 + AY55*(O55+273.15) + AZ55*(O55+273.15)^2 +  BA55*(O55+273.15)^3))/2</f>
        <v>4217.9625840967637</v>
      </c>
      <c r="AJ55">
        <f>((AT55 + AU55*(B55+273.15) + AV55*(B55+273.15)^2 +  AW55*(B55+273.15)^3)+(AT55 + AU55*(O55+273.15) + AV55*(O55+273.15)^2 +  AW55*(O55+273.15)^3))/2</f>
        <v>999.87746802529352</v>
      </c>
      <c r="AT55" s="7">
        <v>-144.24372570197801</v>
      </c>
      <c r="AU55" s="8">
        <v>10.528700058400901</v>
      </c>
      <c r="AV55" s="7">
        <v>-3.1256926142924198E-2</v>
      </c>
      <c r="AW55" s="7">
        <v>2.9456116190551199E-5</v>
      </c>
      <c r="AX55" s="9">
        <v>17554.453889016499</v>
      </c>
      <c r="AY55" s="9">
        <v>-125.692345063977</v>
      </c>
      <c r="AZ55" s="9">
        <v>0.39362054142913999</v>
      </c>
      <c r="BA55" s="9">
        <v>-4.1079636190540202E-4</v>
      </c>
    </row>
    <row r="56" spans="35:53" x14ac:dyDescent="0.45">
      <c r="AI56">
        <f>+((AX56 + AY56*(B56+273.15) +AZ56*(B56+273.15)^2 +  BA56*(B56+273.15)^3)+(AX56 + AY56*(O56+273.15) + AZ56*(O56+273.15)^2 +  BA56*(O56+273.15)^3))/2</f>
        <v>4217.9625840967637</v>
      </c>
      <c r="AJ56">
        <f>((AT56 + AU56*(B56+273.15) + AV56*(B56+273.15)^2 +  AW56*(B56+273.15)^3)+(AT56 + AU56*(O56+273.15) + AV56*(O56+273.15)^2 +  AW56*(O56+273.15)^3))/2</f>
        <v>999.87746802529352</v>
      </c>
      <c r="AT56" s="7">
        <v>-144.24372570197801</v>
      </c>
      <c r="AU56" s="8">
        <v>10.528700058400901</v>
      </c>
      <c r="AV56" s="7">
        <v>-3.1256926142924198E-2</v>
      </c>
      <c r="AW56" s="7">
        <v>2.9456116190551199E-5</v>
      </c>
      <c r="AX56" s="9">
        <v>17554.453889016499</v>
      </c>
      <c r="AY56" s="9">
        <v>-125.692345063977</v>
      </c>
      <c r="AZ56" s="9">
        <v>0.39362054142913999</v>
      </c>
      <c r="BA56" s="9">
        <v>-4.1079636190540202E-4</v>
      </c>
    </row>
    <row r="57" spans="35:53" x14ac:dyDescent="0.45">
      <c r="AI57">
        <f>+((AX57 + AY57*(B57+273.15) +AZ57*(B57+273.15)^2 +  BA57*(B57+273.15)^3)+(AX57 + AY57*(O57+273.15) + AZ57*(O57+273.15)^2 +  BA57*(O57+273.15)^3))/2</f>
        <v>4217.9625840967637</v>
      </c>
      <c r="AJ57">
        <f>((AT57 + AU57*(B57+273.15) + AV57*(B57+273.15)^2 +  AW57*(B57+273.15)^3)+(AT57 + AU57*(O57+273.15) + AV57*(O57+273.15)^2 +  AW57*(O57+273.15)^3))/2</f>
        <v>999.87746802529352</v>
      </c>
      <c r="AT57" s="7">
        <v>-144.24372570197801</v>
      </c>
      <c r="AU57" s="8">
        <v>10.528700058400901</v>
      </c>
      <c r="AV57" s="7">
        <v>-3.1256926142924198E-2</v>
      </c>
      <c r="AW57" s="7">
        <v>2.9456116190551199E-5</v>
      </c>
      <c r="AX57" s="9">
        <v>17554.453889016499</v>
      </c>
      <c r="AY57" s="9">
        <v>-125.692345063977</v>
      </c>
      <c r="AZ57" s="9">
        <v>0.39362054142913999</v>
      </c>
      <c r="BA57" s="9">
        <v>-4.1079636190540202E-4</v>
      </c>
    </row>
    <row r="58" spans="35:53" x14ac:dyDescent="0.45">
      <c r="AI58">
        <f>+((AX58 + AY58*(B58+273.15) +AZ58*(B58+273.15)^2 +  BA58*(B58+273.15)^3)+(AX58 + AY58*(O58+273.15) + AZ58*(O58+273.15)^2 +  BA58*(O58+273.15)^3))/2</f>
        <v>4217.9625840967637</v>
      </c>
      <c r="AJ58">
        <f>((AT58 + AU58*(B58+273.15) + AV58*(B58+273.15)^2 +  AW58*(B58+273.15)^3)+(AT58 + AU58*(O58+273.15) + AV58*(O58+273.15)^2 +  AW58*(O58+273.15)^3))/2</f>
        <v>999.87746802529352</v>
      </c>
      <c r="AT58" s="7">
        <v>-144.24372570197801</v>
      </c>
      <c r="AU58" s="8">
        <v>10.528700058400901</v>
      </c>
      <c r="AV58" s="7">
        <v>-3.1256926142924198E-2</v>
      </c>
      <c r="AW58" s="7">
        <v>2.9456116190551199E-5</v>
      </c>
      <c r="AX58" s="9">
        <v>17554.453889016499</v>
      </c>
      <c r="AY58" s="9">
        <v>-125.692345063977</v>
      </c>
      <c r="AZ58" s="9">
        <v>0.39362054142913999</v>
      </c>
      <c r="BA58" s="9">
        <v>-4.1079636190540202E-4</v>
      </c>
    </row>
    <row r="59" spans="35:53" x14ac:dyDescent="0.45">
      <c r="AI59">
        <f>+((AX59 + AY59*(B59+273.15) +AZ59*(B59+273.15)^2 +  BA59*(B59+273.15)^3)+(AX59 + AY59*(O59+273.15) + AZ59*(O59+273.15)^2 +  BA59*(O59+273.15)^3))/2</f>
        <v>4217.9625840967637</v>
      </c>
      <c r="AJ59">
        <f>((AT59 + AU59*(B59+273.15) + AV59*(B59+273.15)^2 +  AW59*(B59+273.15)^3)+(AT59 + AU59*(O59+273.15) + AV59*(O59+273.15)^2 +  AW59*(O59+273.15)^3))/2</f>
        <v>999.87746802529352</v>
      </c>
      <c r="AT59" s="7">
        <v>-144.24372570197801</v>
      </c>
      <c r="AU59" s="8">
        <v>10.528700058400901</v>
      </c>
      <c r="AV59" s="7">
        <v>-3.1256926142924198E-2</v>
      </c>
      <c r="AW59" s="7">
        <v>2.9456116190551199E-5</v>
      </c>
      <c r="AX59" s="9">
        <v>17554.453889016499</v>
      </c>
      <c r="AY59" s="9">
        <v>-125.692345063977</v>
      </c>
      <c r="AZ59" s="9">
        <v>0.39362054142913999</v>
      </c>
      <c r="BA59" s="9">
        <v>-4.1079636190540202E-4</v>
      </c>
    </row>
    <row r="60" spans="35:53" x14ac:dyDescent="0.45">
      <c r="AI60">
        <f>+((AX60 + AY60*(B60+273.15) +AZ60*(B60+273.15)^2 +  BA60*(B60+273.15)^3)+(AX60 + AY60*(O60+273.15) + AZ60*(O60+273.15)^2 +  BA60*(O60+273.15)^3))/2</f>
        <v>4217.9625840967637</v>
      </c>
      <c r="AJ60">
        <f>((AT60 + AU60*(B60+273.15) + AV60*(B60+273.15)^2 +  AW60*(B60+273.15)^3)+(AT60 + AU60*(O60+273.15) + AV60*(O60+273.15)^2 +  AW60*(O60+273.15)^3))/2</f>
        <v>999.87746802529352</v>
      </c>
      <c r="AT60" s="7">
        <v>-144.24372570197801</v>
      </c>
      <c r="AU60" s="8">
        <v>10.528700058400901</v>
      </c>
      <c r="AV60" s="7">
        <v>-3.1256926142924198E-2</v>
      </c>
      <c r="AW60" s="7">
        <v>2.9456116190551199E-5</v>
      </c>
      <c r="AX60" s="9">
        <v>17554.453889016499</v>
      </c>
      <c r="AY60" s="9">
        <v>-125.692345063977</v>
      </c>
      <c r="AZ60" s="9">
        <v>0.39362054142913999</v>
      </c>
      <c r="BA60" s="9">
        <v>-4.1079636190540202E-4</v>
      </c>
    </row>
    <row r="61" spans="35:53" x14ac:dyDescent="0.45">
      <c r="AI61">
        <f>+((AX61 + AY61*(B61+273.15) +AZ61*(B61+273.15)^2 +  BA61*(B61+273.15)^3)+(AX61 + AY61*(O61+273.15) + AZ61*(O61+273.15)^2 +  BA61*(O61+273.15)^3))/2</f>
        <v>4217.9625840967637</v>
      </c>
      <c r="AJ61">
        <f>((AT61 + AU61*(B61+273.15) + AV61*(B61+273.15)^2 +  AW61*(B61+273.15)^3)+(AT61 + AU61*(O61+273.15) + AV61*(O61+273.15)^2 +  AW61*(O61+273.15)^3))/2</f>
        <v>999.87746802529352</v>
      </c>
      <c r="AT61" s="7">
        <v>-144.24372570197801</v>
      </c>
      <c r="AU61" s="8">
        <v>10.528700058400901</v>
      </c>
      <c r="AV61" s="7">
        <v>-3.1256926142924198E-2</v>
      </c>
      <c r="AW61" s="7">
        <v>2.9456116190551199E-5</v>
      </c>
      <c r="AX61" s="9">
        <v>17554.453889016499</v>
      </c>
      <c r="AY61" s="9">
        <v>-125.692345063977</v>
      </c>
      <c r="AZ61" s="9">
        <v>0.39362054142913999</v>
      </c>
      <c r="BA61" s="9">
        <v>-4.1079636190540202E-4</v>
      </c>
    </row>
    <row r="62" spans="35:53" x14ac:dyDescent="0.45">
      <c r="AI62">
        <f>+((AX62 + AY62*(B62+273.15) +AZ62*(B62+273.15)^2 +  BA62*(B62+273.15)^3)+(AX62 + AY62*(O62+273.15) + AZ62*(O62+273.15)^2 +  BA62*(O62+273.15)^3))/2</f>
        <v>4217.9625840967637</v>
      </c>
      <c r="AJ62">
        <f>((AT62 + AU62*(B62+273.15) + AV62*(B62+273.15)^2 +  AW62*(B62+273.15)^3)+(AT62 + AU62*(O62+273.15) + AV62*(O62+273.15)^2 +  AW62*(O62+273.15)^3))/2</f>
        <v>999.87746802529352</v>
      </c>
      <c r="AT62" s="7">
        <v>-144.24372570197801</v>
      </c>
      <c r="AU62" s="8">
        <v>10.528700058400901</v>
      </c>
      <c r="AV62" s="7">
        <v>-3.1256926142924198E-2</v>
      </c>
      <c r="AW62" s="7">
        <v>2.9456116190551199E-5</v>
      </c>
      <c r="AX62" s="9">
        <v>17554.453889016499</v>
      </c>
      <c r="AY62" s="9">
        <v>-125.692345063977</v>
      </c>
      <c r="AZ62" s="9">
        <v>0.39362054142913999</v>
      </c>
      <c r="BA62" s="9">
        <v>-4.1079636190540202E-4</v>
      </c>
    </row>
    <row r="63" spans="35:53" x14ac:dyDescent="0.45">
      <c r="AI63">
        <f>+((AX63 + AY63*(B63+273.15) +AZ63*(B63+273.15)^2 +  BA63*(B63+273.15)^3)+(AX63 + AY63*(O63+273.15) + AZ63*(O63+273.15)^2 +  BA63*(O63+273.15)^3))/2</f>
        <v>4217.9625840967637</v>
      </c>
      <c r="AJ63">
        <f>((AT63 + AU63*(B63+273.15) + AV63*(B63+273.15)^2 +  AW63*(B63+273.15)^3)+(AT63 + AU63*(O63+273.15) + AV63*(O63+273.15)^2 +  AW63*(O63+273.15)^3))/2</f>
        <v>999.87746802529352</v>
      </c>
      <c r="AT63" s="7">
        <v>-144.24372570197801</v>
      </c>
      <c r="AU63" s="8">
        <v>10.528700058400901</v>
      </c>
      <c r="AV63" s="7">
        <v>-3.1256926142924198E-2</v>
      </c>
      <c r="AW63" s="7">
        <v>2.9456116190551199E-5</v>
      </c>
      <c r="AX63" s="9">
        <v>17554.453889016499</v>
      </c>
      <c r="AY63" s="9">
        <v>-125.692345063977</v>
      </c>
      <c r="AZ63" s="9">
        <v>0.39362054142913999</v>
      </c>
      <c r="BA63" s="9">
        <v>-4.1079636190540202E-4</v>
      </c>
    </row>
    <row r="64" spans="35:53" x14ac:dyDescent="0.45">
      <c r="AI64">
        <f>+((AX64 + AY64*(B64+273.15) +AZ64*(B64+273.15)^2 +  BA64*(B64+273.15)^3)+(AX64 + AY64*(O64+273.15) + AZ64*(O64+273.15)^2 +  BA64*(O64+273.15)^3))/2</f>
        <v>4217.9625840967637</v>
      </c>
      <c r="AJ64">
        <f>((AT64 + AU64*(B64+273.15) + AV64*(B64+273.15)^2 +  AW64*(B64+273.15)^3)+(AT64 + AU64*(O64+273.15) + AV64*(O64+273.15)^2 +  AW64*(O64+273.15)^3))/2</f>
        <v>999.87746802529352</v>
      </c>
      <c r="AT64" s="7">
        <v>-144.24372570197801</v>
      </c>
      <c r="AU64" s="8">
        <v>10.528700058400901</v>
      </c>
      <c r="AV64" s="7">
        <v>-3.1256926142924198E-2</v>
      </c>
      <c r="AW64" s="7">
        <v>2.9456116190551199E-5</v>
      </c>
      <c r="AX64" s="9">
        <v>17554.453889016499</v>
      </c>
      <c r="AY64" s="9">
        <v>-125.692345063977</v>
      </c>
      <c r="AZ64" s="9">
        <v>0.39362054142913999</v>
      </c>
      <c r="BA64" s="9">
        <v>-4.1079636190540202E-4</v>
      </c>
    </row>
    <row r="65" spans="35:53" x14ac:dyDescent="0.45">
      <c r="AI65">
        <f>+((AX65 + AY65*(B65+273.15) +AZ65*(B65+273.15)^2 +  BA65*(B65+273.15)^3)+(AX65 + AY65*(O65+273.15) + AZ65*(O65+273.15)^2 +  BA65*(O65+273.15)^3))/2</f>
        <v>4217.9625840967637</v>
      </c>
      <c r="AJ65">
        <f>((AT65 + AU65*(B65+273.15) + AV65*(B65+273.15)^2 +  AW65*(B65+273.15)^3)+(AT65 + AU65*(O65+273.15) + AV65*(O65+273.15)^2 +  AW65*(O65+273.15)^3))/2</f>
        <v>999.87746802529352</v>
      </c>
      <c r="AT65" s="7">
        <v>-144.24372570197801</v>
      </c>
      <c r="AU65" s="8">
        <v>10.528700058400901</v>
      </c>
      <c r="AV65" s="7">
        <v>-3.1256926142924198E-2</v>
      </c>
      <c r="AW65" s="7">
        <v>2.9456116190551199E-5</v>
      </c>
      <c r="AX65" s="9">
        <v>17554.453889016499</v>
      </c>
      <c r="AY65" s="9">
        <v>-125.692345063977</v>
      </c>
      <c r="AZ65" s="9">
        <v>0.39362054142913999</v>
      </c>
      <c r="BA65" s="9">
        <v>-4.1079636190540202E-4</v>
      </c>
    </row>
    <row r="66" spans="35:53" x14ac:dyDescent="0.45">
      <c r="AI66">
        <f>+((AX66 + AY66*(B66+273.15) +AZ66*(B66+273.15)^2 +  BA66*(B66+273.15)^3)+(AX66 + AY66*(O66+273.15) + AZ66*(O66+273.15)^2 +  BA66*(O66+273.15)^3))/2</f>
        <v>4217.9625840967637</v>
      </c>
      <c r="AJ66">
        <f>((AT66 + AU66*(B66+273.15) + AV66*(B66+273.15)^2 +  AW66*(B66+273.15)^3)+(AT66 + AU66*(O66+273.15) + AV66*(O66+273.15)^2 +  AW66*(O66+273.15)^3))/2</f>
        <v>999.87746802529352</v>
      </c>
      <c r="AT66" s="7">
        <v>-144.24372570197801</v>
      </c>
      <c r="AU66" s="8">
        <v>10.528700058400901</v>
      </c>
      <c r="AV66" s="7">
        <v>-3.1256926142924198E-2</v>
      </c>
      <c r="AW66" s="7">
        <v>2.9456116190551199E-5</v>
      </c>
      <c r="AX66" s="9">
        <v>17554.453889016499</v>
      </c>
      <c r="AY66" s="9">
        <v>-125.692345063977</v>
      </c>
      <c r="AZ66" s="9">
        <v>0.39362054142913999</v>
      </c>
      <c r="BA66" s="9">
        <v>-4.1079636190540202E-4</v>
      </c>
    </row>
    <row r="67" spans="35:53" x14ac:dyDescent="0.45">
      <c r="AI67">
        <f>+((AX67 + AY67*(B67+273.15) +AZ67*(B67+273.15)^2 +  BA67*(B67+273.15)^3)+(AX67 + AY67*(O67+273.15) + AZ67*(O67+273.15)^2 +  BA67*(O67+273.15)^3))/2</f>
        <v>4217.9625840967637</v>
      </c>
      <c r="AJ67">
        <f>((AT67 + AU67*(B67+273.15) + AV67*(B67+273.15)^2 +  AW67*(B67+273.15)^3)+(AT67 + AU67*(O67+273.15) + AV67*(O67+273.15)^2 +  AW67*(O67+273.15)^3))/2</f>
        <v>999.87746802529352</v>
      </c>
      <c r="AT67" s="7">
        <v>-144.24372570197801</v>
      </c>
      <c r="AU67" s="8">
        <v>10.528700058400901</v>
      </c>
      <c r="AV67" s="7">
        <v>-3.1256926142924198E-2</v>
      </c>
      <c r="AW67" s="7">
        <v>2.9456116190551199E-5</v>
      </c>
      <c r="AX67" s="9">
        <v>17554.453889016499</v>
      </c>
      <c r="AY67" s="9">
        <v>-125.692345063977</v>
      </c>
      <c r="AZ67" s="9">
        <v>0.39362054142913999</v>
      </c>
      <c r="BA67" s="9">
        <v>-4.1079636190540202E-4</v>
      </c>
    </row>
    <row r="68" spans="35:53" x14ac:dyDescent="0.45">
      <c r="AI68">
        <f>+((AX68 + AY68*(B68+273.15) +AZ68*(B68+273.15)^2 +  BA68*(B68+273.15)^3)+(AX68 + AY68*(O68+273.15) + AZ68*(O68+273.15)^2 +  BA68*(O68+273.15)^3))/2</f>
        <v>4217.9625840967637</v>
      </c>
      <c r="AJ68">
        <f>((AT68 + AU68*(B68+273.15) + AV68*(B68+273.15)^2 +  AW68*(B68+273.15)^3)+(AT68 + AU68*(O68+273.15) + AV68*(O68+273.15)^2 +  AW68*(O68+273.15)^3))/2</f>
        <v>999.87746802529352</v>
      </c>
      <c r="AT68" s="7">
        <v>-144.24372570197801</v>
      </c>
      <c r="AU68" s="8">
        <v>10.528700058400901</v>
      </c>
      <c r="AV68" s="7">
        <v>-3.1256926142924198E-2</v>
      </c>
      <c r="AW68" s="7">
        <v>2.9456116190551199E-5</v>
      </c>
      <c r="AX68" s="9">
        <v>17554.453889016499</v>
      </c>
      <c r="AY68" s="9">
        <v>-125.692345063977</v>
      </c>
      <c r="AZ68" s="9">
        <v>0.39362054142913999</v>
      </c>
      <c r="BA68" s="9">
        <v>-4.1079636190540202E-4</v>
      </c>
    </row>
    <row r="69" spans="35:53" x14ac:dyDescent="0.45">
      <c r="AI69">
        <f>+((AX69 + AY69*(B69+273.15) +AZ69*(B69+273.15)^2 +  BA69*(B69+273.15)^3)+(AX69 + AY69*(O69+273.15) + AZ69*(O69+273.15)^2 +  BA69*(O69+273.15)^3))/2</f>
        <v>4217.9625840967637</v>
      </c>
      <c r="AJ69">
        <f>((AT69 + AU69*(B69+273.15) + AV69*(B69+273.15)^2 +  AW69*(B69+273.15)^3)+(AT69 + AU69*(O69+273.15) + AV69*(O69+273.15)^2 +  AW69*(O69+273.15)^3))/2</f>
        <v>999.87746802529352</v>
      </c>
      <c r="AT69" s="7">
        <v>-144.24372570197801</v>
      </c>
      <c r="AU69" s="8">
        <v>10.528700058400901</v>
      </c>
      <c r="AV69" s="7">
        <v>-3.1256926142924198E-2</v>
      </c>
      <c r="AW69" s="7">
        <v>2.9456116190551199E-5</v>
      </c>
      <c r="AX69" s="9">
        <v>17554.453889016499</v>
      </c>
      <c r="AY69" s="9">
        <v>-125.692345063977</v>
      </c>
      <c r="AZ69" s="9">
        <v>0.39362054142913999</v>
      </c>
      <c r="BA69" s="9">
        <v>-4.1079636190540202E-4</v>
      </c>
    </row>
    <row r="70" spans="35:53" x14ac:dyDescent="0.45">
      <c r="AI70">
        <f>+((AX70 + AY70*(B70+273.15) +AZ70*(B70+273.15)^2 +  BA70*(B70+273.15)^3)+(AX70 + AY70*(O70+273.15) + AZ70*(O70+273.15)^2 +  BA70*(O70+273.15)^3))/2</f>
        <v>4217.9625840967637</v>
      </c>
      <c r="AJ70">
        <f>((AT70 + AU70*(B70+273.15) + AV70*(B70+273.15)^2 +  AW70*(B70+273.15)^3)+(AT70 + AU70*(O70+273.15) + AV70*(O70+273.15)^2 +  AW70*(O70+273.15)^3))/2</f>
        <v>999.87746802529352</v>
      </c>
      <c r="AT70" s="7">
        <v>-144.24372570197801</v>
      </c>
      <c r="AU70" s="8">
        <v>10.528700058400901</v>
      </c>
      <c r="AV70" s="7">
        <v>-3.1256926142924198E-2</v>
      </c>
      <c r="AW70" s="7">
        <v>2.9456116190551199E-5</v>
      </c>
      <c r="AX70" s="9">
        <v>17554.453889016499</v>
      </c>
      <c r="AY70" s="9">
        <v>-125.692345063977</v>
      </c>
      <c r="AZ70" s="9">
        <v>0.39362054142913999</v>
      </c>
      <c r="BA70" s="9">
        <v>-4.1079636190540202E-4</v>
      </c>
    </row>
    <row r="71" spans="35:53" x14ac:dyDescent="0.45">
      <c r="AI71">
        <f>+((AX71 + AY71*(B71+273.15) +AZ71*(B71+273.15)^2 +  BA71*(B71+273.15)^3)+(AX71 + AY71*(O71+273.15) + AZ71*(O71+273.15)^2 +  BA71*(O71+273.15)^3))/2</f>
        <v>4217.9625840967637</v>
      </c>
      <c r="AJ71">
        <f>((AT71 + AU71*(B71+273.15) + AV71*(B71+273.15)^2 +  AW71*(B71+273.15)^3)+(AT71 + AU71*(O71+273.15) + AV71*(O71+273.15)^2 +  AW71*(O71+273.15)^3))/2</f>
        <v>999.87746802529352</v>
      </c>
      <c r="AT71" s="7">
        <v>-144.24372570197801</v>
      </c>
      <c r="AU71" s="8">
        <v>10.528700058400901</v>
      </c>
      <c r="AV71" s="7">
        <v>-3.1256926142924198E-2</v>
      </c>
      <c r="AW71" s="7">
        <v>2.9456116190551199E-5</v>
      </c>
      <c r="AX71" s="9">
        <v>17554.453889016499</v>
      </c>
      <c r="AY71" s="9">
        <v>-125.692345063977</v>
      </c>
      <c r="AZ71" s="9">
        <v>0.39362054142913999</v>
      </c>
      <c r="BA71" s="9">
        <v>-4.1079636190540202E-4</v>
      </c>
    </row>
    <row r="72" spans="35:53" x14ac:dyDescent="0.45">
      <c r="AI72">
        <f>+((AX72 + AY72*(B72+273.15) +AZ72*(B72+273.15)^2 +  BA72*(B72+273.15)^3)+(AX72 + AY72*(O72+273.15) + AZ72*(O72+273.15)^2 +  BA72*(O72+273.15)^3))/2</f>
        <v>4217.9625840967637</v>
      </c>
      <c r="AJ72">
        <f>((AT72 + AU72*(B72+273.15) + AV72*(B72+273.15)^2 +  AW72*(B72+273.15)^3)+(AT72 + AU72*(O72+273.15) + AV72*(O72+273.15)^2 +  AW72*(O72+273.15)^3))/2</f>
        <v>999.87746802529352</v>
      </c>
      <c r="AT72" s="7">
        <v>-144.24372570197801</v>
      </c>
      <c r="AU72" s="8">
        <v>10.528700058400901</v>
      </c>
      <c r="AV72" s="7">
        <v>-3.1256926142924198E-2</v>
      </c>
      <c r="AW72" s="7">
        <v>2.9456116190551199E-5</v>
      </c>
      <c r="AX72" s="9">
        <v>17554.453889016499</v>
      </c>
      <c r="AY72" s="9">
        <v>-125.692345063977</v>
      </c>
      <c r="AZ72" s="9">
        <v>0.39362054142913999</v>
      </c>
      <c r="BA72" s="9">
        <v>-4.1079636190540202E-4</v>
      </c>
    </row>
    <row r="73" spans="35:53" x14ac:dyDescent="0.45">
      <c r="AI73">
        <f>+((AX73 + AY73*(B73+273.15) +AZ73*(B73+273.15)^2 +  BA73*(B73+273.15)^3)+(AX73 + AY73*(O73+273.15) + AZ73*(O73+273.15)^2 +  BA73*(O73+273.15)^3))/2</f>
        <v>4217.9625840967637</v>
      </c>
      <c r="AJ73">
        <f>((AT73 + AU73*(B73+273.15) + AV73*(B73+273.15)^2 +  AW73*(B73+273.15)^3)+(AT73 + AU73*(O73+273.15) + AV73*(O73+273.15)^2 +  AW73*(O73+273.15)^3))/2</f>
        <v>999.87746802529352</v>
      </c>
      <c r="AT73" s="7">
        <v>-144.24372570197801</v>
      </c>
      <c r="AU73" s="8">
        <v>10.528700058400901</v>
      </c>
      <c r="AV73" s="7">
        <v>-3.1256926142924198E-2</v>
      </c>
      <c r="AW73" s="7">
        <v>2.9456116190551199E-5</v>
      </c>
      <c r="AX73" s="9">
        <v>17554.453889016499</v>
      </c>
      <c r="AY73" s="9">
        <v>-125.692345063977</v>
      </c>
      <c r="AZ73" s="9">
        <v>0.39362054142913999</v>
      </c>
      <c r="BA73" s="9">
        <v>-4.1079636190540202E-4</v>
      </c>
    </row>
    <row r="74" spans="35:53" x14ac:dyDescent="0.45">
      <c r="AI74">
        <f>+((AX74 + AY74*(B74+273.15) +AZ74*(B74+273.15)^2 +  BA74*(B74+273.15)^3)+(AX74 + AY74*(O74+273.15) + AZ74*(O74+273.15)^2 +  BA74*(O74+273.15)^3))/2</f>
        <v>4217.9625840967637</v>
      </c>
      <c r="AJ74">
        <f>((AT74 + AU74*(B74+273.15) + AV74*(B74+273.15)^2 +  AW74*(B74+273.15)^3)+(AT74 + AU74*(O74+273.15) + AV74*(O74+273.15)^2 +  AW74*(O74+273.15)^3))/2</f>
        <v>999.87746802529352</v>
      </c>
      <c r="AT74" s="7">
        <v>-144.24372570197801</v>
      </c>
      <c r="AU74" s="8">
        <v>10.528700058400901</v>
      </c>
      <c r="AV74" s="7">
        <v>-3.1256926142924198E-2</v>
      </c>
      <c r="AW74" s="7">
        <v>2.9456116190551199E-5</v>
      </c>
      <c r="AX74" s="9">
        <v>17554.453889016499</v>
      </c>
      <c r="AY74" s="9">
        <v>-125.692345063977</v>
      </c>
      <c r="AZ74" s="9">
        <v>0.39362054142913999</v>
      </c>
      <c r="BA74" s="9">
        <v>-4.1079636190540202E-4</v>
      </c>
    </row>
    <row r="75" spans="35:53" x14ac:dyDescent="0.45">
      <c r="AI75">
        <f>+((AX75 + AY75*(B75+273.15) +AZ75*(B75+273.15)^2 +  BA75*(B75+273.15)^3)+(AX75 + AY75*(O75+273.15) + AZ75*(O75+273.15)^2 +  BA75*(O75+273.15)^3))/2</f>
        <v>4217.9625840967637</v>
      </c>
      <c r="AJ75">
        <f>((AT75 + AU75*(B75+273.15) + AV75*(B75+273.15)^2 +  AW75*(B75+273.15)^3)+(AT75 + AU75*(O75+273.15) + AV75*(O75+273.15)^2 +  AW75*(O75+273.15)^3))/2</f>
        <v>999.87746802529352</v>
      </c>
      <c r="AT75" s="7">
        <v>-144.24372570197801</v>
      </c>
      <c r="AU75" s="8">
        <v>10.528700058400901</v>
      </c>
      <c r="AV75" s="7">
        <v>-3.1256926142924198E-2</v>
      </c>
      <c r="AW75" s="7">
        <v>2.9456116190551199E-5</v>
      </c>
      <c r="AX75" s="9">
        <v>17554.453889016499</v>
      </c>
      <c r="AY75" s="9">
        <v>-125.692345063977</v>
      </c>
      <c r="AZ75" s="9">
        <v>0.39362054142913999</v>
      </c>
      <c r="BA75" s="9">
        <v>-4.1079636190540202E-4</v>
      </c>
    </row>
    <row r="76" spans="35:53" x14ac:dyDescent="0.45">
      <c r="AI76">
        <f>+((AX76 + AY76*(B76+273.15) +AZ76*(B76+273.15)^2 +  BA76*(B76+273.15)^3)+(AX76 + AY76*(O76+273.15) + AZ76*(O76+273.15)^2 +  BA76*(O76+273.15)^3))/2</f>
        <v>4217.9625840967637</v>
      </c>
      <c r="AJ76">
        <f>((AT76 + AU76*(B76+273.15) + AV76*(B76+273.15)^2 +  AW76*(B76+273.15)^3)+(AT76 + AU76*(O76+273.15) + AV76*(O76+273.15)^2 +  AW76*(O76+273.15)^3))/2</f>
        <v>999.87746802529352</v>
      </c>
      <c r="AT76" s="7">
        <v>-144.24372570197801</v>
      </c>
      <c r="AU76" s="8">
        <v>10.528700058400901</v>
      </c>
      <c r="AV76" s="7">
        <v>-3.1256926142924198E-2</v>
      </c>
      <c r="AW76" s="7">
        <v>2.9456116190551199E-5</v>
      </c>
      <c r="AX76" s="9">
        <v>17554.453889016499</v>
      </c>
      <c r="AY76" s="9">
        <v>-125.692345063977</v>
      </c>
      <c r="AZ76" s="9">
        <v>0.39362054142913999</v>
      </c>
      <c r="BA76" s="9">
        <v>-4.1079636190540202E-4</v>
      </c>
    </row>
    <row r="77" spans="35:53" x14ac:dyDescent="0.45">
      <c r="AI77">
        <f>+((AX77 + AY77*(B77+273.15) +AZ77*(B77+273.15)^2 +  BA77*(B77+273.15)^3)+(AX77 + AY77*(O77+273.15) + AZ77*(O77+273.15)^2 +  BA77*(O77+273.15)^3))/2</f>
        <v>4217.9625840967637</v>
      </c>
      <c r="AJ77">
        <f>((AT77 + AU77*(B77+273.15) + AV77*(B77+273.15)^2 +  AW77*(B77+273.15)^3)+(AT77 + AU77*(O77+273.15) + AV77*(O77+273.15)^2 +  AW77*(O77+273.15)^3))/2</f>
        <v>999.87746802529352</v>
      </c>
      <c r="AT77" s="7">
        <v>-144.24372570197801</v>
      </c>
      <c r="AU77" s="8">
        <v>10.528700058400901</v>
      </c>
      <c r="AV77" s="7">
        <v>-3.1256926142924198E-2</v>
      </c>
      <c r="AW77" s="7">
        <v>2.9456116190551199E-5</v>
      </c>
      <c r="AX77" s="9">
        <v>17554.453889016499</v>
      </c>
      <c r="AY77" s="9">
        <v>-125.692345063977</v>
      </c>
      <c r="AZ77" s="9">
        <v>0.39362054142913999</v>
      </c>
      <c r="BA77" s="9">
        <v>-4.1079636190540202E-4</v>
      </c>
    </row>
    <row r="78" spans="35:53" x14ac:dyDescent="0.45">
      <c r="AI78">
        <f>+((AX78 + AY78*(B78+273.15) +AZ78*(B78+273.15)^2 +  BA78*(B78+273.15)^3)+(AX78 + AY78*(O78+273.15) + AZ78*(O78+273.15)^2 +  BA78*(O78+273.15)^3))/2</f>
        <v>4217.9625840967637</v>
      </c>
      <c r="AJ78">
        <f>((AT78 + AU78*(B78+273.15) + AV78*(B78+273.15)^2 +  AW78*(B78+273.15)^3)+(AT78 + AU78*(O78+273.15) + AV78*(O78+273.15)^2 +  AW78*(O78+273.15)^3))/2</f>
        <v>999.87746802529352</v>
      </c>
      <c r="AT78" s="7">
        <v>-144.24372570197801</v>
      </c>
      <c r="AU78" s="8">
        <v>10.528700058400901</v>
      </c>
      <c r="AV78" s="7">
        <v>-3.1256926142924198E-2</v>
      </c>
      <c r="AW78" s="7">
        <v>2.9456116190551199E-5</v>
      </c>
      <c r="AX78" s="9">
        <v>17554.453889016499</v>
      </c>
      <c r="AY78" s="9">
        <v>-125.692345063977</v>
      </c>
      <c r="AZ78" s="9">
        <v>0.39362054142913999</v>
      </c>
      <c r="BA78" s="9">
        <v>-4.1079636190540202E-4</v>
      </c>
    </row>
    <row r="79" spans="35:53" x14ac:dyDescent="0.45">
      <c r="AI79">
        <f>+((AX79 + AY79*(B79+273.15) +AZ79*(B79+273.15)^2 +  BA79*(B79+273.15)^3)+(AX79 + AY79*(O79+273.15) + AZ79*(O79+273.15)^2 +  BA79*(O79+273.15)^3))/2</f>
        <v>4217.9625840967637</v>
      </c>
      <c r="AJ79">
        <f>((AT79 + AU79*(B79+273.15) + AV79*(B79+273.15)^2 +  AW79*(B79+273.15)^3)+(AT79 + AU79*(O79+273.15) + AV79*(O79+273.15)^2 +  AW79*(O79+273.15)^3))/2</f>
        <v>999.87746802529352</v>
      </c>
      <c r="AT79" s="7">
        <v>-144.24372570197801</v>
      </c>
      <c r="AU79" s="8">
        <v>10.528700058400901</v>
      </c>
      <c r="AV79" s="7">
        <v>-3.1256926142924198E-2</v>
      </c>
      <c r="AW79" s="7">
        <v>2.9456116190551199E-5</v>
      </c>
      <c r="AX79" s="9">
        <v>17554.453889016499</v>
      </c>
      <c r="AY79" s="9">
        <v>-125.692345063977</v>
      </c>
      <c r="AZ79" s="9">
        <v>0.39362054142913999</v>
      </c>
      <c r="BA79" s="9">
        <v>-4.1079636190540202E-4</v>
      </c>
    </row>
    <row r="80" spans="35:53" x14ac:dyDescent="0.45">
      <c r="AI80">
        <f>+((AX80 + AY80*(B80+273.15) +AZ80*(B80+273.15)^2 +  BA80*(B80+273.15)^3)+(AX80 + AY80*(O80+273.15) + AZ80*(O80+273.15)^2 +  BA80*(O80+273.15)^3))/2</f>
        <v>4217.9625840967637</v>
      </c>
      <c r="AJ80">
        <f>((AT80 + AU80*(B80+273.15) + AV80*(B80+273.15)^2 +  AW80*(B80+273.15)^3)+(AT80 + AU80*(O80+273.15) + AV80*(O80+273.15)^2 +  AW80*(O80+273.15)^3))/2</f>
        <v>999.87746802529352</v>
      </c>
      <c r="AT80" s="7">
        <v>-144.24372570197801</v>
      </c>
      <c r="AU80" s="8">
        <v>10.528700058400901</v>
      </c>
      <c r="AV80" s="7">
        <v>-3.1256926142924198E-2</v>
      </c>
      <c r="AW80" s="7">
        <v>2.9456116190551199E-5</v>
      </c>
      <c r="AX80" s="9">
        <v>17554.453889016499</v>
      </c>
      <c r="AY80" s="9">
        <v>-125.692345063977</v>
      </c>
      <c r="AZ80" s="9">
        <v>0.39362054142913999</v>
      </c>
      <c r="BA80" s="9">
        <v>-4.1079636190540202E-4</v>
      </c>
    </row>
    <row r="81" spans="35:53" x14ac:dyDescent="0.45">
      <c r="AI81">
        <f>+((AX81 + AY81*(B81+273.15) +AZ81*(B81+273.15)^2 +  BA81*(B81+273.15)^3)+(AX81 + AY81*(O81+273.15) + AZ81*(O81+273.15)^2 +  BA81*(O81+273.15)^3))/2</f>
        <v>4217.9625840967637</v>
      </c>
      <c r="AJ81">
        <f>((AT81 + AU81*(B81+273.15) + AV81*(B81+273.15)^2 +  AW81*(B81+273.15)^3)+(AT81 + AU81*(O81+273.15) + AV81*(O81+273.15)^2 +  AW81*(O81+273.15)^3))/2</f>
        <v>999.87746802529352</v>
      </c>
      <c r="AT81" s="7">
        <v>-144.24372570197801</v>
      </c>
      <c r="AU81" s="8">
        <v>10.528700058400901</v>
      </c>
      <c r="AV81" s="7">
        <v>-3.1256926142924198E-2</v>
      </c>
      <c r="AW81" s="7">
        <v>2.9456116190551199E-5</v>
      </c>
      <c r="AX81" s="9">
        <v>17554.453889016499</v>
      </c>
      <c r="AY81" s="9">
        <v>-125.692345063977</v>
      </c>
      <c r="AZ81" s="9">
        <v>0.39362054142913999</v>
      </c>
      <c r="BA81" s="9">
        <v>-4.1079636190540202E-4</v>
      </c>
    </row>
    <row r="82" spans="35:53" x14ac:dyDescent="0.45">
      <c r="AI82">
        <f>+((AX82 + AY82*(B82+273.15) +AZ82*(B82+273.15)^2 +  BA82*(B82+273.15)^3)+(AX82 + AY82*(O82+273.15) + AZ82*(O82+273.15)^2 +  BA82*(O82+273.15)^3))/2</f>
        <v>4217.9625840967637</v>
      </c>
      <c r="AJ82">
        <f>((AT82 + AU82*(B82+273.15) + AV82*(B82+273.15)^2 +  AW82*(B82+273.15)^3)+(AT82 + AU82*(O82+273.15) + AV82*(O82+273.15)^2 +  AW82*(O82+273.15)^3))/2</f>
        <v>999.87746802529352</v>
      </c>
      <c r="AT82" s="7">
        <v>-144.24372570197801</v>
      </c>
      <c r="AU82" s="8">
        <v>10.528700058400901</v>
      </c>
      <c r="AV82" s="7">
        <v>-3.1256926142924198E-2</v>
      </c>
      <c r="AW82" s="7">
        <v>2.9456116190551199E-5</v>
      </c>
      <c r="AX82" s="9">
        <v>17554.453889016499</v>
      </c>
      <c r="AY82" s="9">
        <v>-125.692345063977</v>
      </c>
      <c r="AZ82" s="9">
        <v>0.39362054142913999</v>
      </c>
      <c r="BA82" s="9">
        <v>-4.1079636190540202E-4</v>
      </c>
    </row>
    <row r="83" spans="35:53" x14ac:dyDescent="0.45">
      <c r="AI83">
        <f>+((AX83 + AY83*(B83+273.15) +AZ83*(B83+273.15)^2 +  BA83*(B83+273.15)^3)+(AX83 + AY83*(O83+273.15) + AZ83*(O83+273.15)^2 +  BA83*(O83+273.15)^3))/2</f>
        <v>4217.9625840967637</v>
      </c>
      <c r="AJ83">
        <f>((AT83 + AU83*(B83+273.15) + AV83*(B83+273.15)^2 +  AW83*(B83+273.15)^3)+(AT83 + AU83*(O83+273.15) + AV83*(O83+273.15)^2 +  AW83*(O83+273.15)^3))/2</f>
        <v>999.87746802529352</v>
      </c>
      <c r="AT83" s="7">
        <v>-144.24372570197801</v>
      </c>
      <c r="AU83" s="8">
        <v>10.528700058400901</v>
      </c>
      <c r="AV83" s="7">
        <v>-3.1256926142924198E-2</v>
      </c>
      <c r="AW83" s="7">
        <v>2.9456116190551199E-5</v>
      </c>
      <c r="AX83" s="9">
        <v>17554.453889016499</v>
      </c>
      <c r="AY83" s="9">
        <v>-125.692345063977</v>
      </c>
      <c r="AZ83" s="9">
        <v>0.39362054142913999</v>
      </c>
      <c r="BA83" s="9">
        <v>-4.1079636190540202E-4</v>
      </c>
    </row>
    <row r="84" spans="35:53" x14ac:dyDescent="0.45">
      <c r="AI84">
        <f>+((AX84 + AY84*(B84+273.15) +AZ84*(B84+273.15)^2 +  BA84*(B84+273.15)^3)+(AX84 + AY84*(O84+273.15) + AZ84*(O84+273.15)^2 +  BA84*(O84+273.15)^3))/2</f>
        <v>4217.9625840967637</v>
      </c>
      <c r="AJ84">
        <f>((AT84 + AU84*(B84+273.15) + AV84*(B84+273.15)^2 +  AW84*(B84+273.15)^3)+(AT84 + AU84*(O84+273.15) + AV84*(O84+273.15)^2 +  AW84*(O84+273.15)^3))/2</f>
        <v>999.87746802529352</v>
      </c>
      <c r="AT84" s="7">
        <v>-144.24372570197801</v>
      </c>
      <c r="AU84" s="8">
        <v>10.528700058400901</v>
      </c>
      <c r="AV84" s="7">
        <v>-3.1256926142924198E-2</v>
      </c>
      <c r="AW84" s="7">
        <v>2.9456116190551199E-5</v>
      </c>
      <c r="AX84" s="9">
        <v>17554.453889016499</v>
      </c>
      <c r="AY84" s="9">
        <v>-125.692345063977</v>
      </c>
      <c r="AZ84" s="9">
        <v>0.39362054142913999</v>
      </c>
      <c r="BA84" s="9">
        <v>-4.1079636190540202E-4</v>
      </c>
    </row>
    <row r="85" spans="35:53" x14ac:dyDescent="0.45">
      <c r="AI85">
        <f>+((AX85 + AY85*(B85+273.15) +AZ85*(B85+273.15)^2 +  BA85*(B85+273.15)^3)+(AX85 + AY85*(O85+273.15) + AZ85*(O85+273.15)^2 +  BA85*(O85+273.15)^3))/2</f>
        <v>4217.9625840967637</v>
      </c>
      <c r="AJ85">
        <f>((AT85 + AU85*(B85+273.15) + AV85*(B85+273.15)^2 +  AW85*(B85+273.15)^3)+(AT85 + AU85*(O85+273.15) + AV85*(O85+273.15)^2 +  AW85*(O85+273.15)^3))/2</f>
        <v>999.87746802529352</v>
      </c>
      <c r="AT85" s="7">
        <v>-144.24372570197801</v>
      </c>
      <c r="AU85" s="8">
        <v>10.528700058400901</v>
      </c>
      <c r="AV85" s="7">
        <v>-3.1256926142924198E-2</v>
      </c>
      <c r="AW85" s="7">
        <v>2.9456116190551199E-5</v>
      </c>
      <c r="AX85" s="9">
        <v>17554.453889016499</v>
      </c>
      <c r="AY85" s="9">
        <v>-125.692345063977</v>
      </c>
      <c r="AZ85" s="9">
        <v>0.39362054142913999</v>
      </c>
      <c r="BA85" s="9">
        <v>-4.1079636190540202E-4</v>
      </c>
    </row>
    <row r="86" spans="35:53" x14ac:dyDescent="0.45">
      <c r="AI86">
        <f>+((AX86 + AY86*(B86+273.15) +AZ86*(B86+273.15)^2 +  BA86*(B86+273.15)^3)+(AX86 + AY86*(O86+273.15) + AZ86*(O86+273.15)^2 +  BA86*(O86+273.15)^3))/2</f>
        <v>4217.9625840967637</v>
      </c>
      <c r="AJ86">
        <f>((AT86 + AU86*(B86+273.15) + AV86*(B86+273.15)^2 +  AW86*(B86+273.15)^3)+(AT86 + AU86*(O86+273.15) + AV86*(O86+273.15)^2 +  AW86*(O86+273.15)^3))/2</f>
        <v>999.87746802529352</v>
      </c>
      <c r="AT86" s="7">
        <v>-144.24372570197801</v>
      </c>
      <c r="AU86" s="8">
        <v>10.528700058400901</v>
      </c>
      <c r="AV86" s="7">
        <v>-3.1256926142924198E-2</v>
      </c>
      <c r="AW86" s="7">
        <v>2.9456116190551199E-5</v>
      </c>
      <c r="AX86" s="9">
        <v>17554.453889016499</v>
      </c>
      <c r="AY86" s="9">
        <v>-125.692345063977</v>
      </c>
      <c r="AZ86" s="9">
        <v>0.39362054142913999</v>
      </c>
      <c r="BA86" s="9">
        <v>-4.1079636190540202E-4</v>
      </c>
    </row>
    <row r="87" spans="35:53" x14ac:dyDescent="0.45">
      <c r="AI87">
        <f>+((AX87 + AY87*(B87+273.15) +AZ87*(B87+273.15)^2 +  BA87*(B87+273.15)^3)+(AX87 + AY87*(O87+273.15) + AZ87*(O87+273.15)^2 +  BA87*(O87+273.15)^3))/2</f>
        <v>4217.9625840967637</v>
      </c>
      <c r="AJ87">
        <f>((AT87 + AU87*(B87+273.15) + AV87*(B87+273.15)^2 +  AW87*(B87+273.15)^3)+(AT87 + AU87*(O87+273.15) + AV87*(O87+273.15)^2 +  AW87*(O87+273.15)^3))/2</f>
        <v>999.87746802529352</v>
      </c>
      <c r="AT87" s="7">
        <v>-144.24372570197801</v>
      </c>
      <c r="AU87" s="8">
        <v>10.528700058400901</v>
      </c>
      <c r="AV87" s="7">
        <v>-3.1256926142924198E-2</v>
      </c>
      <c r="AW87" s="7">
        <v>2.9456116190551199E-5</v>
      </c>
      <c r="AX87" s="9">
        <v>17554.453889016499</v>
      </c>
      <c r="AY87" s="9">
        <v>-125.692345063977</v>
      </c>
      <c r="AZ87" s="9">
        <v>0.39362054142913999</v>
      </c>
      <c r="BA87" s="9">
        <v>-4.1079636190540202E-4</v>
      </c>
    </row>
    <row r="88" spans="35:53" x14ac:dyDescent="0.45">
      <c r="AI88">
        <f>+((AX88 + AY88*(B88+273.15) +AZ88*(B88+273.15)^2 +  BA88*(B88+273.15)^3)+(AX88 + AY88*(O88+273.15) + AZ88*(O88+273.15)^2 +  BA88*(O88+273.15)^3))/2</f>
        <v>4217.9625840967637</v>
      </c>
      <c r="AJ88">
        <f>((AT88 + AU88*(B88+273.15) + AV88*(B88+273.15)^2 +  AW88*(B88+273.15)^3)+(AT88 + AU88*(O88+273.15) + AV88*(O88+273.15)^2 +  AW88*(O88+273.15)^3))/2</f>
        <v>999.87746802529352</v>
      </c>
      <c r="AT88" s="7">
        <v>-144.24372570197801</v>
      </c>
      <c r="AU88" s="8">
        <v>10.528700058400901</v>
      </c>
      <c r="AV88" s="7">
        <v>-3.1256926142924198E-2</v>
      </c>
      <c r="AW88" s="7">
        <v>2.9456116190551199E-5</v>
      </c>
      <c r="AX88" s="9">
        <v>17554.453889016499</v>
      </c>
      <c r="AY88" s="9">
        <v>-125.692345063977</v>
      </c>
      <c r="AZ88" s="9">
        <v>0.39362054142913999</v>
      </c>
      <c r="BA88" s="9">
        <v>-4.1079636190540202E-4</v>
      </c>
    </row>
    <row r="89" spans="35:53" x14ac:dyDescent="0.45">
      <c r="AI89">
        <f>+((AX89 + AY89*(B89+273.15) +AZ89*(B89+273.15)^2 +  BA89*(B89+273.15)^3)+(AX89 + AY89*(O89+273.15) + AZ89*(O89+273.15)^2 +  BA89*(O89+273.15)^3))/2</f>
        <v>4217.9625840967637</v>
      </c>
      <c r="AJ89">
        <f>((AT89 + AU89*(B89+273.15) + AV89*(B89+273.15)^2 +  AW89*(B89+273.15)^3)+(AT89 + AU89*(O89+273.15) + AV89*(O89+273.15)^2 +  AW89*(O89+273.15)^3))/2</f>
        <v>999.87746802529352</v>
      </c>
      <c r="AT89" s="7">
        <v>-144.24372570197801</v>
      </c>
      <c r="AU89" s="8">
        <v>10.528700058400901</v>
      </c>
      <c r="AV89" s="7">
        <v>-3.1256926142924198E-2</v>
      </c>
      <c r="AW89" s="7">
        <v>2.9456116190551199E-5</v>
      </c>
      <c r="AX89" s="9">
        <v>17554.453889016499</v>
      </c>
      <c r="AY89" s="9">
        <v>-125.692345063977</v>
      </c>
      <c r="AZ89" s="9">
        <v>0.39362054142913999</v>
      </c>
      <c r="BA89" s="9">
        <v>-4.1079636190540202E-4</v>
      </c>
    </row>
    <row r="90" spans="35:53" x14ac:dyDescent="0.45">
      <c r="AI90">
        <f>+((AX90 + AY90*(B90+273.15) +AZ90*(B90+273.15)^2 +  BA90*(B90+273.15)^3)+(AX90 + AY90*(O90+273.15) + AZ90*(O90+273.15)^2 +  BA90*(O90+273.15)^3))/2</f>
        <v>4217.9625840967637</v>
      </c>
      <c r="AJ90">
        <f>((AT90 + AU90*(B90+273.15) + AV90*(B90+273.15)^2 +  AW90*(B90+273.15)^3)+(AT90 + AU90*(O90+273.15) + AV90*(O90+273.15)^2 +  AW90*(O90+273.15)^3))/2</f>
        <v>999.87746802529352</v>
      </c>
      <c r="AT90" s="7">
        <v>-144.24372570197801</v>
      </c>
      <c r="AU90" s="8">
        <v>10.528700058400901</v>
      </c>
      <c r="AV90" s="7">
        <v>-3.1256926142924198E-2</v>
      </c>
      <c r="AW90" s="7">
        <v>2.9456116190551199E-5</v>
      </c>
      <c r="AX90" s="9">
        <v>17554.453889016499</v>
      </c>
      <c r="AY90" s="9">
        <v>-125.692345063977</v>
      </c>
      <c r="AZ90" s="9">
        <v>0.39362054142913999</v>
      </c>
      <c r="BA90" s="9">
        <v>-4.1079636190540202E-4</v>
      </c>
    </row>
    <row r="91" spans="35:53" x14ac:dyDescent="0.45">
      <c r="AI91">
        <f>+((AX91 + AY91*(B91+273.15) +AZ91*(B91+273.15)^2 +  BA91*(B91+273.15)^3)+(AX91 + AY91*(O91+273.15) + AZ91*(O91+273.15)^2 +  BA91*(O91+273.15)^3))/2</f>
        <v>4217.9625840967637</v>
      </c>
      <c r="AJ91">
        <f>((AT91 + AU91*(B91+273.15) + AV91*(B91+273.15)^2 +  AW91*(B91+273.15)^3)+(AT91 + AU91*(O91+273.15) + AV91*(O91+273.15)^2 +  AW91*(O91+273.15)^3))/2</f>
        <v>999.87746802529352</v>
      </c>
      <c r="AT91" s="7">
        <v>-144.24372570197801</v>
      </c>
      <c r="AU91" s="8">
        <v>10.528700058400901</v>
      </c>
      <c r="AV91" s="7">
        <v>-3.1256926142924198E-2</v>
      </c>
      <c r="AW91" s="7">
        <v>2.9456116190551199E-5</v>
      </c>
      <c r="AX91" s="9">
        <v>17554.453889016499</v>
      </c>
      <c r="AY91" s="9">
        <v>-125.692345063977</v>
      </c>
      <c r="AZ91" s="9">
        <v>0.39362054142913999</v>
      </c>
      <c r="BA91" s="9">
        <v>-4.1079636190540202E-4</v>
      </c>
    </row>
    <row r="92" spans="35:53" x14ac:dyDescent="0.45">
      <c r="AI92">
        <f>+((AX92 + AY92*(B92+273.15) +AZ92*(B92+273.15)^2 +  BA92*(B92+273.15)^3)+(AX92 + AY92*(O92+273.15) + AZ92*(O92+273.15)^2 +  BA92*(O92+273.15)^3))/2</f>
        <v>4217.9625840967637</v>
      </c>
      <c r="AJ92">
        <f>((AT92 + AU92*(B92+273.15) + AV92*(B92+273.15)^2 +  AW92*(B92+273.15)^3)+(AT92 + AU92*(O92+273.15) + AV92*(O92+273.15)^2 +  AW92*(O92+273.15)^3))/2</f>
        <v>999.87746802529352</v>
      </c>
      <c r="AT92" s="7">
        <v>-144.24372570197801</v>
      </c>
      <c r="AU92" s="8">
        <v>10.528700058400901</v>
      </c>
      <c r="AV92" s="7">
        <v>-3.1256926142924198E-2</v>
      </c>
      <c r="AW92" s="7">
        <v>2.9456116190551199E-5</v>
      </c>
      <c r="AX92" s="9">
        <v>17554.453889016499</v>
      </c>
      <c r="AY92" s="9">
        <v>-125.692345063977</v>
      </c>
      <c r="AZ92" s="9">
        <v>0.39362054142913999</v>
      </c>
      <c r="BA92" s="9">
        <v>-4.1079636190540202E-4</v>
      </c>
    </row>
    <row r="93" spans="35:53" x14ac:dyDescent="0.45">
      <c r="AI93">
        <f>+((AX93 + AY93*(B93+273.15) +AZ93*(B93+273.15)^2 +  BA93*(B93+273.15)^3)+(AX93 + AY93*(O93+273.15) + AZ93*(O93+273.15)^2 +  BA93*(O93+273.15)^3))/2</f>
        <v>4217.9625840967637</v>
      </c>
      <c r="AJ93">
        <f>((AT93 + AU93*(B93+273.15) + AV93*(B93+273.15)^2 +  AW93*(B93+273.15)^3)+(AT93 + AU93*(O93+273.15) + AV93*(O93+273.15)^2 +  AW93*(O93+273.15)^3))/2</f>
        <v>999.87746802529352</v>
      </c>
      <c r="AT93" s="7">
        <v>-144.24372570197801</v>
      </c>
      <c r="AU93" s="8">
        <v>10.528700058400901</v>
      </c>
      <c r="AV93" s="7">
        <v>-3.1256926142924198E-2</v>
      </c>
      <c r="AW93" s="7">
        <v>2.9456116190551199E-5</v>
      </c>
      <c r="AX93" s="9">
        <v>17554.453889016499</v>
      </c>
      <c r="AY93" s="9">
        <v>-125.692345063977</v>
      </c>
      <c r="AZ93" s="9">
        <v>0.39362054142913999</v>
      </c>
      <c r="BA93" s="9">
        <v>-4.1079636190540202E-4</v>
      </c>
    </row>
    <row r="94" spans="35:53" x14ac:dyDescent="0.45">
      <c r="AI94">
        <f>+((AX94 + AY94*(B94+273.15) +AZ94*(B94+273.15)^2 +  BA94*(B94+273.15)^3)+(AX94 + AY94*(O94+273.15) + AZ94*(O94+273.15)^2 +  BA94*(O94+273.15)^3))/2</f>
        <v>4217.9625840967637</v>
      </c>
      <c r="AJ94">
        <f>((AT94 + AU94*(B94+273.15) + AV94*(B94+273.15)^2 +  AW94*(B94+273.15)^3)+(AT94 + AU94*(O94+273.15) + AV94*(O94+273.15)^2 +  AW94*(O94+273.15)^3))/2</f>
        <v>999.87746802529352</v>
      </c>
      <c r="AT94" s="7">
        <v>-144.24372570197801</v>
      </c>
      <c r="AU94" s="8">
        <v>10.528700058400901</v>
      </c>
      <c r="AV94" s="7">
        <v>-3.1256926142924198E-2</v>
      </c>
      <c r="AW94" s="7">
        <v>2.9456116190551199E-5</v>
      </c>
      <c r="AX94" s="9">
        <v>17554.453889016499</v>
      </c>
      <c r="AY94" s="9">
        <v>-125.692345063977</v>
      </c>
      <c r="AZ94" s="9">
        <v>0.39362054142913999</v>
      </c>
      <c r="BA94" s="9">
        <v>-4.1079636190540202E-4</v>
      </c>
    </row>
    <row r="95" spans="35:53" x14ac:dyDescent="0.45">
      <c r="AI95">
        <f>+((AX95 + AY95*(B95+273.15) +AZ95*(B95+273.15)^2 +  BA95*(B95+273.15)^3)+(AX95 + AY95*(O95+273.15) + AZ95*(O95+273.15)^2 +  BA95*(O95+273.15)^3))/2</f>
        <v>4217.9625840967637</v>
      </c>
      <c r="AJ95">
        <f>((AT95 + AU95*(B95+273.15) + AV95*(B95+273.15)^2 +  AW95*(B95+273.15)^3)+(AT95 + AU95*(O95+273.15) + AV95*(O95+273.15)^2 +  AW95*(O95+273.15)^3))/2</f>
        <v>999.87746802529352</v>
      </c>
      <c r="AT95" s="7">
        <v>-144.24372570197801</v>
      </c>
      <c r="AU95" s="8">
        <v>10.528700058400901</v>
      </c>
      <c r="AV95" s="7">
        <v>-3.1256926142924198E-2</v>
      </c>
      <c r="AW95" s="7">
        <v>2.9456116190551199E-5</v>
      </c>
      <c r="AX95" s="9">
        <v>17554.453889016499</v>
      </c>
      <c r="AY95" s="9">
        <v>-125.692345063977</v>
      </c>
      <c r="AZ95" s="9">
        <v>0.39362054142913999</v>
      </c>
      <c r="BA95" s="9">
        <v>-4.1079636190540202E-4</v>
      </c>
    </row>
    <row r="96" spans="35:53" x14ac:dyDescent="0.45">
      <c r="AI96">
        <f>+((AX96 + AY96*(B96+273.15) +AZ96*(B96+273.15)^2 +  BA96*(B96+273.15)^3)+(AX96 + AY96*(O96+273.15) + AZ96*(O96+273.15)^2 +  BA96*(O96+273.15)^3))/2</f>
        <v>4217.9625840967637</v>
      </c>
      <c r="AJ96">
        <f>((AT96 + AU96*(B96+273.15) + AV96*(B96+273.15)^2 +  AW96*(B96+273.15)^3)+(AT96 + AU96*(O96+273.15) + AV96*(O96+273.15)^2 +  AW96*(O96+273.15)^3))/2</f>
        <v>999.87746802529352</v>
      </c>
      <c r="AT96" s="7">
        <v>-144.24372570197801</v>
      </c>
      <c r="AU96" s="8">
        <v>10.528700058400901</v>
      </c>
      <c r="AV96" s="7">
        <v>-3.1256926142924198E-2</v>
      </c>
      <c r="AW96" s="7">
        <v>2.9456116190551199E-5</v>
      </c>
      <c r="AX96" s="9">
        <v>17554.453889016499</v>
      </c>
      <c r="AY96" s="9">
        <v>-125.692345063977</v>
      </c>
      <c r="AZ96" s="9">
        <v>0.39362054142913999</v>
      </c>
      <c r="BA96" s="9">
        <v>-4.1079636190540202E-4</v>
      </c>
    </row>
    <row r="97" spans="35:53" x14ac:dyDescent="0.45">
      <c r="AI97">
        <f>+((AX97 + AY97*(B97+273.15) +AZ97*(B97+273.15)^2 +  BA97*(B97+273.15)^3)+(AX97 + AY97*(O97+273.15) + AZ97*(O97+273.15)^2 +  BA97*(O97+273.15)^3))/2</f>
        <v>4217.9625840967637</v>
      </c>
      <c r="AJ97">
        <f>((AT97 + AU97*(B97+273.15) + AV97*(B97+273.15)^2 +  AW97*(B97+273.15)^3)+(AT97 + AU97*(O97+273.15) + AV97*(O97+273.15)^2 +  AW97*(O97+273.15)^3))/2</f>
        <v>999.87746802529352</v>
      </c>
      <c r="AT97" s="7">
        <v>-144.24372570197801</v>
      </c>
      <c r="AU97" s="8">
        <v>10.528700058400901</v>
      </c>
      <c r="AV97" s="7">
        <v>-3.1256926142924198E-2</v>
      </c>
      <c r="AW97" s="7">
        <v>2.9456116190551199E-5</v>
      </c>
      <c r="AX97" s="9">
        <v>17554.453889016499</v>
      </c>
      <c r="AY97" s="9">
        <v>-125.692345063977</v>
      </c>
      <c r="AZ97" s="9">
        <v>0.39362054142913999</v>
      </c>
      <c r="BA97" s="9">
        <v>-4.1079636190540202E-4</v>
      </c>
    </row>
    <row r="98" spans="35:53" x14ac:dyDescent="0.45">
      <c r="AI98">
        <f>+((AX98 + AY98*(B98+273.15) +AZ98*(B98+273.15)^2 +  BA98*(B98+273.15)^3)+(AX98 + AY98*(O98+273.15) + AZ98*(O98+273.15)^2 +  BA98*(O98+273.15)^3))/2</f>
        <v>4217.9625840967637</v>
      </c>
      <c r="AJ98">
        <f>((AT98 + AU98*(B98+273.15) + AV98*(B98+273.15)^2 +  AW98*(B98+273.15)^3)+(AT98 + AU98*(O98+273.15) + AV98*(O98+273.15)^2 +  AW98*(O98+273.15)^3))/2</f>
        <v>999.87746802529352</v>
      </c>
      <c r="AT98" s="7">
        <v>-144.24372570197801</v>
      </c>
      <c r="AU98" s="8">
        <v>10.528700058400901</v>
      </c>
      <c r="AV98" s="7">
        <v>-3.1256926142924198E-2</v>
      </c>
      <c r="AW98" s="7">
        <v>2.9456116190551199E-5</v>
      </c>
      <c r="AX98" s="9">
        <v>17554.453889016499</v>
      </c>
      <c r="AY98" s="9">
        <v>-125.692345063977</v>
      </c>
      <c r="AZ98" s="9">
        <v>0.39362054142913999</v>
      </c>
      <c r="BA98" s="9">
        <v>-4.1079636190540202E-4</v>
      </c>
    </row>
    <row r="99" spans="35:53" x14ac:dyDescent="0.45">
      <c r="AI99">
        <f>+((AX99 + AY99*(B99+273.15) +AZ99*(B99+273.15)^2 +  BA99*(B99+273.15)^3)+(AX99 + AY99*(O99+273.15) + AZ99*(O99+273.15)^2 +  BA99*(O99+273.15)^3))/2</f>
        <v>4217.9625840967637</v>
      </c>
      <c r="AJ99">
        <f>((AT99 + AU99*(B99+273.15) + AV99*(B99+273.15)^2 +  AW99*(B99+273.15)^3)+(AT99 + AU99*(O99+273.15) + AV99*(O99+273.15)^2 +  AW99*(O99+273.15)^3))/2</f>
        <v>999.87746802529352</v>
      </c>
      <c r="AT99" s="7">
        <v>-144.24372570197801</v>
      </c>
      <c r="AU99" s="8">
        <v>10.528700058400901</v>
      </c>
      <c r="AV99" s="7">
        <v>-3.1256926142924198E-2</v>
      </c>
      <c r="AW99" s="7">
        <v>2.9456116190551199E-5</v>
      </c>
      <c r="AX99" s="9">
        <v>17554.453889016499</v>
      </c>
      <c r="AY99" s="9">
        <v>-125.692345063977</v>
      </c>
      <c r="AZ99" s="9">
        <v>0.39362054142913999</v>
      </c>
      <c r="BA99" s="9">
        <v>-4.1079636190540202E-4</v>
      </c>
    </row>
    <row r="100" spans="35:53" x14ac:dyDescent="0.45">
      <c r="AI100">
        <f>+((AX100 + AY100*(B100+273.15) +AZ100*(B100+273.15)^2 +  BA100*(B100+273.15)^3)+(AX100 + AY100*(O100+273.15) + AZ100*(O100+273.15)^2 +  BA100*(O100+273.15)^3))/2</f>
        <v>4217.9625840967637</v>
      </c>
      <c r="AJ100">
        <f>((AT100 + AU100*(B100+273.15) + AV100*(B100+273.15)^2 +  AW100*(B100+273.15)^3)+(AT100 + AU100*(O100+273.15) + AV100*(O100+273.15)^2 +  AW100*(O100+273.15)^3))/2</f>
        <v>999.87746802529352</v>
      </c>
      <c r="AT100" s="7">
        <v>-144.24372570197801</v>
      </c>
      <c r="AU100" s="8">
        <v>10.528700058400901</v>
      </c>
      <c r="AV100" s="7">
        <v>-3.1256926142924198E-2</v>
      </c>
      <c r="AW100" s="7">
        <v>2.9456116190551199E-5</v>
      </c>
      <c r="AX100" s="9">
        <v>17554.453889016499</v>
      </c>
      <c r="AY100" s="9">
        <v>-125.692345063977</v>
      </c>
      <c r="AZ100" s="9">
        <v>0.39362054142913999</v>
      </c>
      <c r="BA100" s="9">
        <v>-4.1079636190540202E-4</v>
      </c>
    </row>
    <row r="101" spans="35:53" x14ac:dyDescent="0.45">
      <c r="AI101">
        <f>+((AX101 + AY101*(B101+273.15) +AZ101*(B101+273.15)^2 +  BA101*(B101+273.15)^3)+(AX101 + AY101*(O101+273.15) + AZ101*(O101+273.15)^2 +  BA101*(O101+273.15)^3))/2</f>
        <v>4217.9625840967637</v>
      </c>
      <c r="AJ101">
        <f>((AT101 + AU101*(B101+273.15) + AV101*(B101+273.15)^2 +  AW101*(B101+273.15)^3)+(AT101 + AU101*(O101+273.15) + AV101*(O101+273.15)^2 +  AW101*(O101+273.15)^3))/2</f>
        <v>999.87746802529352</v>
      </c>
      <c r="AT101" s="7">
        <v>-144.24372570197801</v>
      </c>
      <c r="AU101" s="8">
        <v>10.528700058400901</v>
      </c>
      <c r="AV101" s="7">
        <v>-3.1256926142924198E-2</v>
      </c>
      <c r="AW101" s="7">
        <v>2.9456116190551199E-5</v>
      </c>
      <c r="AX101" s="9">
        <v>17554.453889016499</v>
      </c>
      <c r="AY101" s="9">
        <v>-125.692345063977</v>
      </c>
      <c r="AZ101" s="9">
        <v>0.39362054142913999</v>
      </c>
      <c r="BA101" s="9">
        <v>-4.1079636190540202E-4</v>
      </c>
    </row>
    <row r="102" spans="35:53" x14ac:dyDescent="0.45">
      <c r="AI102">
        <f>+((AX102 + AY102*(B102+273.15) +AZ102*(B102+273.15)^2 +  BA102*(B102+273.15)^3)+(AX102 + AY102*(O102+273.15) + AZ102*(O102+273.15)^2 +  BA102*(O102+273.15)^3))/2</f>
        <v>4217.9625840967637</v>
      </c>
      <c r="AJ102">
        <f>((AT102 + AU102*(B102+273.15) + AV102*(B102+273.15)^2 +  AW102*(B102+273.15)^3)+(AT102 + AU102*(O102+273.15) + AV102*(O102+273.15)^2 +  AW102*(O102+273.15)^3))/2</f>
        <v>999.87746802529352</v>
      </c>
      <c r="AT102" s="7">
        <v>-144.24372570197801</v>
      </c>
      <c r="AU102" s="8">
        <v>10.528700058400901</v>
      </c>
      <c r="AV102" s="7">
        <v>-3.1256926142924198E-2</v>
      </c>
      <c r="AW102" s="7">
        <v>2.9456116190551199E-5</v>
      </c>
      <c r="AX102" s="9">
        <v>17554.453889016499</v>
      </c>
      <c r="AY102" s="9">
        <v>-125.692345063977</v>
      </c>
      <c r="AZ102" s="9">
        <v>0.39362054142913999</v>
      </c>
      <c r="BA102" s="9">
        <v>-4.1079636190540202E-4</v>
      </c>
    </row>
    <row r="103" spans="35:53" x14ac:dyDescent="0.45">
      <c r="AI103">
        <f>+((AX103 + AY103*(B103+273.15) +AZ103*(B103+273.15)^2 +  BA103*(B103+273.15)^3)+(AX103 + AY103*(O103+273.15) + AZ103*(O103+273.15)^2 +  BA103*(O103+273.15)^3))/2</f>
        <v>4217.9625840967637</v>
      </c>
      <c r="AJ103">
        <f>((AT103 + AU103*(B103+273.15) + AV103*(B103+273.15)^2 +  AW103*(B103+273.15)^3)+(AT103 + AU103*(O103+273.15) + AV103*(O103+273.15)^2 +  AW103*(O103+273.15)^3))/2</f>
        <v>999.87746802529352</v>
      </c>
      <c r="AT103" s="7">
        <v>-144.24372570197801</v>
      </c>
      <c r="AU103" s="8">
        <v>10.528700058400901</v>
      </c>
      <c r="AV103" s="7">
        <v>-3.1256926142924198E-2</v>
      </c>
      <c r="AW103" s="7">
        <v>2.9456116190551199E-5</v>
      </c>
      <c r="AX103" s="9">
        <v>17554.453889016499</v>
      </c>
      <c r="AY103" s="9">
        <v>-125.692345063977</v>
      </c>
      <c r="AZ103" s="9">
        <v>0.39362054142913999</v>
      </c>
      <c r="BA103" s="9">
        <v>-4.1079636190540202E-4</v>
      </c>
    </row>
    <row r="104" spans="35:53" x14ac:dyDescent="0.45">
      <c r="AI104">
        <f>+((AX104 + AY104*(B104+273.15) +AZ104*(B104+273.15)^2 +  BA104*(B104+273.15)^3)+(AX104 + AY104*(O104+273.15) + AZ104*(O104+273.15)^2 +  BA104*(O104+273.15)^3))/2</f>
        <v>4217.9625840967637</v>
      </c>
      <c r="AJ104">
        <f>((AT104 + AU104*(B104+273.15) + AV104*(B104+273.15)^2 +  AW104*(B104+273.15)^3)+(AT104 + AU104*(O104+273.15) + AV104*(O104+273.15)^2 +  AW104*(O104+273.15)^3))/2</f>
        <v>999.87746802529352</v>
      </c>
      <c r="AT104" s="7">
        <v>-144.24372570197801</v>
      </c>
      <c r="AU104" s="8">
        <v>10.528700058400901</v>
      </c>
      <c r="AV104" s="7">
        <v>-3.1256926142924198E-2</v>
      </c>
      <c r="AW104" s="7">
        <v>2.9456116190551199E-5</v>
      </c>
      <c r="AX104" s="9">
        <v>17554.453889016499</v>
      </c>
      <c r="AY104" s="9">
        <v>-125.692345063977</v>
      </c>
      <c r="AZ104" s="9">
        <v>0.39362054142913999</v>
      </c>
      <c r="BA104" s="9">
        <v>-4.1079636190540202E-4</v>
      </c>
    </row>
    <row r="105" spans="35:53" x14ac:dyDescent="0.45">
      <c r="AI105">
        <f>+((AX105 + AY105*(B105+273.15) +AZ105*(B105+273.15)^2 +  BA105*(B105+273.15)^3)+(AX105 + AY105*(O105+273.15) + AZ105*(O105+273.15)^2 +  BA105*(O105+273.15)^3))/2</f>
        <v>4217.9625840967637</v>
      </c>
      <c r="AJ105">
        <f>((AT105 + AU105*(B105+273.15) + AV105*(B105+273.15)^2 +  AW105*(B105+273.15)^3)+(AT105 + AU105*(O105+273.15) + AV105*(O105+273.15)^2 +  AW105*(O105+273.15)^3))/2</f>
        <v>999.87746802529352</v>
      </c>
      <c r="AT105" s="7">
        <v>-144.24372570197801</v>
      </c>
      <c r="AU105" s="8">
        <v>10.528700058400901</v>
      </c>
      <c r="AV105" s="7">
        <v>-3.1256926142924198E-2</v>
      </c>
      <c r="AW105" s="7">
        <v>2.9456116190551199E-5</v>
      </c>
      <c r="AX105" s="9">
        <v>17554.453889016499</v>
      </c>
      <c r="AY105" s="9">
        <v>-125.692345063977</v>
      </c>
      <c r="AZ105" s="9">
        <v>0.39362054142913999</v>
      </c>
      <c r="BA105" s="9">
        <v>-4.1079636190540202E-4</v>
      </c>
    </row>
    <row r="106" spans="35:53" x14ac:dyDescent="0.45">
      <c r="AI106">
        <f>+((AX106 + AY106*(B106+273.15) +AZ106*(B106+273.15)^2 +  BA106*(B106+273.15)^3)+(AX106 + AY106*(O106+273.15) + AZ106*(O106+273.15)^2 +  BA106*(O106+273.15)^3))/2</f>
        <v>4217.9625840967637</v>
      </c>
      <c r="AJ106">
        <f>((AT106 + AU106*(B106+273.15) + AV106*(B106+273.15)^2 +  AW106*(B106+273.15)^3)+(AT106 + AU106*(O106+273.15) + AV106*(O106+273.15)^2 +  AW106*(O106+273.15)^3))/2</f>
        <v>999.87746802529352</v>
      </c>
      <c r="AT106" s="7">
        <v>-144.24372570197801</v>
      </c>
      <c r="AU106" s="8">
        <v>10.528700058400901</v>
      </c>
      <c r="AV106" s="7">
        <v>-3.1256926142924198E-2</v>
      </c>
      <c r="AW106" s="7">
        <v>2.9456116190551199E-5</v>
      </c>
      <c r="AX106" s="9">
        <v>17554.453889016499</v>
      </c>
      <c r="AY106" s="9">
        <v>-125.692345063977</v>
      </c>
      <c r="AZ106" s="9">
        <v>0.39362054142913999</v>
      </c>
      <c r="BA106" s="9">
        <v>-4.1079636190540202E-4</v>
      </c>
    </row>
    <row r="107" spans="35:53" x14ac:dyDescent="0.45">
      <c r="AI107">
        <f>+((AX107 + AY107*(B107+273.15) +AZ107*(B107+273.15)^2 +  BA107*(B107+273.15)^3)+(AX107 + AY107*(O107+273.15) + AZ107*(O107+273.15)^2 +  BA107*(O107+273.15)^3))/2</f>
        <v>4217.9625840967637</v>
      </c>
      <c r="AJ107">
        <f>((AT107 + AU107*(B107+273.15) + AV107*(B107+273.15)^2 +  AW107*(B107+273.15)^3)+(AT107 + AU107*(O107+273.15) + AV107*(O107+273.15)^2 +  AW107*(O107+273.15)^3))/2</f>
        <v>999.87746802529352</v>
      </c>
      <c r="AT107" s="7">
        <v>-144.24372570197801</v>
      </c>
      <c r="AU107" s="8">
        <v>10.528700058400901</v>
      </c>
      <c r="AV107" s="7">
        <v>-3.1256926142924198E-2</v>
      </c>
      <c r="AW107" s="7">
        <v>2.9456116190551199E-5</v>
      </c>
      <c r="AX107" s="9">
        <v>17554.453889016499</v>
      </c>
      <c r="AY107" s="9">
        <v>-125.692345063977</v>
      </c>
      <c r="AZ107" s="9">
        <v>0.39362054142913999</v>
      </c>
      <c r="BA107" s="9">
        <v>-4.1079636190540202E-4</v>
      </c>
    </row>
    <row r="108" spans="35:53" x14ac:dyDescent="0.45">
      <c r="AI108">
        <f>+((AX108 + AY108*(B108+273.15) +AZ108*(B108+273.15)^2 +  BA108*(B108+273.15)^3)+(AX108 + AY108*(O108+273.15) + AZ108*(O108+273.15)^2 +  BA108*(O108+273.15)^3))/2</f>
        <v>4217.9625840967637</v>
      </c>
      <c r="AJ108">
        <f>((AT108 + AU108*(B108+273.15) + AV108*(B108+273.15)^2 +  AW108*(B108+273.15)^3)+(AT108 + AU108*(O108+273.15) + AV108*(O108+273.15)^2 +  AW108*(O108+273.15)^3))/2</f>
        <v>999.87746802529352</v>
      </c>
      <c r="AT108" s="7">
        <v>-144.24372570197801</v>
      </c>
      <c r="AU108" s="8">
        <v>10.528700058400901</v>
      </c>
      <c r="AV108" s="7">
        <v>-3.1256926142924198E-2</v>
      </c>
      <c r="AW108" s="7">
        <v>2.9456116190551199E-5</v>
      </c>
      <c r="AX108" s="9">
        <v>17554.453889016499</v>
      </c>
      <c r="AY108" s="9">
        <v>-125.692345063977</v>
      </c>
      <c r="AZ108" s="9">
        <v>0.39362054142913999</v>
      </c>
      <c r="BA108" s="9">
        <v>-4.1079636190540202E-4</v>
      </c>
    </row>
    <row r="109" spans="35:53" x14ac:dyDescent="0.45">
      <c r="AI109">
        <f>+((AX109 + AY109*(B109+273.15) +AZ109*(B109+273.15)^2 +  BA109*(B109+273.15)^3)+(AX109 + AY109*(O109+273.15) + AZ109*(O109+273.15)^2 +  BA109*(O109+273.15)^3))/2</f>
        <v>4217.9625840967637</v>
      </c>
      <c r="AJ109">
        <f>((AT109 + AU109*(B109+273.15) + AV109*(B109+273.15)^2 +  AW109*(B109+273.15)^3)+(AT109 + AU109*(O109+273.15) + AV109*(O109+273.15)^2 +  AW109*(O109+273.15)^3))/2</f>
        <v>999.87746802529352</v>
      </c>
      <c r="AT109" s="7">
        <v>-144.24372570197801</v>
      </c>
      <c r="AU109" s="8">
        <v>10.528700058400901</v>
      </c>
      <c r="AV109" s="7">
        <v>-3.1256926142924198E-2</v>
      </c>
      <c r="AW109" s="7">
        <v>2.9456116190551199E-5</v>
      </c>
      <c r="AX109" s="9">
        <v>17554.453889016499</v>
      </c>
      <c r="AY109" s="9">
        <v>-125.692345063977</v>
      </c>
      <c r="AZ109" s="9">
        <v>0.39362054142913999</v>
      </c>
      <c r="BA109" s="9">
        <v>-4.1079636190540202E-4</v>
      </c>
    </row>
    <row r="110" spans="35:53" x14ac:dyDescent="0.45">
      <c r="AI110">
        <f>+((AX110 + AY110*(B110+273.15) +AZ110*(B110+273.15)^2 +  BA110*(B110+273.15)^3)+(AX110 + AY110*(O110+273.15) + AZ110*(O110+273.15)^2 +  BA110*(O110+273.15)^3))/2</f>
        <v>4217.9625840967637</v>
      </c>
      <c r="AJ110">
        <f>((AT110 + AU110*(B110+273.15) + AV110*(B110+273.15)^2 +  AW110*(B110+273.15)^3)+(AT110 + AU110*(O110+273.15) + AV110*(O110+273.15)^2 +  AW110*(O110+273.15)^3))/2</f>
        <v>999.87746802529352</v>
      </c>
      <c r="AT110" s="7">
        <v>-144.24372570197801</v>
      </c>
      <c r="AU110" s="8">
        <v>10.528700058400901</v>
      </c>
      <c r="AV110" s="7">
        <v>-3.1256926142924198E-2</v>
      </c>
      <c r="AW110" s="7">
        <v>2.9456116190551199E-5</v>
      </c>
      <c r="AX110" s="9">
        <v>17554.453889016499</v>
      </c>
      <c r="AY110" s="9">
        <v>-125.692345063977</v>
      </c>
      <c r="AZ110" s="9">
        <v>0.39362054142913999</v>
      </c>
      <c r="BA110" s="9">
        <v>-4.1079636190540202E-4</v>
      </c>
    </row>
    <row r="111" spans="35:53" x14ac:dyDescent="0.45">
      <c r="AI111">
        <f>+((AX111 + AY111*(B111+273.15) +AZ111*(B111+273.15)^2 +  BA111*(B111+273.15)^3)+(AX111 + AY111*(O111+273.15) + AZ111*(O111+273.15)^2 +  BA111*(O111+273.15)^3))/2</f>
        <v>4217.9625840967637</v>
      </c>
      <c r="AJ111">
        <f>((AT111 + AU111*(B111+273.15) + AV111*(B111+273.15)^2 +  AW111*(B111+273.15)^3)+(AT111 + AU111*(O111+273.15) + AV111*(O111+273.15)^2 +  AW111*(O111+273.15)^3))/2</f>
        <v>999.87746802529352</v>
      </c>
      <c r="AT111" s="7">
        <v>-144.24372570197801</v>
      </c>
      <c r="AU111" s="8">
        <v>10.528700058400901</v>
      </c>
      <c r="AV111" s="7">
        <v>-3.1256926142924198E-2</v>
      </c>
      <c r="AW111" s="7">
        <v>2.9456116190551199E-5</v>
      </c>
      <c r="AX111" s="9">
        <v>17554.453889016499</v>
      </c>
      <c r="AY111" s="9">
        <v>-125.692345063977</v>
      </c>
      <c r="AZ111" s="9">
        <v>0.39362054142913999</v>
      </c>
      <c r="BA111" s="9">
        <v>-4.1079636190540202E-4</v>
      </c>
    </row>
    <row r="112" spans="35:53" x14ac:dyDescent="0.45">
      <c r="AI112">
        <f>+((AX112 + AY112*(B112+273.15) +AZ112*(B112+273.15)^2 +  BA112*(B112+273.15)^3)+(AX112 + AY112*(O112+273.15) + AZ112*(O112+273.15)^2 +  BA112*(O112+273.15)^3))/2</f>
        <v>4217.9625840967637</v>
      </c>
      <c r="AJ112">
        <f>((AT112 + AU112*(B112+273.15) + AV112*(B112+273.15)^2 +  AW112*(B112+273.15)^3)+(AT112 + AU112*(O112+273.15) + AV112*(O112+273.15)^2 +  AW112*(O112+273.15)^3))/2</f>
        <v>999.87746802529352</v>
      </c>
      <c r="AT112" s="7">
        <v>-144.24372570197801</v>
      </c>
      <c r="AU112" s="8">
        <v>10.528700058400901</v>
      </c>
      <c r="AV112" s="7">
        <v>-3.1256926142924198E-2</v>
      </c>
      <c r="AW112" s="7">
        <v>2.9456116190551199E-5</v>
      </c>
      <c r="AX112" s="9">
        <v>17554.453889016499</v>
      </c>
      <c r="AY112" s="9">
        <v>-125.692345063977</v>
      </c>
      <c r="AZ112" s="9">
        <v>0.39362054142913999</v>
      </c>
      <c r="BA112" s="9">
        <v>-4.1079636190540202E-4</v>
      </c>
    </row>
    <row r="113" spans="35:53" x14ac:dyDescent="0.45">
      <c r="AI113">
        <f>+((AX113 + AY113*(B113+273.15) +AZ113*(B113+273.15)^2 +  BA113*(B113+273.15)^3)+(AX113 + AY113*(O113+273.15) + AZ113*(O113+273.15)^2 +  BA113*(O113+273.15)^3))/2</f>
        <v>4217.9625840967637</v>
      </c>
      <c r="AJ113">
        <f>((AT113 + AU113*(B113+273.15) + AV113*(B113+273.15)^2 +  AW113*(B113+273.15)^3)+(AT113 + AU113*(O113+273.15) + AV113*(O113+273.15)^2 +  AW113*(O113+273.15)^3))/2</f>
        <v>999.87746802529352</v>
      </c>
      <c r="AT113" s="7">
        <v>-144.24372570197801</v>
      </c>
      <c r="AU113" s="8">
        <v>10.528700058400901</v>
      </c>
      <c r="AV113" s="7">
        <v>-3.1256926142924198E-2</v>
      </c>
      <c r="AW113" s="7">
        <v>2.9456116190551199E-5</v>
      </c>
      <c r="AX113" s="9">
        <v>17554.453889016499</v>
      </c>
      <c r="AY113" s="9">
        <v>-125.692345063977</v>
      </c>
      <c r="AZ113" s="9">
        <v>0.39362054142913999</v>
      </c>
      <c r="BA113" s="9">
        <v>-4.1079636190540202E-4</v>
      </c>
    </row>
    <row r="114" spans="35:53" x14ac:dyDescent="0.45">
      <c r="AI114">
        <f>+((AX114 + AY114*(B114+273.15) +AZ114*(B114+273.15)^2 +  BA114*(B114+273.15)^3)+(AX114 + AY114*(O114+273.15) + AZ114*(O114+273.15)^2 +  BA114*(O114+273.15)^3))/2</f>
        <v>4217.9625840967637</v>
      </c>
      <c r="AJ114">
        <f>((AT114 + AU114*(B114+273.15) + AV114*(B114+273.15)^2 +  AW114*(B114+273.15)^3)+(AT114 + AU114*(O114+273.15) + AV114*(O114+273.15)^2 +  AW114*(O114+273.15)^3))/2</f>
        <v>999.87746802529352</v>
      </c>
      <c r="AT114" s="7">
        <v>-144.24372570197801</v>
      </c>
      <c r="AU114" s="8">
        <v>10.528700058400901</v>
      </c>
      <c r="AV114" s="7">
        <v>-3.1256926142924198E-2</v>
      </c>
      <c r="AW114" s="7">
        <v>2.9456116190551199E-5</v>
      </c>
      <c r="AX114" s="9">
        <v>17554.453889016499</v>
      </c>
      <c r="AY114" s="9">
        <v>-125.692345063977</v>
      </c>
      <c r="AZ114" s="9">
        <v>0.39362054142913999</v>
      </c>
      <c r="BA114" s="9">
        <v>-4.1079636190540202E-4</v>
      </c>
    </row>
    <row r="196" spans="46:53" x14ac:dyDescent="0.45">
      <c r="AT196" s="9"/>
      <c r="AU196" s="9"/>
      <c r="AV196" s="9"/>
      <c r="AW196" s="9"/>
      <c r="AX196" s="9"/>
      <c r="AY196" s="9"/>
      <c r="AZ196" s="9"/>
      <c r="BA196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>
      <selection activeCell="Y22" sqref="Y22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8"/>
  <sheetViews>
    <sheetView workbookViewId="0">
      <selection activeCell="C17" sqref="C17"/>
    </sheetView>
  </sheetViews>
  <sheetFormatPr baseColWidth="10" defaultRowHeight="14.25" x14ac:dyDescent="0.45"/>
  <sheetData>
    <row r="1" spans="1:17" x14ac:dyDescent="0.45">
      <c r="C1">
        <v>8.0000000000000002E-3</v>
      </c>
      <c r="D1">
        <v>1.6E-2</v>
      </c>
      <c r="E1">
        <v>2.7E-2</v>
      </c>
      <c r="F1">
        <v>4.2000000000000003E-2</v>
      </c>
      <c r="G1">
        <v>5.3999999999999999E-2</v>
      </c>
      <c r="H1">
        <v>7.3999999999999996E-2</v>
      </c>
      <c r="K1">
        <v>8.5</v>
      </c>
      <c r="L1">
        <v>73</v>
      </c>
      <c r="N1" s="3"/>
      <c r="O1" s="4">
        <v>8.5</v>
      </c>
      <c r="P1" s="5">
        <v>73</v>
      </c>
      <c r="Q1" s="5"/>
    </row>
    <row r="2" spans="1:17" x14ac:dyDescent="0.45">
      <c r="A2">
        <v>220</v>
      </c>
      <c r="B2">
        <v>38.5</v>
      </c>
      <c r="C2" s="13">
        <v>36.034568786621094</v>
      </c>
      <c r="D2" s="13">
        <v>32.746799468994098</v>
      </c>
      <c r="E2" s="13">
        <v>30.392208099365199</v>
      </c>
      <c r="F2" s="13">
        <v>28.508918891699999</v>
      </c>
      <c r="G2" s="13">
        <v>27.482954148600001</v>
      </c>
      <c r="H2" s="13">
        <v>26.243528996199998</v>
      </c>
      <c r="I2" s="2"/>
      <c r="J2">
        <v>0.02</v>
      </c>
      <c r="K2" s="13">
        <v>3.3073425292968701E-2</v>
      </c>
      <c r="L2" s="13">
        <v>1.8218994140696054E-2</v>
      </c>
      <c r="N2" s="5">
        <v>0.02</v>
      </c>
      <c r="O2" s="13">
        <v>4.9256706237792969</v>
      </c>
      <c r="P2" s="13">
        <v>0.7083816528320952</v>
      </c>
      <c r="Q2" s="2"/>
    </row>
    <row r="3" spans="1:17" x14ac:dyDescent="0.45">
      <c r="B3">
        <v>77</v>
      </c>
      <c r="C3" s="13">
        <v>27.335342407226499</v>
      </c>
      <c r="D3" s="13">
        <v>24.076072692871001</v>
      </c>
      <c r="E3" s="13">
        <v>21.832138061523402</v>
      </c>
      <c r="F3" s="13">
        <v>20.0852613068</v>
      </c>
      <c r="G3" s="13">
        <v>19.150627306600001</v>
      </c>
      <c r="H3" s="13">
        <v>18.037200029899999</v>
      </c>
      <c r="I3" s="2"/>
      <c r="J3">
        <v>0.08</v>
      </c>
      <c r="K3" s="13">
        <v>9.127780914306598</v>
      </c>
      <c r="L3" s="13">
        <v>1.3078422546387003</v>
      </c>
      <c r="N3" s="5">
        <v>0.08</v>
      </c>
      <c r="O3" s="13">
        <v>18.725730895996101</v>
      </c>
      <c r="P3" s="13">
        <v>2.5678939819335938</v>
      </c>
      <c r="Q3" s="2"/>
    </row>
    <row r="4" spans="1:17" x14ac:dyDescent="0.45">
      <c r="B4">
        <v>154</v>
      </c>
      <c r="C4" s="13">
        <v>21.3251342773437</v>
      </c>
      <c r="D4" s="13">
        <v>17.986572265625</v>
      </c>
      <c r="E4" s="13">
        <v>15.7425727844238</v>
      </c>
      <c r="F4" s="13">
        <v>14.0404106317</v>
      </c>
      <c r="G4" s="13">
        <v>13.148722794299999</v>
      </c>
      <c r="H4" s="13">
        <v>12.105629305100001</v>
      </c>
      <c r="I4" s="2"/>
      <c r="J4">
        <v>0.12</v>
      </c>
      <c r="K4" s="13">
        <v>12.538387298583999</v>
      </c>
      <c r="L4" s="13">
        <v>1.9397277832031037</v>
      </c>
      <c r="N4" s="5">
        <v>0.35</v>
      </c>
      <c r="O4" s="13">
        <v>76.726112365721804</v>
      </c>
      <c r="P4" s="13">
        <v>10.518867492675795</v>
      </c>
      <c r="Q4" s="2"/>
    </row>
    <row r="5" spans="1:17" x14ac:dyDescent="0.45">
      <c r="B5">
        <v>231</v>
      </c>
      <c r="C5" s="13">
        <v>18.697666168212798</v>
      </c>
      <c r="D5" s="13">
        <v>15.332771301269503</v>
      </c>
      <c r="E5" s="13">
        <v>13.092983245849602</v>
      </c>
      <c r="F5" s="13">
        <v>11.4199401205</v>
      </c>
      <c r="G5" s="13">
        <v>10.555556438</v>
      </c>
      <c r="H5" s="13">
        <v>9.5569555631400007</v>
      </c>
      <c r="I5" s="2"/>
      <c r="N5" s="5"/>
      <c r="O5" s="2"/>
      <c r="P5" s="2"/>
      <c r="Q5" s="2"/>
    </row>
    <row r="6" spans="1:17" ht="13.9" customHeight="1" x14ac:dyDescent="0.45">
      <c r="B6">
        <v>385</v>
      </c>
      <c r="C6" s="13">
        <v>16.0309448242187</v>
      </c>
      <c r="D6" s="13">
        <v>12.695968627929602</v>
      </c>
      <c r="E6" s="13">
        <v>10.511306762695298</v>
      </c>
      <c r="F6" s="13">
        <v>8.9135241761700001</v>
      </c>
      <c r="G6" s="13">
        <v>8.1030681578900001</v>
      </c>
      <c r="H6" s="13">
        <v>7.1819518538900002</v>
      </c>
      <c r="I6" s="2"/>
      <c r="N6" s="5"/>
      <c r="O6" s="2"/>
      <c r="P6" s="2"/>
      <c r="Q6" s="2"/>
    </row>
    <row r="7" spans="1:17" x14ac:dyDescent="0.45">
      <c r="B7">
        <v>408.1</v>
      </c>
      <c r="C7" s="13">
        <v>15.762275695800703</v>
      </c>
      <c r="D7" s="13">
        <v>12.435466766357401</v>
      </c>
      <c r="E7" s="13">
        <v>10.261459350585902</v>
      </c>
      <c r="F7" s="13">
        <v>8.6755729170000002</v>
      </c>
      <c r="G7" s="13">
        <v>7.8728510539499998</v>
      </c>
      <c r="H7" s="13">
        <v>6.96218735255</v>
      </c>
      <c r="I7" s="2"/>
    </row>
    <row r="10" spans="1:17" x14ac:dyDescent="0.45">
      <c r="K10">
        <v>8.5</v>
      </c>
      <c r="L10">
        <v>73</v>
      </c>
      <c r="N10" s="3"/>
      <c r="O10" s="4">
        <v>8.5</v>
      </c>
      <c r="P10" s="5">
        <v>73</v>
      </c>
      <c r="Q10" s="5"/>
    </row>
    <row r="11" spans="1:17" x14ac:dyDescent="0.45">
      <c r="A11">
        <v>65</v>
      </c>
      <c r="C11">
        <v>8.0000000000000002E-3</v>
      </c>
      <c r="D11">
        <v>1.6E-2</v>
      </c>
      <c r="E11">
        <v>2.7E-2</v>
      </c>
      <c r="F11">
        <v>4.2000000000000003E-2</v>
      </c>
      <c r="G11">
        <v>5.3999999999999999E-2</v>
      </c>
      <c r="H11">
        <v>7.3999999999999996E-2</v>
      </c>
      <c r="I11" s="2"/>
      <c r="J11">
        <v>0.02</v>
      </c>
      <c r="K11" s="13">
        <v>2.0162963859372E-2</v>
      </c>
      <c r="L11" s="13">
        <v>5.3405761719034217E-3</v>
      </c>
      <c r="N11" s="5">
        <v>0.02</v>
      </c>
      <c r="O11" s="13">
        <v>1.436389923095696</v>
      </c>
      <c r="P11" s="13">
        <v>0.20649719238279829</v>
      </c>
      <c r="Q11" s="2"/>
    </row>
    <row r="12" spans="1:17" x14ac:dyDescent="0.45">
      <c r="B12">
        <v>38.5</v>
      </c>
      <c r="C12" s="13">
        <v>10.567970275878899</v>
      </c>
      <c r="D12" s="13">
        <v>9.6061630249023011</v>
      </c>
      <c r="E12" s="13">
        <v>8.9171485900877983</v>
      </c>
      <c r="F12" s="13">
        <v>8.3659342513000006</v>
      </c>
      <c r="G12" s="13">
        <v>8.0656047498400003</v>
      </c>
      <c r="H12" s="13">
        <v>7.7027483640999996</v>
      </c>
      <c r="I12" s="2"/>
      <c r="J12">
        <v>0.08</v>
      </c>
      <c r="K12" s="13">
        <v>2.6856613159178977</v>
      </c>
      <c r="L12" s="13">
        <v>0.31880950927740059</v>
      </c>
      <c r="N12" s="5">
        <v>0.08</v>
      </c>
      <c r="O12" s="13">
        <v>5.4389610290528054</v>
      </c>
      <c r="P12" s="13">
        <v>0.74958419799799714</v>
      </c>
      <c r="Q12" s="2"/>
    </row>
    <row r="13" spans="1:17" x14ac:dyDescent="0.45">
      <c r="B13">
        <v>77</v>
      </c>
      <c r="C13" s="13">
        <v>8.0256614685058025</v>
      </c>
      <c r="D13" s="13">
        <v>7.0703392028808025</v>
      </c>
      <c r="E13" s="13">
        <v>6.4125366210937003</v>
      </c>
      <c r="F13" s="13">
        <v>5.9003761180799996</v>
      </c>
      <c r="G13" s="13">
        <v>5.6263245251200003</v>
      </c>
      <c r="H13" s="13">
        <v>5.2998172117299998</v>
      </c>
      <c r="I13" s="2"/>
      <c r="J13">
        <v>0.12</v>
      </c>
      <c r="K13" s="13">
        <v>3.6878204345703054</v>
      </c>
      <c r="L13" s="13">
        <v>0.57123565673830257</v>
      </c>
      <c r="N13" s="5">
        <v>0.35</v>
      </c>
      <c r="O13" s="13">
        <v>22.1898384094238</v>
      </c>
      <c r="P13" s="13">
        <v>3.0644416809082031</v>
      </c>
      <c r="Q13" s="2"/>
    </row>
    <row r="14" spans="1:17" x14ac:dyDescent="0.45">
      <c r="B14">
        <v>154</v>
      </c>
      <c r="C14" s="13">
        <v>6.2674865722655966</v>
      </c>
      <c r="D14" s="13">
        <v>5.287204742431598</v>
      </c>
      <c r="E14" s="13">
        <v>4.628269195556598</v>
      </c>
      <c r="F14" s="13">
        <v>4.1283926692100001</v>
      </c>
      <c r="G14" s="13">
        <v>3.8665072403499998</v>
      </c>
      <c r="H14" s="13">
        <v>3.5601313979200002</v>
      </c>
      <c r="I14" s="2"/>
      <c r="N14" s="5"/>
      <c r="O14" s="2"/>
      <c r="P14" s="2"/>
      <c r="Q14" s="2"/>
    </row>
    <row r="15" spans="1:17" x14ac:dyDescent="0.45">
      <c r="B15">
        <v>231</v>
      </c>
      <c r="C15" s="13">
        <v>5.4984397888183025</v>
      </c>
      <c r="D15" s="13">
        <v>4.509521484375</v>
      </c>
      <c r="E15" s="13">
        <v>3.8512306213377983</v>
      </c>
      <c r="F15" s="13">
        <v>3.3594732825700002</v>
      </c>
      <c r="G15" s="13">
        <v>3.10538795709</v>
      </c>
      <c r="H15" s="13">
        <v>2.8118317133500002</v>
      </c>
      <c r="I15" s="2"/>
      <c r="M15" s="3"/>
      <c r="N15" s="5"/>
      <c r="O15" s="2"/>
      <c r="P15" s="2"/>
      <c r="Q15" s="2"/>
    </row>
    <row r="16" spans="1:17" x14ac:dyDescent="0.45">
      <c r="B16">
        <v>308</v>
      </c>
      <c r="C16" s="13">
        <v>4.7175636291502983</v>
      </c>
      <c r="D16" s="13">
        <v>3.7364082336425</v>
      </c>
      <c r="E16" s="13">
        <v>3.0936737060546022</v>
      </c>
      <c r="F16" s="13">
        <v>2.6235849088299998</v>
      </c>
      <c r="G16" s="13">
        <v>2.3851294198100002</v>
      </c>
      <c r="H16" s="13">
        <v>2.1141056620500001</v>
      </c>
      <c r="I16" s="2"/>
      <c r="J16" s="3"/>
      <c r="K16" s="3"/>
      <c r="L16" s="3"/>
      <c r="M16" s="3"/>
      <c r="N16" s="3"/>
      <c r="O16" s="3"/>
    </row>
    <row r="17" spans="1:19" x14ac:dyDescent="0.45">
      <c r="B17">
        <v>408.1</v>
      </c>
      <c r="C17" s="13">
        <v>4.6388664245604971</v>
      </c>
      <c r="D17" s="13">
        <v>3.660007476806598</v>
      </c>
      <c r="E17" s="13">
        <v>3.0203361511229971</v>
      </c>
      <c r="F17" s="13">
        <v>2.55369624207</v>
      </c>
      <c r="G17" s="13">
        <v>2.31749118255</v>
      </c>
      <c r="H17" s="13">
        <v>2.0495152925700002</v>
      </c>
      <c r="I17" s="2"/>
      <c r="J17" s="3"/>
      <c r="K17" s="4"/>
      <c r="L17" s="5"/>
      <c r="M17" s="5"/>
      <c r="N17" s="3"/>
      <c r="O17" s="3"/>
    </row>
    <row r="18" spans="1:19" x14ac:dyDescent="0.45">
      <c r="C18" s="2"/>
      <c r="D18" s="2"/>
      <c r="E18" s="2"/>
      <c r="F18" s="2"/>
      <c r="G18" s="2"/>
      <c r="J18" s="5"/>
      <c r="K18" s="3"/>
      <c r="L18" s="3"/>
      <c r="M18" s="3"/>
      <c r="N18" s="3"/>
      <c r="O18">
        <v>65</v>
      </c>
      <c r="P18">
        <v>220</v>
      </c>
    </row>
    <row r="19" spans="1:19" x14ac:dyDescent="0.45">
      <c r="C19" s="2"/>
      <c r="D19" s="2"/>
      <c r="E19" s="2"/>
      <c r="F19" s="2"/>
      <c r="H19" s="2"/>
      <c r="I19" s="2"/>
      <c r="K19">
        <v>220</v>
      </c>
      <c r="L19">
        <v>65</v>
      </c>
      <c r="M19" s="5"/>
      <c r="N19">
        <v>0</v>
      </c>
      <c r="O19" s="13">
        <v>1.37</v>
      </c>
      <c r="P19" s="13">
        <v>1.2769999999999999</v>
      </c>
    </row>
    <row r="20" spans="1:19" x14ac:dyDescent="0.45">
      <c r="B20">
        <v>1.6E-2</v>
      </c>
      <c r="C20" s="2">
        <v>1.6E-2</v>
      </c>
      <c r="D20" s="2">
        <v>1.6E-2</v>
      </c>
      <c r="E20" s="2">
        <v>1.6E-2</v>
      </c>
      <c r="F20" s="5">
        <v>0.85</v>
      </c>
      <c r="G20" s="2"/>
      <c r="H20" s="2"/>
      <c r="I20" s="2"/>
      <c r="J20">
        <v>38.5</v>
      </c>
      <c r="K20" s="13">
        <v>85.914161682128309</v>
      </c>
      <c r="L20" s="13">
        <v>24.628978729248097</v>
      </c>
      <c r="M20" s="5"/>
      <c r="N20">
        <v>0.5</v>
      </c>
      <c r="O20" s="13">
        <v>1.0571144804000032</v>
      </c>
      <c r="P20" s="13">
        <v>1.0289489883582064</v>
      </c>
    </row>
    <row r="21" spans="1:19" x14ac:dyDescent="0.45">
      <c r="A21">
        <v>220</v>
      </c>
      <c r="B21" s="2">
        <v>9.4699859619105098E-2</v>
      </c>
      <c r="C21" s="2">
        <v>1.409149169929691E-2</v>
      </c>
      <c r="D21" s="2">
        <v>4.8713684082095199E-2</v>
      </c>
      <c r="E21" s="2">
        <v>3.0014038085894867E-2</v>
      </c>
      <c r="F21" s="2">
        <v>16.0448703765869</v>
      </c>
      <c r="G21" s="2"/>
      <c r="H21" s="2"/>
      <c r="I21" s="2"/>
      <c r="J21">
        <v>77</v>
      </c>
      <c r="K21" s="13">
        <v>44.150653839110497</v>
      </c>
      <c r="L21" s="13">
        <v>12.695812225341797</v>
      </c>
      <c r="M21" s="3"/>
      <c r="N21">
        <v>1</v>
      </c>
      <c r="O21" s="13">
        <v>1.0295709255846823</v>
      </c>
      <c r="P21" s="13">
        <v>1.0150354129678079</v>
      </c>
    </row>
    <row r="22" spans="1:19" x14ac:dyDescent="0.45">
      <c r="A22">
        <v>65</v>
      </c>
      <c r="B22" s="2">
        <v>2.7851104736399179E-2</v>
      </c>
      <c r="C22" s="2">
        <v>4.1427612305042771E-3</v>
      </c>
      <c r="D22" s="2">
        <v>1.370239257820316E-2</v>
      </c>
      <c r="E22" s="2">
        <v>9.0827941894957576E-3</v>
      </c>
      <c r="F22" s="2">
        <v>4.0533175468444469</v>
      </c>
      <c r="G22" s="2"/>
      <c r="J22">
        <v>154</v>
      </c>
      <c r="K22" s="13">
        <v>21.617244720458899</v>
      </c>
      <c r="L22" s="13">
        <v>6.2781219482421946</v>
      </c>
      <c r="M22" s="3"/>
      <c r="N22">
        <v>1.5</v>
      </c>
      <c r="O22" s="13">
        <v>1.0134532498315867</v>
      </c>
      <c r="P22" s="13">
        <v>1.0068591629377865</v>
      </c>
      <c r="Q22" s="2"/>
      <c r="R22" s="2"/>
      <c r="S22" s="2"/>
    </row>
    <row r="23" spans="1:19" x14ac:dyDescent="0.45">
      <c r="J23">
        <v>231</v>
      </c>
      <c r="K23" s="13">
        <v>14.003273010253992</v>
      </c>
      <c r="L23" s="13">
        <v>4.0849304199218963</v>
      </c>
      <c r="M23" s="3"/>
      <c r="N23">
        <v>2.2999999999999998</v>
      </c>
      <c r="O23" s="13">
        <v>1</v>
      </c>
      <c r="P23" s="13">
        <v>1</v>
      </c>
      <c r="Q23" s="2"/>
      <c r="R23" s="2"/>
      <c r="S23" s="2"/>
    </row>
    <row r="24" spans="1:19" x14ac:dyDescent="0.45">
      <c r="J24">
        <v>385</v>
      </c>
      <c r="K24" s="13">
        <v>8.0180206298827983</v>
      </c>
      <c r="L24" s="13">
        <v>2.3484916687011932</v>
      </c>
      <c r="N24">
        <v>3</v>
      </c>
      <c r="O24" s="13">
        <v>0.99511591816066469</v>
      </c>
      <c r="P24" s="13">
        <v>0.99748425445601696</v>
      </c>
      <c r="Q24" s="2"/>
      <c r="R24" s="2"/>
      <c r="S24" s="2"/>
    </row>
    <row r="25" spans="1:19" x14ac:dyDescent="0.45">
      <c r="J25">
        <v>408.1</v>
      </c>
      <c r="K25" s="13">
        <v>7.5197677612304048</v>
      </c>
      <c r="L25" s="13">
        <v>2.2037429809570028</v>
      </c>
      <c r="N25">
        <v>3.5</v>
      </c>
      <c r="O25" s="13">
        <v>0.98908301023699996</v>
      </c>
      <c r="P25" s="13">
        <v>0.99425769004200004</v>
      </c>
    </row>
    <row r="27" spans="1:19" x14ac:dyDescent="0.45">
      <c r="H27" s="2"/>
      <c r="I27" s="2"/>
    </row>
    <row r="28" spans="1:19" x14ac:dyDescent="0.45">
      <c r="G28" s="2"/>
    </row>
    <row r="29" spans="1:19" x14ac:dyDescent="0.45">
      <c r="B29" s="2"/>
      <c r="G29" s="2"/>
    </row>
    <row r="30" spans="1:19" x14ac:dyDescent="0.45">
      <c r="B30" s="2"/>
      <c r="G30" s="2"/>
    </row>
    <row r="31" spans="1:19" x14ac:dyDescent="0.45">
      <c r="B31" s="2"/>
      <c r="G31" s="2"/>
    </row>
    <row r="32" spans="1:19" x14ac:dyDescent="0.45">
      <c r="B32" s="2"/>
      <c r="G32" s="2"/>
    </row>
    <row r="33" spans="2:7" x14ac:dyDescent="0.45">
      <c r="B33" s="2"/>
      <c r="G33" s="2"/>
    </row>
    <row r="34" spans="2:7" x14ac:dyDescent="0.45">
      <c r="B34" s="2"/>
      <c r="G34" s="2"/>
    </row>
    <row r="35" spans="2:7" x14ac:dyDescent="0.45">
      <c r="B35" s="2"/>
      <c r="G35" s="2"/>
    </row>
    <row r="36" spans="2:7" x14ac:dyDescent="0.45">
      <c r="B36" s="2"/>
    </row>
    <row r="37" spans="2:7" x14ac:dyDescent="0.45">
      <c r="B37" s="2"/>
    </row>
    <row r="38" spans="2:7" x14ac:dyDescent="0.45">
      <c r="B38" s="2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U196"/>
  <sheetViews>
    <sheetView tabSelected="1" workbookViewId="0">
      <selection activeCell="I11" sqref="I11"/>
    </sheetView>
  </sheetViews>
  <sheetFormatPr baseColWidth="10" defaultRowHeight="14.25" x14ac:dyDescent="0.45"/>
  <cols>
    <col min="2" max="2" width="10.6640625" customWidth="1"/>
    <col min="4" max="4" width="14.33203125" customWidth="1"/>
    <col min="5" max="8" width="10.6640625" customWidth="1"/>
  </cols>
  <sheetData>
    <row r="2" spans="1:47" ht="15.75" x14ac:dyDescent="0.55000000000000004">
      <c r="A2" s="1" t="s">
        <v>0</v>
      </c>
      <c r="B2" s="1" t="s">
        <v>25</v>
      </c>
      <c r="C2" s="1" t="s">
        <v>1</v>
      </c>
      <c r="D2" s="1" t="s">
        <v>6</v>
      </c>
      <c r="E2" s="1" t="s">
        <v>7</v>
      </c>
      <c r="F2" s="1" t="s">
        <v>20</v>
      </c>
      <c r="G2" s="1" t="s">
        <v>26</v>
      </c>
      <c r="H2" s="1" t="s">
        <v>22</v>
      </c>
      <c r="I2" s="1" t="s">
        <v>4</v>
      </c>
      <c r="J2" s="1" t="s">
        <v>8</v>
      </c>
      <c r="K2" s="1" t="s">
        <v>18</v>
      </c>
      <c r="L2" s="1" t="s">
        <v>19</v>
      </c>
      <c r="M2" s="1" t="s">
        <v>21</v>
      </c>
      <c r="N2" s="1" t="s">
        <v>27</v>
      </c>
      <c r="O2" s="1"/>
      <c r="P2" s="1"/>
      <c r="Q2" s="1" t="s">
        <v>28</v>
      </c>
      <c r="R2" s="1" t="s">
        <v>29</v>
      </c>
      <c r="T2" s="1"/>
      <c r="V2" s="1" t="s">
        <v>23</v>
      </c>
      <c r="W2" s="1" t="s">
        <v>24</v>
      </c>
      <c r="X2" s="1"/>
      <c r="Y2" s="1"/>
      <c r="Z2" s="1"/>
      <c r="AA2" s="1"/>
      <c r="AB2" s="1"/>
      <c r="AC2" s="1"/>
      <c r="AD2" s="1"/>
      <c r="AE2" s="1"/>
    </row>
    <row r="3" spans="1:47" x14ac:dyDescent="0.45">
      <c r="A3" s="6">
        <v>190</v>
      </c>
      <c r="B3" s="6">
        <v>31</v>
      </c>
      <c r="C3" s="6">
        <v>2.7E-2</v>
      </c>
      <c r="D3" s="6">
        <v>8.5</v>
      </c>
      <c r="E3" s="6">
        <v>0.08</v>
      </c>
      <c r="F3" s="6">
        <v>1</v>
      </c>
      <c r="G3" s="12">
        <f ca="1">A3/(V3*C3)+B3</f>
        <v>32.683710007203871</v>
      </c>
      <c r="H3" s="10">
        <f ca="1">C3*3600/W3*1000</f>
        <v>97.680479408530786</v>
      </c>
      <c r="I3" s="2">
        <f>$AS3+(A3-'2080 Ti Sek'!$A$11)/('2080 Ti Sek'!$A$2-'2080 Ti Sek'!$A$11)*($AR3-$AS3)</f>
        <v>7.47589091553</v>
      </c>
      <c r="J3" s="2">
        <f>_xlfn.IFNA($AU3+(A3-'2080 Ti Sek'!$A$11)/('2080 Ti Sek'!$A$2-'2080 Ti Sek'!$A$11)*($AT3-$AU3),0)</f>
        <v>2.7402896881103174</v>
      </c>
      <c r="K3" s="2">
        <f>('2080 Ti Sek'!$E$22+(A3-'2080 Ti Sek'!$A$11)/('2080 Ti Sek'!$A$2-'2080 Ti Sek'!$A$11)*('2080 Ti Sek'!$E$21-'2080 Ti Sek'!$E$22))*0.016/'2080 Ti Sek'!$B$20</f>
        <v>0.28486696879071616</v>
      </c>
      <c r="L3" s="2">
        <f>('2080 Ti Sek'!$F$22+(A3-'2080 Ti Sek'!$A$11)/('2080 Ti Sek'!$A$2-'2080 Ti Sek'!$A$11)*('2080 Ti Sek'!$F$21-'2080 Ti Sek'!$F$22))*F3/'2080 Ti Sek'!$F$20</f>
        <v>2.3654608633004095</v>
      </c>
      <c r="M3" s="11">
        <f>SUM(I3:L3)</f>
        <v>12.866508435731443</v>
      </c>
      <c r="N3" s="11">
        <f ca="1">(B3+G3)/2+M3</f>
        <v>44.708363439333382</v>
      </c>
      <c r="O3" s="14"/>
      <c r="P3" s="14"/>
      <c r="Q3">
        <v>0</v>
      </c>
      <c r="R3" s="13">
        <f ca="1">($B3+$G3)/2</f>
        <v>31.841855003601935</v>
      </c>
      <c r="V3">
        <f ca="1">+((AK3 + AL3*(B3+273.15) +AM3*(B3+273.15)^2 +  AN3*(B3+273.15)^3)+(AK3 + AL3*(G3+273.15) + AM3*(G3+273.15)^2 +  AN3*(G3+273.15)^3))/2</f>
        <v>4179.4828129123116</v>
      </c>
      <c r="W3">
        <f ca="1">((AG3 + AH3*(B3+273.15) + AI3*(B3+273.15)^2 +  AJ3*(B3+273.15)^3)+(AG3 + AH3*(G3+273.15) + AI3*(G3+273.15)^2 +  AJ3*(G3+273.15)^3))/2</f>
        <v>995.08111127791176</v>
      </c>
      <c r="Z3" s="13"/>
      <c r="AG3" s="7">
        <v>-144.24372570197801</v>
      </c>
      <c r="AH3" s="8">
        <v>10.528700058400901</v>
      </c>
      <c r="AI3" s="7">
        <v>-3.1256926142924198E-2</v>
      </c>
      <c r="AJ3" s="7">
        <v>2.9456116190551199E-5</v>
      </c>
      <c r="AK3" s="9">
        <v>17554.453889016499</v>
      </c>
      <c r="AL3" s="9">
        <v>-125.692345063977</v>
      </c>
      <c r="AM3" s="9">
        <v>0.39362054142913999</v>
      </c>
      <c r="AN3" s="9">
        <v>-4.1079636190540202E-4</v>
      </c>
      <c r="AR3">
        <f>(INDEX('2080 Ti Sek'!$C$2:$H$7,(MATCH(390,'2080 Ti Sek'!$B$2:$B$7,1)),(MATCH(C3,'2080 Ti Sek'!$C$1:$H$1,1)))*(1-(C3-INDEX('2080 Ti Sek'!$C$1:$H$1,1,(MATCH(C3,'2080 Ti Sek'!$C$1:$H$1,1))))/(INDEX('2080 Ti Sek'!$C$1:$H$1,1,(MATCH(C3,'2080 Ti Sek'!$C$1:$H$1,1)+1))-INDEX('2080 Ti Sek'!$C$1:$H$1,1,(MATCH(C3,'2080 Ti Sek'!$C$1:$H$1,1)))))+INDEX('2080 Ti Sek'!$C$2:$H$7,(MATCH(390,'2080 Ti Sek'!$B$2:$B$7,1)),(MATCH(C3,'2080 Ti Sek'!$C$1:$H$1,1)+1))*(C3-INDEX('2080 Ti Sek'!$C$1:$H$1,1,(MATCH(C3,'2080 Ti Sek'!$C$1:$H$1,1))))/(INDEX('2080 Ti Sek'!$C$1:$H$1,1,(MATCH(C3,'2080 Ti Sek'!$C$1:$H$1,1)+1))-INDEX('2080 Ti Sek'!$C$1:$H$1,1,(MATCH(C3,'2080 Ti Sek'!$C$1:$H$1,1)))))*(1-((390-INDEX('2080 Ti Sek'!$B$2:$B$7,(MATCH(390,'2080 Ti Sek'!$B$2:$B$7,1)),1))/(INDEX('2080 Ti Sek'!$B$2:$B$7,(MATCH(390,'2080 Ti Sek'!$B$2:$B$7,1)+1),1)-INDEX('2080 Ti Sek'!$B$2:$B$7,(MATCH(390,'2080 Ti Sek'!$B$2:$B$7,1)),1))))+(INDEX('2080 Ti Sek'!$C$2:$H$7,(MATCH(390,'2080 Ti Sek'!$B$2:$B$7,1)+1),(MATCH(C3,'2080 Ti Sek'!$C$1:$H$1,1)))*(1-(C3-INDEX('2080 Ti Sek'!$C$1:$H$1,1,(MATCH(C3,'2080 Ti Sek'!$C$1:$H$1,1))))/(INDEX('2080 Ti Sek'!$C$1:$H$1,1,(MATCH(C3,'2080 Ti Sek'!$C$1:$H$1,1)+1))-INDEX('2080 Ti Sek'!$C$1:$H$1,1,(MATCH(C3,'2080 Ti Sek'!$C$1:$H$1,1)))))+INDEX('2080 Ti Sek'!$C$2:$H$7,(MATCH(390,'2080 Ti Sek'!$B$2:$B$7,1)+1),(MATCH(C3,'2080 Ti Sek'!$C$1:$H$1,1)+1))*(C3-INDEX('2080 Ti Sek'!$C$1:$H$1,1,(MATCH(C3,'2080 Ti Sek'!$C$1:$H$1,1))))/(INDEX('2080 Ti Sek'!$C$1:$H$1,1,(MATCH(C3,'2080 Ti Sek'!$C$1:$H$1,1)+1))-INDEX('2080 Ti Sek'!$C$1:$H$1,1,(MATCH(C3,'2080 Ti Sek'!$C$1:$H$1,1)))))*((390-INDEX('2080 Ti Sek'!$B$2:$B$7,(MATCH(390,'2080 Ti Sek'!$B$2:$B$7,1)),1))/(INDEX('2080 Ti Sek'!$B$2:$B$7,(MATCH(390,'2080 Ti Sek'!$B$2:$B$7,1)+1),1)-INDEX('2080 Ti Sek'!$B$2:$B$7,(MATCH(390,'2080 Ti Sek'!$B$2:$B$7,1)),1)))</f>
        <v>9.4473564142799997</v>
      </c>
      <c r="AS3">
        <f>(INDEX('2080 Ti Sek'!$C$12:$H$17,(MATCH(390,'2080 Ti Sek'!$B$12:$B$17,1)),(MATCH(C3,'2080 Ti Sek'!$C$11:$H$11,1)))*(1-(C3-INDEX('2080 Ti Sek'!$C$11:$H$11,1,(MATCH(C3,'2080 Ti Sek'!$C$11:$H$11,1))))/(INDEX('2080 Ti Sek'!$C$11:$H$11,1,(MATCH(C3,'2080 Ti Sek'!$C$11:$H$11,1)+1))-INDEX('2080 Ti Sek'!$C$11:$H$11,1,(MATCH(C3,'2080 Ti Sek'!$C$11:$H$11,1)))))+INDEX('2080 Ti Sek'!$C$12:$H$17,(MATCH(390,'2080 Ti Sek'!$B$12:$B$17,1)),(MATCH(C3,'2080 Ti Sek'!$C$11:$H$11,1)+1))*(C3-INDEX('2080 Ti Sek'!$C$11:$H$11,1,(MATCH(C3,'2080 Ti Sek'!$C$11:$H$11,1))))/(INDEX('2080 Ti Sek'!$C$11:$H$11,1,(MATCH(C3,'2080 Ti Sek'!$C$11:$H$11,1)+1))-INDEX('2080 Ti Sek'!$C$11:$H$11,1,(MATCH(C3,'2080 Ti Sek'!$C$11:$H$11,1)))))*(1-((390-INDEX('2080 Ti Sek'!$B$12:$B$17,(MATCH(390,'2080 Ti Sek'!$B$12:$B$17,1)),1))/(INDEX('2080 Ti Sek'!$B$12:$B$17,(MATCH(390,'2080 Ti Sek'!$B$12:$B$17,1)+1),1)-INDEX('2080 Ti Sek'!$B$12:$B$17,(MATCH(390,'2080 Ti Sek'!$B$12:$B$17,1)),1))))+(INDEX('2080 Ti Sek'!$C$12:$H$17,(MATCH(390,'2080 Ti Sek'!$B$12:$B$17,1)+1),(MATCH(C3,'2080 Ti Sek'!$C$11:$H$11,1)))*(1-(C3-INDEX('2080 Ti Sek'!$C$11:$H$11,1,(MATCH(C3,'2080 Ti Sek'!$C$11:$H$11,1))))/(INDEX('2080 Ti Sek'!$C$11:$H$11,1,(MATCH(C3,'2080 Ti Sek'!$C$11:$H$11,1)+1))-INDEX('2080 Ti Sek'!$C$11:$H$11,1,(MATCH(C3,'2080 Ti Sek'!$C$11:$H$11,1)))))+INDEX('2080 Ti Sek'!$C$12:$H$17,(MATCH(390,'2080 Ti Sek'!$B$12:$B$17,1)+1),(MATCH(C3,'2080 Ti Sek'!$C$11:$H$11,1)+1))*(C3-INDEX('2080 Ti Sek'!$C$11:$H$11,1,(MATCH(C3,'2080 Ti Sek'!$C$11:$H$11,1))))/(INDEX('2080 Ti Sek'!$C$11:$H$11,1,(MATCH(C3,'2080 Ti Sek'!$C$11:$H$11,1)+1))-INDEX('2080 Ti Sek'!$C$11:$H$11,1,(MATCH(C3,'2080 Ti Sek'!$C$11:$H$11,1)))))*((390-INDEX('2080 Ti Sek'!$B$12:$B$17,(MATCH(390,'2080 Ti Sek'!$B$12:$B$17,1)),1))/(INDEX('2080 Ti Sek'!$B$12:$B$17,(MATCH(390,'2080 Ti Sek'!$B$12:$B$17,1)+1),1)-INDEX('2080 Ti Sek'!$B$12:$B$17,(MATCH(390,'2080 Ti Sek'!$B$12:$B$17,1)),1)))</f>
        <v>7.0815978157800004</v>
      </c>
      <c r="AT3">
        <f>(INDEX('2080 Ti Sek'!$K$2:$L$4,(MATCH(E3,'2080 Ti Sek'!$J$2:$J$4,1)),(MATCH(D3,'2080 Ti Sek'!$K$1:$L$1,1)))*(1-(D3-INDEX('2080 Ti Sek'!$K$1:$L$1,1,(MATCH(D3,'2080 Ti Sek'!$K$1:$L$1,1))))/(INDEX('2080 Ti Sek'!$K$1:$L$1,1,(MATCH(D3,'2080 Ti Sek'!$K$1:$L$1,1)+1))-INDEX('2080 Ti Sek'!$K$1:$L$1,1,(MATCH(D3,'2080 Ti Sek'!$K$1:$L$1,1)))))+INDEX('2080 Ti Sek'!$K$2:$L$4,(MATCH(E3,'2080 Ti Sek'!$J$2:$J$4,1)),(MATCH(D3,'2080 Ti Sek'!$K$1:$L$1,1)+1))*(D3-INDEX('2080 Ti Sek'!$K$1:$L$1,1,(MATCH(D3,'2080 Ti Sek'!$K$1:$L$1,1))))/(INDEX('2080 Ti Sek'!$K$1:$L$1,1,(MATCH(D3,'2080 Ti Sek'!$K$1:$L$1,1)+1))-INDEX('2080 Ti Sek'!$K$1:$L$1,1,(MATCH(D3,'2080 Ti Sek'!$K$1:$L$1,1)))))*(1-((E3-INDEX('2080 Ti Sek'!$J$2:$J$4,(MATCH(E3,'2080 Ti Sek'!$J$2:$J$4,1)),1))/(INDEX('2080 Ti Sek'!$J$2:$J$4,(MATCH(E3,'2080 Ti Sek'!$J$2:$J$4,1)+1),1)-INDEX('2080 Ti Sek'!$J$2:$J$4,(MATCH(E3,'2080 Ti Sek'!$J$2:$J$4,1)),1))))+(INDEX('2080 Ti Sek'!$K$2:$L$4,(MATCH(E3,'2080 Ti Sek'!$J$2:$J$4,1)+1),(MATCH(D3,'2080 Ti Sek'!$K$1:$L$1,1)))*(1-(D3-INDEX('2080 Ti Sek'!$K$1:$L$1,1,(MATCH(D3,'2080 Ti Sek'!$K$1:$L$1,1))))/(INDEX('2080 Ti Sek'!$K$1:$L$1,1,(MATCH(D3,'2080 Ti Sek'!$K$1:$L$1,1)+1))-INDEX('2080 Ti Sek'!$K$1:$L$1,1,(MATCH(D3,'2080 Ti Sek'!$K$1:$L$1,1)))))+INDEX('2080 Ti Sek'!$K$2:$L$4,(MATCH(E3,'2080 Ti Sek'!$J$2:$J$4,1)+1),(MATCH(D3,'2080 Ti Sek'!$K$1:$L$1,1)+1))*(D3-INDEX('2080 Ti Sek'!$K$1:$L$1,1,(MATCH(D3,'2080 Ti Sek'!$K$1:$L$1,1))))/(INDEX('2080 Ti Sek'!$K$1:$L$1,1,(MATCH(D3,'2080 Ti Sek'!$K$1:$L$1,1)+1))-INDEX('2080 Ti Sek'!$K$1:$L$1,1,(MATCH(D3,'2080 Ti Sek'!$K$1:$L$1,1)))))*((E3-INDEX('2080 Ti Sek'!$J$2:$J$4,(MATCH(E3,'2080 Ti Sek'!$J$2:$J$4,1)),1))/(INDEX('2080 Ti Sek'!$J$2:$J$4,(MATCH(E3,'2080 Ti Sek'!$J$2:$J$4,1)+1),1)-INDEX('2080 Ti Sek'!$J$2:$J$4,(MATCH(E3,'2080 Ti Sek'!$J$2:$J$4,1)),1)))</f>
        <v>2.8852958679198935</v>
      </c>
      <c r="AU3">
        <f>(INDEX('2080 Ti Sek'!$K$11:$L$13,(MATCH(E3,'2080 Ti Sek'!$J$11:$J$13,1)),(MATCH(D3,'2080 Ti Sek'!$K$10:$L$10,1)))*(1-(D3-INDEX('2080 Ti Sek'!$K$10:$L$10,1,(MATCH(D3,'2080 Ti Sek'!$K$10:$L$10,1))))/(INDEX('2080 Ti Sek'!$K$10:$L$10,1,(MATCH(D3,'2080 Ti Sek'!$K$10:$L$10,1)+1))-INDEX('2080 Ti Sek'!$K$10:$L$10,1,(MATCH(D3,'2080 Ti Sek'!$K$10:$L$10,1)))))+INDEX('2080 Ti Sek'!$K$11:$L$13,(MATCH(E3,'2080 Ti Sek'!$J$11:$J$13,1)),(MATCH(D3,'2080 Ti Sek'!$K$10:$L$10,1)+1))*(D3-INDEX('2080 Ti Sek'!$K$10:$L$10,1,(MATCH(D3,'2080 Ti Sek'!$K$10:$L$10,1))))/(INDEX('2080 Ti Sek'!$K$10:$L$10,1,(MATCH(D3,'2080 Ti Sek'!$K$10:$L$10,1)+1))-INDEX('2080 Ti Sek'!$K$10:$L$10,1,(MATCH(D3,'2080 Ti Sek'!$K$10:$L$10,1)))))*(1-((E3-INDEX('2080 Ti Sek'!$J$11:$J$13,(MATCH(E3,'2080 Ti Sek'!$J$11:$J$13,1)),1))/(INDEX('2080 Ti Sek'!$J$11:$J$13,(MATCH(E3,'2080 Ti Sek'!$J$11:$J$13,1)+1),1)-INDEX('2080 Ti Sek'!$J$11:$J$13,(MATCH(E3,'2080 Ti Sek'!$J$11:$J$13,1)),1))))+(INDEX('2080 Ti Sek'!$K$11:$L$13,(MATCH(E3,'2080 Ti Sek'!$J$11:$J$13,1)+1),(MATCH(D3,'2080 Ti Sek'!$K$10:$L$10,1)))*(1-(D3-INDEX('2080 Ti Sek'!$K$10:$L$10,1,(MATCH(D3,'2080 Ti Sek'!$K$10:$L$10,1))))/(INDEX('2080 Ti Sek'!$K$10:$L$10,1,(MATCH(D3,'2080 Ti Sek'!$K$10:$L$10,1)+1))-INDEX('2080 Ti Sek'!$K$10:$L$10,1,(MATCH(D3,'2080 Ti Sek'!$K$10:$L$10,1)))))+INDEX('2080 Ti Sek'!$K$11:$L$13,(MATCH(E3,'2080 Ti Sek'!$J$11:$J$13,1)+1),(MATCH(D3,'2080 Ti Sek'!$K$10:$L$10,1)+1))*(D3-INDEX('2080 Ti Sek'!$K$10:$L$10,1,(MATCH(D3,'2080 Ti Sek'!$K$10:$L$10,1))))/(INDEX('2080 Ti Sek'!$K$10:$L$10,1,(MATCH(D3,'2080 Ti Sek'!$K$10:$L$10,1)+1))-INDEX('2080 Ti Sek'!$K$10:$L$10,1,(MATCH(D3,'2080 Ti Sek'!$K$10:$L$10,1)))))*((E3-INDEX('2080 Ti Sek'!$J$11:$J$13,(MATCH(E3,'2080 Ti Sek'!$J$11:$J$13,1)),1))/(INDEX('2080 Ti Sek'!$J$11:$J$13,(MATCH(E3,'2080 Ti Sek'!$J$11:$J$13,1)+1),1)-INDEX('2080 Ti Sek'!$J$11:$J$13,(MATCH(E3,'2080 Ti Sek'!$J$11:$J$13,1)),1)))</f>
        <v>2.711288452148402</v>
      </c>
    </row>
    <row r="4" spans="1:47" x14ac:dyDescent="0.45">
      <c r="Q4">
        <v>0.01</v>
      </c>
      <c r="R4" s="13">
        <f ca="1">R3+$I3-($I3*0.17)</f>
        <v>38.046844463491837</v>
      </c>
      <c r="V4">
        <f>+((AK4 + AL4*(B4+273.15) +AM4*(B4+273.15)^2 +  AN4*(B4+273.15)^3)+(AK4 + AL4*(G4+273.15) + AM4*(G4+273.15)^2 +  AN4*(G4+273.15)^3))/2</f>
        <v>4217.9625840967637</v>
      </c>
      <c r="W4">
        <f>((AG4 + AH4*(B4+273.15) + AI4*(B4+273.15)^2 +  AJ4*(B4+273.15)^3)+(AG4 + AH4*(G4+273.15) + AI4*(G4+273.15)^2 +  AJ4*(G4+273.15)^3))/2</f>
        <v>999.87746802529352</v>
      </c>
      <c r="Z4" s="13"/>
      <c r="AG4" s="7">
        <v>-144.24372570197801</v>
      </c>
      <c r="AH4" s="8">
        <v>10.528700058400901</v>
      </c>
      <c r="AI4" s="7">
        <v>-3.1256926142924198E-2</v>
      </c>
      <c r="AJ4" s="7">
        <v>2.9456116190551199E-5</v>
      </c>
      <c r="AK4" s="9">
        <v>17554.453889016499</v>
      </c>
      <c r="AL4" s="9">
        <v>-125.692345063977</v>
      </c>
      <c r="AM4" s="9">
        <v>0.39362054142913999</v>
      </c>
      <c r="AN4" s="9">
        <v>-4.1079636190540202E-4</v>
      </c>
    </row>
    <row r="5" spans="1:47" x14ac:dyDescent="0.45">
      <c r="Q5">
        <f>Q4+1.19</f>
        <v>1.2</v>
      </c>
      <c r="R5" s="13">
        <f ca="1">R3+$I3</f>
        <v>39.317745919131937</v>
      </c>
      <c r="V5">
        <f>+((AK5 + AL5*(B5+273.15) +AM5*(B5+273.15)^2 +  AN5*(B5+273.15)^3)+(AK5 + AL5*(G5+273.15) + AM5*(G5+273.15)^2 +  AN5*(G5+273.15)^3))/2</f>
        <v>4217.9625840967637</v>
      </c>
      <c r="W5">
        <f>((AG5 + AH5*(B5+273.15) + AI5*(B5+273.15)^2 +  AJ5*(B5+273.15)^3)+(AG5 + AH5*(G5+273.15) + AI5*(G5+273.15)^2 +  AJ5*(G5+273.15)^3))/2</f>
        <v>999.87746802529352</v>
      </c>
      <c r="Z5" s="13"/>
      <c r="AG5" s="7">
        <v>-144.24372570197801</v>
      </c>
      <c r="AH5" s="8">
        <v>10.528700058400901</v>
      </c>
      <c r="AI5" s="7">
        <v>-3.1256926142924198E-2</v>
      </c>
      <c r="AJ5" s="7">
        <v>2.9456116190551199E-5</v>
      </c>
      <c r="AK5" s="9">
        <v>17554.453889016499</v>
      </c>
      <c r="AL5" s="9">
        <v>-125.692345063977</v>
      </c>
      <c r="AM5" s="9">
        <v>0.39362054142913999</v>
      </c>
      <c r="AN5" s="9">
        <v>-4.1079636190540202E-4</v>
      </c>
    </row>
    <row r="6" spans="1:47" x14ac:dyDescent="0.45">
      <c r="Q6">
        <f>Q5+$E3</f>
        <v>1.28</v>
      </c>
      <c r="R6" s="13">
        <f ca="1">R5+J3</f>
        <v>42.058035607242253</v>
      </c>
      <c r="V6">
        <f>+((AK6 + AL6*(B6+273.15) +AM6*(B6+273.15)^2 +  AN6*(B6+273.15)^3)+(AK6 + AL6*(G6+273.15) + AM6*(G6+273.15)^2 +  AN6*(G6+273.15)^3))/2</f>
        <v>4217.9625840967637</v>
      </c>
      <c r="W6">
        <f>((AG6 + AH6*(B6+273.15) + AI6*(B6+273.15)^2 +  AJ6*(B6+273.15)^3)+(AG6 + AH6*(G6+273.15) + AI6*(G6+273.15)^2 +  AJ6*(G6+273.15)^3))/2</f>
        <v>999.87746802529352</v>
      </c>
      <c r="Z6" s="2"/>
      <c r="AG6" s="7">
        <v>-144.24372570197801</v>
      </c>
      <c r="AH6" s="8">
        <v>10.528700058400901</v>
      </c>
      <c r="AI6" s="7">
        <v>-3.1256926142924198E-2</v>
      </c>
      <c r="AJ6" s="7">
        <v>2.9456116190551199E-5</v>
      </c>
      <c r="AK6" s="9">
        <v>17554.453889016499</v>
      </c>
      <c r="AL6" s="9">
        <v>-125.692345063977</v>
      </c>
      <c r="AM6" s="9">
        <v>0.39362054142913999</v>
      </c>
      <c r="AN6" s="9">
        <v>-4.1079636190540202E-4</v>
      </c>
    </row>
    <row r="7" spans="1:47" x14ac:dyDescent="0.45">
      <c r="Q7">
        <f>Q6+0.016</f>
        <v>1.296</v>
      </c>
      <c r="R7" s="13">
        <f ca="1">R6+$K3</f>
        <v>42.342902576032969</v>
      </c>
      <c r="V7">
        <f>+((AK7 + AL7*(B7+273.15) +AM7*(B7+273.15)^2 +  AN7*(B7+273.15)^3)+(AK7 + AL7*(G7+273.15) + AM7*(G7+273.15)^2 +  AN7*(G7+273.15)^3))/2</f>
        <v>4217.9625840967637</v>
      </c>
      <c r="W7">
        <f>((AG7 + AH7*(B7+273.15) + AI7*(B7+273.15)^2 +  AJ7*(B7+273.15)^3)+(AG7 + AH7*(G7+273.15) + AI7*(G7+273.15)^2 +  AJ7*(G7+273.15)^3))/2</f>
        <v>999.87746802529352</v>
      </c>
      <c r="Z7" s="2"/>
      <c r="AG7" s="7">
        <v>-144.24372570197801</v>
      </c>
      <c r="AH7" s="8">
        <v>10.528700058400901</v>
      </c>
      <c r="AI7" s="7">
        <v>-3.1256926142924198E-2</v>
      </c>
      <c r="AJ7" s="7">
        <v>2.9456116190551199E-5</v>
      </c>
      <c r="AK7" s="9">
        <v>17554.453889016499</v>
      </c>
      <c r="AL7" s="9">
        <v>-125.692345063977</v>
      </c>
      <c r="AM7" s="9">
        <v>0.39362054142913999</v>
      </c>
      <c r="AN7" s="9">
        <v>-4.1079636190540202E-4</v>
      </c>
    </row>
    <row r="8" spans="1:47" x14ac:dyDescent="0.45">
      <c r="Q8">
        <f>Q7+$F3</f>
        <v>2.2960000000000003</v>
      </c>
      <c r="R8" s="13">
        <f ca="1">R7+L3</f>
        <v>44.708363439333382</v>
      </c>
      <c r="V8">
        <f>+((AK8 + AL8*(B8+273.15) +AM8*(B8+273.15)^2 +  AN8*(B8+273.15)^3)+(AK8 + AL8*(G8+273.15) + AM8*(G8+273.15)^2 +  AN8*(G8+273.15)^3))/2</f>
        <v>4217.9625840967637</v>
      </c>
      <c r="W8">
        <f>((AG8 + AH8*(B8+273.15) + AI8*(B8+273.15)^2 +  AJ8*(B8+273.15)^3)+(AG8 + AH8*(G8+273.15) + AI8*(G8+273.15)^2 +  AJ8*(G8+273.15)^3))/2</f>
        <v>999.87746802529352</v>
      </c>
      <c r="Z8" s="2"/>
      <c r="AG8" s="7">
        <v>-144.24372570197801</v>
      </c>
      <c r="AH8" s="8">
        <v>10.528700058400901</v>
      </c>
      <c r="AI8" s="7">
        <v>-3.1256926142924198E-2</v>
      </c>
      <c r="AJ8" s="7">
        <v>2.9456116190551199E-5</v>
      </c>
      <c r="AK8" s="9">
        <v>17554.453889016499</v>
      </c>
      <c r="AL8" s="9">
        <v>-125.692345063977</v>
      </c>
      <c r="AM8" s="9">
        <v>0.39362054142913999</v>
      </c>
      <c r="AN8" s="9">
        <v>-4.1079636190540202E-4</v>
      </c>
    </row>
    <row r="9" spans="1:47" x14ac:dyDescent="0.45">
      <c r="R9" s="13"/>
      <c r="V9">
        <f>+((AK9 + AL9*(B9+273.15) +AM9*(B9+273.15)^2 +  AN9*(B9+273.15)^3)+(AK9 + AL9*(G9+273.15) + AM9*(G9+273.15)^2 +  AN9*(G9+273.15)^3))/2</f>
        <v>4217.9625840967637</v>
      </c>
      <c r="W9">
        <f>((AG9 + AH9*(B9+273.15) + AI9*(B9+273.15)^2 +  AJ9*(B9+273.15)^3)+(AG9 + AH9*(G9+273.15) + AI9*(G9+273.15)^2 +  AJ9*(G9+273.15)^3))/2</f>
        <v>999.87746802529352</v>
      </c>
      <c r="Z9" s="2"/>
      <c r="AG9" s="7">
        <v>-144.24372570197801</v>
      </c>
      <c r="AH9" s="8">
        <v>10.528700058400901</v>
      </c>
      <c r="AI9" s="7">
        <v>-3.1256926142924198E-2</v>
      </c>
      <c r="AJ9" s="7">
        <v>2.9456116190551199E-5</v>
      </c>
      <c r="AK9" s="9">
        <v>17554.453889016499</v>
      </c>
      <c r="AL9" s="9">
        <v>-125.692345063977</v>
      </c>
      <c r="AM9" s="9">
        <v>0.39362054142913999</v>
      </c>
      <c r="AN9" s="9">
        <v>-4.1079636190540202E-4</v>
      </c>
    </row>
    <row r="10" spans="1:47" x14ac:dyDescent="0.45">
      <c r="R10" s="13"/>
      <c r="V10">
        <f>+((AK10 + AL10*(B10+273.15) +AM10*(B10+273.15)^2 +  AN10*(B10+273.15)^3)+(AK10 + AL10*(G10+273.15) + AM10*(G10+273.15)^2 +  AN10*(G10+273.15)^3))/2</f>
        <v>4217.9625840967637</v>
      </c>
      <c r="W10">
        <f>((AG10 + AH10*(B10+273.15) + AI10*(B10+273.15)^2 +  AJ10*(B10+273.15)^3)+(AG10 + AH10*(G10+273.15) + AI10*(G10+273.15)^2 +  AJ10*(G10+273.15)^3))/2</f>
        <v>999.87746802529352</v>
      </c>
      <c r="Z10" s="2"/>
      <c r="AG10" s="7">
        <v>-144.24372570197801</v>
      </c>
      <c r="AH10" s="8">
        <v>10.528700058400901</v>
      </c>
      <c r="AI10" s="7">
        <v>-3.1256926142924198E-2</v>
      </c>
      <c r="AJ10" s="7">
        <v>2.9456116190551199E-5</v>
      </c>
      <c r="AK10" s="9">
        <v>17554.453889016499</v>
      </c>
      <c r="AL10" s="9">
        <v>-125.692345063977</v>
      </c>
      <c r="AM10" s="9">
        <v>0.39362054142913999</v>
      </c>
      <c r="AN10" s="9">
        <v>-4.1079636190540202E-4</v>
      </c>
    </row>
    <row r="11" spans="1:47" x14ac:dyDescent="0.45">
      <c r="R11" s="13"/>
      <c r="V11">
        <f>+((AK11 + AL11*(B11+273.15) +AM11*(B11+273.15)^2 +  AN11*(B11+273.15)^3)+(AK11 + AL11*(G11+273.15) + AM11*(G11+273.15)^2 +  AN11*(G11+273.15)^3))/2</f>
        <v>4217.9625840967637</v>
      </c>
      <c r="W11">
        <f>((AG11 + AH11*(B11+273.15) + AI11*(B11+273.15)^2 +  AJ11*(B11+273.15)^3)+(AG11 + AH11*(G11+273.15) + AI11*(G11+273.15)^2 +  AJ11*(G11+273.15)^3))/2</f>
        <v>999.87746802529352</v>
      </c>
      <c r="Z11" s="2"/>
      <c r="AG11" s="7">
        <v>-144.24372570197801</v>
      </c>
      <c r="AH11" s="8">
        <v>10.528700058400901</v>
      </c>
      <c r="AI11" s="7">
        <v>-3.1256926142924198E-2</v>
      </c>
      <c r="AJ11" s="7">
        <v>2.9456116190551199E-5</v>
      </c>
      <c r="AK11" s="9">
        <v>17554.453889016499</v>
      </c>
      <c r="AL11" s="9">
        <v>-125.692345063977</v>
      </c>
      <c r="AM11" s="9">
        <v>0.39362054142913999</v>
      </c>
      <c r="AN11" s="9">
        <v>-4.1079636190540202E-4</v>
      </c>
    </row>
    <row r="12" spans="1:47" x14ac:dyDescent="0.45">
      <c r="R12" s="13"/>
      <c r="V12">
        <f>+((AK12 + AL12*(B12+273.15) +AM12*(B12+273.15)^2 +  AN12*(B12+273.15)^3)+(AK12 + AL12*(G12+273.15) + AM12*(G12+273.15)^2 +  AN12*(G12+273.15)^3))/2</f>
        <v>4217.9625840967637</v>
      </c>
      <c r="W12">
        <f>((AG12 + AH12*(B12+273.15) + AI12*(B12+273.15)^2 +  AJ12*(B12+273.15)^3)+(AG12 + AH12*(G12+273.15) + AI12*(G12+273.15)^2 +  AJ12*(G12+273.15)^3))/2</f>
        <v>999.87746802529352</v>
      </c>
      <c r="Z12" s="2"/>
      <c r="AG12" s="7">
        <v>-144.24372570197801</v>
      </c>
      <c r="AH12" s="8">
        <v>10.528700058400901</v>
      </c>
      <c r="AI12" s="7">
        <v>-3.1256926142924198E-2</v>
      </c>
      <c r="AJ12" s="7">
        <v>2.9456116190551199E-5</v>
      </c>
      <c r="AK12" s="9">
        <v>17554.453889016499</v>
      </c>
      <c r="AL12" s="9">
        <v>-125.692345063977</v>
      </c>
      <c r="AM12" s="9">
        <v>0.39362054142913999</v>
      </c>
      <c r="AN12" s="9">
        <v>-4.1079636190540202E-4</v>
      </c>
    </row>
    <row r="13" spans="1:47" x14ac:dyDescent="0.45">
      <c r="R13" s="13"/>
      <c r="V13">
        <f>+((AK13 + AL13*(B13+273.15) +AM13*(B13+273.15)^2 +  AN13*(B13+273.15)^3)+(AK13 + AL13*(G13+273.15) + AM13*(G13+273.15)^2 +  AN13*(G13+273.15)^3))/2</f>
        <v>4217.9625840967637</v>
      </c>
      <c r="W13">
        <f>((AG13 + AH13*(B13+273.15) + AI13*(B13+273.15)^2 +  AJ13*(B13+273.15)^3)+(AG13 + AH13*(G13+273.15) + AI13*(G13+273.15)^2 +  AJ13*(G13+273.15)^3))/2</f>
        <v>999.87746802529352</v>
      </c>
      <c r="Z13" s="2"/>
      <c r="AG13" s="7">
        <v>-144.24372570197801</v>
      </c>
      <c r="AH13" s="8">
        <v>10.528700058400901</v>
      </c>
      <c r="AI13" s="7">
        <v>-3.1256926142924198E-2</v>
      </c>
      <c r="AJ13" s="7">
        <v>2.9456116190551199E-5</v>
      </c>
      <c r="AK13" s="9">
        <v>17554.453889016499</v>
      </c>
      <c r="AL13" s="9">
        <v>-125.692345063977</v>
      </c>
      <c r="AM13" s="9">
        <v>0.39362054142913999</v>
      </c>
      <c r="AN13" s="9">
        <v>-4.1079636190540202E-4</v>
      </c>
    </row>
    <row r="14" spans="1:47" x14ac:dyDescent="0.45">
      <c r="V14">
        <f>+((AK14 + AL14*(B14+273.15) +AM14*(B14+273.15)^2 +  AN14*(B14+273.15)^3)+(AK14 + AL14*(G14+273.15) + AM14*(G14+273.15)^2 +  AN14*(G14+273.15)^3))/2</f>
        <v>4217.9625840967637</v>
      </c>
      <c r="W14">
        <f>((AG14 + AH14*(B14+273.15) + AI14*(B14+273.15)^2 +  AJ14*(B14+273.15)^3)+(AG14 + AH14*(G14+273.15) + AI14*(G14+273.15)^2 +  AJ14*(G14+273.15)^3))/2</f>
        <v>999.87746802529352</v>
      </c>
      <c r="AG14" s="7">
        <v>-144.24372570197801</v>
      </c>
      <c r="AH14" s="8">
        <v>10.528700058400901</v>
      </c>
      <c r="AI14" s="7">
        <v>-3.1256926142924198E-2</v>
      </c>
      <c r="AJ14" s="7">
        <v>2.9456116190551199E-5</v>
      </c>
      <c r="AK14" s="9">
        <v>17554.453889016499</v>
      </c>
      <c r="AL14" s="9">
        <v>-125.692345063977</v>
      </c>
      <c r="AM14" s="9">
        <v>0.39362054142913999</v>
      </c>
      <c r="AN14" s="9">
        <v>-4.1079636190540202E-4</v>
      </c>
    </row>
    <row r="15" spans="1:47" x14ac:dyDescent="0.45">
      <c r="V15">
        <f>+((AK15 + AL15*(B15+273.15) +AM15*(B15+273.15)^2 +  AN15*(B15+273.15)^3)+(AK15 + AL15*(G15+273.15) + AM15*(G15+273.15)^2 +  AN15*(G15+273.15)^3))/2</f>
        <v>4217.9625840967637</v>
      </c>
      <c r="W15">
        <f>((AG15 + AH15*(B15+273.15) + AI15*(B15+273.15)^2 +  AJ15*(B15+273.15)^3)+(AG15 + AH15*(G15+273.15) + AI15*(G15+273.15)^2 +  AJ15*(G15+273.15)^3))/2</f>
        <v>999.87746802529352</v>
      </c>
      <c r="AG15" s="7">
        <v>-144.24372570197801</v>
      </c>
      <c r="AH15" s="8">
        <v>10.528700058400901</v>
      </c>
      <c r="AI15" s="7">
        <v>-3.1256926142924198E-2</v>
      </c>
      <c r="AJ15" s="7">
        <v>2.9456116190551199E-5</v>
      </c>
      <c r="AK15" s="9">
        <v>17554.453889016499</v>
      </c>
      <c r="AL15" s="9">
        <v>-125.692345063977</v>
      </c>
      <c r="AM15" s="9">
        <v>0.39362054142913999</v>
      </c>
      <c r="AN15" s="9">
        <v>-4.1079636190540202E-4</v>
      </c>
    </row>
    <row r="16" spans="1:47" x14ac:dyDescent="0.45">
      <c r="V16">
        <f>+((AK16 + AL16*(B16+273.15) +AM16*(B16+273.15)^2 +  AN16*(B16+273.15)^3)+(AK16 + AL16*(G16+273.15) + AM16*(G16+273.15)^2 +  AN16*(G16+273.15)^3))/2</f>
        <v>4217.9625840967637</v>
      </c>
      <c r="W16">
        <f>((AG16 + AH16*(B16+273.15) + AI16*(B16+273.15)^2 +  AJ16*(B16+273.15)^3)+(AG16 + AH16*(G16+273.15) + AI16*(G16+273.15)^2 +  AJ16*(G16+273.15)^3))/2</f>
        <v>999.87746802529352</v>
      </c>
      <c r="AG16" s="7">
        <v>-144.24372570197801</v>
      </c>
      <c r="AH16" s="8">
        <v>10.528700058400901</v>
      </c>
      <c r="AI16" s="7">
        <v>-3.1256926142924198E-2</v>
      </c>
      <c r="AJ16" s="7">
        <v>2.9456116190551199E-5</v>
      </c>
      <c r="AK16" s="9">
        <v>17554.453889016499</v>
      </c>
      <c r="AL16" s="9">
        <v>-125.692345063977</v>
      </c>
      <c r="AM16" s="9">
        <v>0.39362054142913999</v>
      </c>
      <c r="AN16" s="9">
        <v>-4.1079636190540202E-4</v>
      </c>
    </row>
    <row r="17" spans="22:40" x14ac:dyDescent="0.45">
      <c r="V17">
        <f>+((AK17 + AL17*(B17+273.15) +AM17*(B17+273.15)^2 +  AN17*(B17+273.15)^3)+(AK17 + AL17*(G17+273.15) + AM17*(G17+273.15)^2 +  AN17*(G17+273.15)^3))/2</f>
        <v>4217.9625840967637</v>
      </c>
      <c r="W17">
        <f>((AG17 + AH17*(B17+273.15) + AI17*(B17+273.15)^2 +  AJ17*(B17+273.15)^3)+(AG17 + AH17*(G17+273.15) + AI17*(G17+273.15)^2 +  AJ17*(G17+273.15)^3))/2</f>
        <v>999.87746802529352</v>
      </c>
      <c r="AG17" s="7">
        <v>-144.24372570197801</v>
      </c>
      <c r="AH17" s="8">
        <v>10.528700058400901</v>
      </c>
      <c r="AI17" s="7">
        <v>-3.1256926142924198E-2</v>
      </c>
      <c r="AJ17" s="7">
        <v>2.9456116190551199E-5</v>
      </c>
      <c r="AK17" s="9">
        <v>17554.453889016499</v>
      </c>
      <c r="AL17" s="9">
        <v>-125.692345063977</v>
      </c>
      <c r="AM17" s="9">
        <v>0.39362054142913999</v>
      </c>
      <c r="AN17" s="9">
        <v>-4.1079636190540202E-4</v>
      </c>
    </row>
    <row r="18" spans="22:40" x14ac:dyDescent="0.45">
      <c r="V18">
        <f>+((AK18 + AL18*(B18+273.15) +AM18*(B18+273.15)^2 +  AN18*(B18+273.15)^3)+(AK18 + AL18*(G18+273.15) + AM18*(G18+273.15)^2 +  AN18*(G18+273.15)^3))/2</f>
        <v>4217.9625840967637</v>
      </c>
      <c r="W18">
        <f>((AG18 + AH18*(B18+273.15) + AI18*(B18+273.15)^2 +  AJ18*(B18+273.15)^3)+(AG18 + AH18*(G18+273.15) + AI18*(G18+273.15)^2 +  AJ18*(G18+273.15)^3))/2</f>
        <v>999.87746802529352</v>
      </c>
      <c r="AG18" s="7">
        <v>-144.24372570197801</v>
      </c>
      <c r="AH18" s="8">
        <v>10.528700058400901</v>
      </c>
      <c r="AI18" s="7">
        <v>-3.1256926142924198E-2</v>
      </c>
      <c r="AJ18" s="7">
        <v>2.9456116190551199E-5</v>
      </c>
      <c r="AK18" s="9">
        <v>17554.453889016499</v>
      </c>
      <c r="AL18" s="9">
        <v>-125.692345063977</v>
      </c>
      <c r="AM18" s="9">
        <v>0.39362054142913999</v>
      </c>
      <c r="AN18" s="9">
        <v>-4.1079636190540202E-4</v>
      </c>
    </row>
    <row r="19" spans="22:40" x14ac:dyDescent="0.45">
      <c r="V19">
        <f>+((AK19 + AL19*(B19+273.15) +AM19*(B19+273.15)^2 +  AN19*(B19+273.15)^3)+(AK19 + AL19*(G19+273.15) + AM19*(G19+273.15)^2 +  AN19*(G19+273.15)^3))/2</f>
        <v>4217.9625840967637</v>
      </c>
      <c r="W19">
        <f>((AG19 + AH19*(B19+273.15) + AI19*(B19+273.15)^2 +  AJ19*(B19+273.15)^3)+(AG19 + AH19*(G19+273.15) + AI19*(G19+273.15)^2 +  AJ19*(G19+273.15)^3))/2</f>
        <v>999.87746802529352</v>
      </c>
      <c r="AG19" s="7">
        <v>-144.24372570197801</v>
      </c>
      <c r="AH19" s="8">
        <v>10.528700058400901</v>
      </c>
      <c r="AI19" s="7">
        <v>-3.1256926142924198E-2</v>
      </c>
      <c r="AJ19" s="7">
        <v>2.9456116190551199E-5</v>
      </c>
      <c r="AK19" s="9">
        <v>17554.453889016499</v>
      </c>
      <c r="AL19" s="9">
        <v>-125.692345063977</v>
      </c>
      <c r="AM19" s="9">
        <v>0.39362054142913999</v>
      </c>
      <c r="AN19" s="9">
        <v>-4.1079636190540202E-4</v>
      </c>
    </row>
    <row r="20" spans="22:40" x14ac:dyDescent="0.45">
      <c r="V20">
        <f>+((AK20 + AL20*(B20+273.15) +AM20*(B20+273.15)^2 +  AN20*(B20+273.15)^3)+(AK20 + AL20*(G20+273.15) + AM20*(G20+273.15)^2 +  AN20*(G20+273.15)^3))/2</f>
        <v>4217.9625840967637</v>
      </c>
      <c r="W20">
        <f>((AG20 + AH20*(B20+273.15) + AI20*(B20+273.15)^2 +  AJ20*(B20+273.15)^3)+(AG20 + AH20*(G20+273.15) + AI20*(G20+273.15)^2 +  AJ20*(G20+273.15)^3))/2</f>
        <v>999.87746802529352</v>
      </c>
      <c r="AG20" s="7">
        <v>-144.24372570197801</v>
      </c>
      <c r="AH20" s="8">
        <v>10.528700058400901</v>
      </c>
      <c r="AI20" s="7">
        <v>-3.1256926142924198E-2</v>
      </c>
      <c r="AJ20" s="7">
        <v>2.9456116190551199E-5</v>
      </c>
      <c r="AK20" s="9">
        <v>17554.453889016499</v>
      </c>
      <c r="AL20" s="9">
        <v>-125.692345063977</v>
      </c>
      <c r="AM20" s="9">
        <v>0.39362054142913999</v>
      </c>
      <c r="AN20" s="9">
        <v>-4.1079636190540202E-4</v>
      </c>
    </row>
    <row r="21" spans="22:40" x14ac:dyDescent="0.45">
      <c r="V21">
        <f>+((AK21 + AL21*(B21+273.15) +AM21*(B21+273.15)^2 +  AN21*(B21+273.15)^3)+(AK21 + AL21*(G21+273.15) + AM21*(G21+273.15)^2 +  AN21*(G21+273.15)^3))/2</f>
        <v>4217.9625840967637</v>
      </c>
      <c r="W21">
        <f>((AG21 + AH21*(B21+273.15) + AI21*(B21+273.15)^2 +  AJ21*(B21+273.15)^3)+(AG21 + AH21*(G21+273.15) + AI21*(G21+273.15)^2 +  AJ21*(G21+273.15)^3))/2</f>
        <v>999.87746802529352</v>
      </c>
      <c r="AG21" s="7">
        <v>-144.24372570197801</v>
      </c>
      <c r="AH21" s="8">
        <v>10.528700058400901</v>
      </c>
      <c r="AI21" s="7">
        <v>-3.1256926142924198E-2</v>
      </c>
      <c r="AJ21" s="7">
        <v>2.9456116190551199E-5</v>
      </c>
      <c r="AK21" s="9">
        <v>17554.453889016499</v>
      </c>
      <c r="AL21" s="9">
        <v>-125.692345063977</v>
      </c>
      <c r="AM21" s="9">
        <v>0.39362054142913999</v>
      </c>
      <c r="AN21" s="9">
        <v>-4.1079636190540202E-4</v>
      </c>
    </row>
    <row r="22" spans="22:40" x14ac:dyDescent="0.45">
      <c r="V22">
        <f>+((AK22 + AL22*(B22+273.15) +AM22*(B22+273.15)^2 +  AN22*(B22+273.15)^3)+(AK22 + AL22*(G22+273.15) + AM22*(G22+273.15)^2 +  AN22*(G22+273.15)^3))/2</f>
        <v>4217.9625840967637</v>
      </c>
      <c r="W22">
        <f>((AG22 + AH22*(B22+273.15) + AI22*(B22+273.15)^2 +  AJ22*(B22+273.15)^3)+(AG22 + AH22*(G22+273.15) + AI22*(G22+273.15)^2 +  AJ22*(G22+273.15)^3))/2</f>
        <v>999.87746802529352</v>
      </c>
      <c r="AG22" s="7">
        <v>-144.24372570197801</v>
      </c>
      <c r="AH22" s="8">
        <v>10.528700058400901</v>
      </c>
      <c r="AI22" s="7">
        <v>-3.1256926142924198E-2</v>
      </c>
      <c r="AJ22" s="7">
        <v>2.9456116190551199E-5</v>
      </c>
      <c r="AK22" s="9">
        <v>17554.453889016499</v>
      </c>
      <c r="AL22" s="9">
        <v>-125.692345063977</v>
      </c>
      <c r="AM22" s="9">
        <v>0.39362054142913999</v>
      </c>
      <c r="AN22" s="9">
        <v>-4.1079636190540202E-4</v>
      </c>
    </row>
    <row r="23" spans="22:40" x14ac:dyDescent="0.45">
      <c r="V23">
        <f>+((AK23 + AL23*(B23+273.15) +AM23*(B23+273.15)^2 +  AN23*(B23+273.15)^3)+(AK23 + AL23*(G23+273.15) + AM23*(G23+273.15)^2 +  AN23*(G23+273.15)^3))/2</f>
        <v>4217.9625840967637</v>
      </c>
      <c r="W23">
        <f>((AG23 + AH23*(B23+273.15) + AI23*(B23+273.15)^2 +  AJ23*(B23+273.15)^3)+(AG23 + AH23*(G23+273.15) + AI23*(G23+273.15)^2 +  AJ23*(G23+273.15)^3))/2</f>
        <v>999.87746802529352</v>
      </c>
      <c r="AG23" s="7">
        <v>-144.24372570197801</v>
      </c>
      <c r="AH23" s="8">
        <v>10.528700058400901</v>
      </c>
      <c r="AI23" s="7">
        <v>-3.1256926142924198E-2</v>
      </c>
      <c r="AJ23" s="7">
        <v>2.9456116190551199E-5</v>
      </c>
      <c r="AK23" s="9">
        <v>17554.453889016499</v>
      </c>
      <c r="AL23" s="9">
        <v>-125.692345063977</v>
      </c>
      <c r="AM23" s="9">
        <v>0.39362054142913999</v>
      </c>
      <c r="AN23" s="9">
        <v>-4.1079636190540202E-4</v>
      </c>
    </row>
    <row r="24" spans="22:40" x14ac:dyDescent="0.45">
      <c r="V24">
        <f>+((AK24 + AL24*(B24+273.15) +AM24*(B24+273.15)^2 +  AN24*(B24+273.15)^3)+(AK24 + AL24*(G24+273.15) + AM24*(G24+273.15)^2 +  AN24*(G24+273.15)^3))/2</f>
        <v>4217.9625840967637</v>
      </c>
      <c r="W24">
        <f>((AG24 + AH24*(B24+273.15) + AI24*(B24+273.15)^2 +  AJ24*(B24+273.15)^3)+(AG24 + AH24*(G24+273.15) + AI24*(G24+273.15)^2 +  AJ24*(G24+273.15)^3))/2</f>
        <v>999.87746802529352</v>
      </c>
      <c r="AG24" s="7">
        <v>-144.24372570197801</v>
      </c>
      <c r="AH24" s="8">
        <v>10.528700058400901</v>
      </c>
      <c r="AI24" s="7">
        <v>-3.1256926142924198E-2</v>
      </c>
      <c r="AJ24" s="7">
        <v>2.9456116190551199E-5</v>
      </c>
      <c r="AK24" s="9">
        <v>17554.453889016499</v>
      </c>
      <c r="AL24" s="9">
        <v>-125.692345063977</v>
      </c>
      <c r="AM24" s="9">
        <v>0.39362054142913999</v>
      </c>
      <c r="AN24" s="9">
        <v>-4.1079636190540202E-4</v>
      </c>
    </row>
    <row r="25" spans="22:40" x14ac:dyDescent="0.45">
      <c r="V25">
        <f>+((AK25 + AL25*(B25+273.15) +AM25*(B25+273.15)^2 +  AN25*(B25+273.15)^3)+(AK25 + AL25*(G25+273.15) + AM25*(G25+273.15)^2 +  AN25*(G25+273.15)^3))/2</f>
        <v>4217.9625840967637</v>
      </c>
      <c r="W25">
        <f>((AG25 + AH25*(B25+273.15) + AI25*(B25+273.15)^2 +  AJ25*(B25+273.15)^3)+(AG25 + AH25*(G25+273.15) + AI25*(G25+273.15)^2 +  AJ25*(G25+273.15)^3))/2</f>
        <v>999.87746802529352</v>
      </c>
      <c r="AG25" s="7">
        <v>-144.24372570197801</v>
      </c>
      <c r="AH25" s="8">
        <v>10.528700058400901</v>
      </c>
      <c r="AI25" s="7">
        <v>-3.1256926142924198E-2</v>
      </c>
      <c r="AJ25" s="7">
        <v>2.9456116190551199E-5</v>
      </c>
      <c r="AK25" s="9">
        <v>17554.453889016499</v>
      </c>
      <c r="AL25" s="9">
        <v>-125.692345063977</v>
      </c>
      <c r="AM25" s="9">
        <v>0.39362054142913999</v>
      </c>
      <c r="AN25" s="9">
        <v>-4.1079636190540202E-4</v>
      </c>
    </row>
    <row r="26" spans="22:40" x14ac:dyDescent="0.45">
      <c r="V26">
        <f>+((AK26 + AL26*(B26+273.15) +AM26*(B26+273.15)^2 +  AN26*(B26+273.15)^3)+(AK26 + AL26*(G26+273.15) + AM26*(G26+273.15)^2 +  AN26*(G26+273.15)^3))/2</f>
        <v>4217.9625840967637</v>
      </c>
      <c r="W26">
        <f>((AG26 + AH26*(B26+273.15) + AI26*(B26+273.15)^2 +  AJ26*(B26+273.15)^3)+(AG26 + AH26*(G26+273.15) + AI26*(G26+273.15)^2 +  AJ26*(G26+273.15)^3))/2</f>
        <v>999.87746802529352</v>
      </c>
      <c r="AG26" s="7">
        <v>-144.24372570197801</v>
      </c>
      <c r="AH26" s="8">
        <v>10.528700058400901</v>
      </c>
      <c r="AI26" s="7">
        <v>-3.1256926142924198E-2</v>
      </c>
      <c r="AJ26" s="7">
        <v>2.9456116190551199E-5</v>
      </c>
      <c r="AK26" s="9">
        <v>17554.453889016499</v>
      </c>
      <c r="AL26" s="9">
        <v>-125.692345063977</v>
      </c>
      <c r="AM26" s="9">
        <v>0.39362054142913999</v>
      </c>
      <c r="AN26" s="9">
        <v>-4.1079636190540202E-4</v>
      </c>
    </row>
    <row r="27" spans="22:40" x14ac:dyDescent="0.45">
      <c r="V27">
        <f>+((AK27 + AL27*(B27+273.15) +AM27*(B27+273.15)^2 +  AN27*(B27+273.15)^3)+(AK27 + AL27*(G27+273.15) + AM27*(G27+273.15)^2 +  AN27*(G27+273.15)^3))/2</f>
        <v>4217.9625840967637</v>
      </c>
      <c r="W27">
        <f>((AG27 + AH27*(B27+273.15) + AI27*(B27+273.15)^2 +  AJ27*(B27+273.15)^3)+(AG27 + AH27*(G27+273.15) + AI27*(G27+273.15)^2 +  AJ27*(G27+273.15)^3))/2</f>
        <v>999.87746802529352</v>
      </c>
      <c r="AG27" s="7">
        <v>-144.24372570197801</v>
      </c>
      <c r="AH27" s="8">
        <v>10.528700058400901</v>
      </c>
      <c r="AI27" s="7">
        <v>-3.1256926142924198E-2</v>
      </c>
      <c r="AJ27" s="7">
        <v>2.9456116190551199E-5</v>
      </c>
      <c r="AK27" s="9">
        <v>17554.453889016499</v>
      </c>
      <c r="AL27" s="9">
        <v>-125.692345063977</v>
      </c>
      <c r="AM27" s="9">
        <v>0.39362054142913999</v>
      </c>
      <c r="AN27" s="9">
        <v>-4.1079636190540202E-4</v>
      </c>
    </row>
    <row r="28" spans="22:40" x14ac:dyDescent="0.45">
      <c r="V28">
        <f>+((AK28 + AL28*(B28+273.15) +AM28*(B28+273.15)^2 +  AN28*(B28+273.15)^3)+(AK28 + AL28*(G28+273.15) + AM28*(G28+273.15)^2 +  AN28*(G28+273.15)^3))/2</f>
        <v>4217.9625840967637</v>
      </c>
      <c r="W28">
        <f>((AG28 + AH28*(B28+273.15) + AI28*(B28+273.15)^2 +  AJ28*(B28+273.15)^3)+(AG28 + AH28*(G28+273.15) + AI28*(G28+273.15)^2 +  AJ28*(G28+273.15)^3))/2</f>
        <v>999.87746802529352</v>
      </c>
      <c r="AG28" s="7">
        <v>-144.24372570197801</v>
      </c>
      <c r="AH28" s="8">
        <v>10.528700058400901</v>
      </c>
      <c r="AI28" s="7">
        <v>-3.1256926142924198E-2</v>
      </c>
      <c r="AJ28" s="7">
        <v>2.9456116190551199E-5</v>
      </c>
      <c r="AK28" s="9">
        <v>17554.453889016499</v>
      </c>
      <c r="AL28" s="9">
        <v>-125.692345063977</v>
      </c>
      <c r="AM28" s="9">
        <v>0.39362054142913999</v>
      </c>
      <c r="AN28" s="9">
        <v>-4.1079636190540202E-4</v>
      </c>
    </row>
    <row r="29" spans="22:40" x14ac:dyDescent="0.45">
      <c r="V29">
        <f>+((AK29 + AL29*(B29+273.15) +AM29*(B29+273.15)^2 +  AN29*(B29+273.15)^3)+(AK29 + AL29*(G29+273.15) + AM29*(G29+273.15)^2 +  AN29*(G29+273.15)^3))/2</f>
        <v>4217.9625840967637</v>
      </c>
      <c r="W29">
        <f>((AG29 + AH29*(B29+273.15) + AI29*(B29+273.15)^2 +  AJ29*(B29+273.15)^3)+(AG29 + AH29*(G29+273.15) + AI29*(G29+273.15)^2 +  AJ29*(G29+273.15)^3))/2</f>
        <v>999.87746802529352</v>
      </c>
      <c r="AG29" s="7">
        <v>-144.24372570197801</v>
      </c>
      <c r="AH29" s="8">
        <v>10.528700058400901</v>
      </c>
      <c r="AI29" s="7">
        <v>-3.1256926142924198E-2</v>
      </c>
      <c r="AJ29" s="7">
        <v>2.9456116190551199E-5</v>
      </c>
      <c r="AK29" s="9">
        <v>17554.453889016499</v>
      </c>
      <c r="AL29" s="9">
        <v>-125.692345063977</v>
      </c>
      <c r="AM29" s="9">
        <v>0.39362054142913999</v>
      </c>
      <c r="AN29" s="9">
        <v>-4.1079636190540202E-4</v>
      </c>
    </row>
    <row r="30" spans="22:40" x14ac:dyDescent="0.45">
      <c r="V30">
        <f>+((AK30 + AL30*(B30+273.15) +AM30*(B30+273.15)^2 +  AN30*(B30+273.15)^3)+(AK30 + AL30*(G30+273.15) + AM30*(G30+273.15)^2 +  AN30*(G30+273.15)^3))/2</f>
        <v>4217.9625840967637</v>
      </c>
      <c r="W30">
        <f>((AG30 + AH30*(B30+273.15) + AI30*(B30+273.15)^2 +  AJ30*(B30+273.15)^3)+(AG30 + AH30*(G30+273.15) + AI30*(G30+273.15)^2 +  AJ30*(G30+273.15)^3))/2</f>
        <v>999.87746802529352</v>
      </c>
      <c r="AG30" s="7">
        <v>-144.24372570197801</v>
      </c>
      <c r="AH30" s="8">
        <v>10.528700058400901</v>
      </c>
      <c r="AI30" s="7">
        <v>-3.1256926142924198E-2</v>
      </c>
      <c r="AJ30" s="7">
        <v>2.9456116190551199E-5</v>
      </c>
      <c r="AK30" s="9">
        <v>17554.453889016499</v>
      </c>
      <c r="AL30" s="9">
        <v>-125.692345063977</v>
      </c>
      <c r="AM30" s="9">
        <v>0.39362054142913999</v>
      </c>
      <c r="AN30" s="9">
        <v>-4.1079636190540202E-4</v>
      </c>
    </row>
    <row r="31" spans="22:40" x14ac:dyDescent="0.45">
      <c r="V31">
        <f>+((AK31 + AL31*(B31+273.15) +AM31*(B31+273.15)^2 +  AN31*(B31+273.15)^3)+(AK31 + AL31*(G31+273.15) + AM31*(G31+273.15)^2 +  AN31*(G31+273.15)^3))/2</f>
        <v>4217.9625840967637</v>
      </c>
      <c r="W31">
        <f>((AG31 + AH31*(B31+273.15) + AI31*(B31+273.15)^2 +  AJ31*(B31+273.15)^3)+(AG31 + AH31*(G31+273.15) + AI31*(G31+273.15)^2 +  AJ31*(G31+273.15)^3))/2</f>
        <v>999.87746802529352</v>
      </c>
      <c r="AG31" s="7">
        <v>-144.24372570197801</v>
      </c>
      <c r="AH31" s="8">
        <v>10.528700058400901</v>
      </c>
      <c r="AI31" s="7">
        <v>-3.1256926142924198E-2</v>
      </c>
      <c r="AJ31" s="7">
        <v>2.9456116190551199E-5</v>
      </c>
      <c r="AK31" s="9">
        <v>17554.453889016499</v>
      </c>
      <c r="AL31" s="9">
        <v>-125.692345063977</v>
      </c>
      <c r="AM31" s="9">
        <v>0.39362054142913999</v>
      </c>
      <c r="AN31" s="9">
        <v>-4.1079636190540202E-4</v>
      </c>
    </row>
    <row r="32" spans="22:40" x14ac:dyDescent="0.45">
      <c r="V32">
        <f>+((AK32 + AL32*(B32+273.15) +AM32*(B32+273.15)^2 +  AN32*(B32+273.15)^3)+(AK32 + AL32*(G32+273.15) + AM32*(G32+273.15)^2 +  AN32*(G32+273.15)^3))/2</f>
        <v>4217.9625840967637</v>
      </c>
      <c r="W32">
        <f>((AG32 + AH32*(B32+273.15) + AI32*(B32+273.15)^2 +  AJ32*(B32+273.15)^3)+(AG32 + AH32*(G32+273.15) + AI32*(G32+273.15)^2 +  AJ32*(G32+273.15)^3))/2</f>
        <v>999.87746802529352</v>
      </c>
      <c r="AG32" s="7">
        <v>-144.24372570197801</v>
      </c>
      <c r="AH32" s="8">
        <v>10.528700058400901</v>
      </c>
      <c r="AI32" s="7">
        <v>-3.1256926142924198E-2</v>
      </c>
      <c r="AJ32" s="7">
        <v>2.9456116190551199E-5</v>
      </c>
      <c r="AK32" s="9">
        <v>17554.453889016499</v>
      </c>
      <c r="AL32" s="9">
        <v>-125.692345063977</v>
      </c>
      <c r="AM32" s="9">
        <v>0.39362054142913999</v>
      </c>
      <c r="AN32" s="9">
        <v>-4.1079636190540202E-4</v>
      </c>
    </row>
    <row r="33" spans="22:40" x14ac:dyDescent="0.45">
      <c r="V33">
        <f>+((AK33 + AL33*(B33+273.15) +AM33*(B33+273.15)^2 +  AN33*(B33+273.15)^3)+(AK33 + AL33*(G33+273.15) + AM33*(G33+273.15)^2 +  AN33*(G33+273.15)^3))/2</f>
        <v>4217.9625840967637</v>
      </c>
      <c r="W33">
        <f>((AG33 + AH33*(B33+273.15) + AI33*(B33+273.15)^2 +  AJ33*(B33+273.15)^3)+(AG33 + AH33*(G33+273.15) + AI33*(G33+273.15)^2 +  AJ33*(G33+273.15)^3))/2</f>
        <v>999.87746802529352</v>
      </c>
      <c r="AG33" s="7">
        <v>-144.24372570197801</v>
      </c>
      <c r="AH33" s="8">
        <v>10.528700058400901</v>
      </c>
      <c r="AI33" s="7">
        <v>-3.1256926142924198E-2</v>
      </c>
      <c r="AJ33" s="7">
        <v>2.9456116190551199E-5</v>
      </c>
      <c r="AK33" s="9">
        <v>17554.453889016499</v>
      </c>
      <c r="AL33" s="9">
        <v>-125.692345063977</v>
      </c>
      <c r="AM33" s="9">
        <v>0.39362054142913999</v>
      </c>
      <c r="AN33" s="9">
        <v>-4.1079636190540202E-4</v>
      </c>
    </row>
    <row r="34" spans="22:40" x14ac:dyDescent="0.45">
      <c r="V34">
        <f>+((AK34 + AL34*(B34+273.15) +AM34*(B34+273.15)^2 +  AN34*(B34+273.15)^3)+(AK34 + AL34*(G34+273.15) + AM34*(G34+273.15)^2 +  AN34*(G34+273.15)^3))/2</f>
        <v>4217.9625840967637</v>
      </c>
      <c r="W34">
        <f>((AG34 + AH34*(B34+273.15) + AI34*(B34+273.15)^2 +  AJ34*(B34+273.15)^3)+(AG34 + AH34*(G34+273.15) + AI34*(G34+273.15)^2 +  AJ34*(G34+273.15)^3))/2</f>
        <v>999.87746802529352</v>
      </c>
      <c r="AG34" s="7">
        <v>-144.24372570197801</v>
      </c>
      <c r="AH34" s="8">
        <v>10.528700058400901</v>
      </c>
      <c r="AI34" s="7">
        <v>-3.1256926142924198E-2</v>
      </c>
      <c r="AJ34" s="7">
        <v>2.9456116190551199E-5</v>
      </c>
      <c r="AK34" s="9">
        <v>17554.453889016499</v>
      </c>
      <c r="AL34" s="9">
        <v>-125.692345063977</v>
      </c>
      <c r="AM34" s="9">
        <v>0.39362054142913999</v>
      </c>
      <c r="AN34" s="9">
        <v>-4.1079636190540202E-4</v>
      </c>
    </row>
    <row r="35" spans="22:40" x14ac:dyDescent="0.45">
      <c r="V35">
        <f>+((AK35 + AL35*(B35+273.15) +AM35*(B35+273.15)^2 +  AN35*(B35+273.15)^3)+(AK35 + AL35*(G35+273.15) + AM35*(G35+273.15)^2 +  AN35*(G35+273.15)^3))/2</f>
        <v>4217.9625840967637</v>
      </c>
      <c r="W35">
        <f>((AG35 + AH35*(B35+273.15) + AI35*(B35+273.15)^2 +  AJ35*(B35+273.15)^3)+(AG35 + AH35*(G35+273.15) + AI35*(G35+273.15)^2 +  AJ35*(G35+273.15)^3))/2</f>
        <v>999.87746802529352</v>
      </c>
      <c r="AG35" s="7">
        <v>-144.24372570197801</v>
      </c>
      <c r="AH35" s="8">
        <v>10.528700058400901</v>
      </c>
      <c r="AI35" s="7">
        <v>-3.1256926142924198E-2</v>
      </c>
      <c r="AJ35" s="7">
        <v>2.9456116190551199E-5</v>
      </c>
      <c r="AK35" s="9">
        <v>17554.453889016499</v>
      </c>
      <c r="AL35" s="9">
        <v>-125.692345063977</v>
      </c>
      <c r="AM35" s="9">
        <v>0.39362054142913999</v>
      </c>
      <c r="AN35" s="9">
        <v>-4.1079636190540202E-4</v>
      </c>
    </row>
    <row r="36" spans="22:40" x14ac:dyDescent="0.45">
      <c r="V36">
        <f>+((AK36 + AL36*(B36+273.15) +AM36*(B36+273.15)^2 +  AN36*(B36+273.15)^3)+(AK36 + AL36*(G36+273.15) + AM36*(G36+273.15)^2 +  AN36*(G36+273.15)^3))/2</f>
        <v>4217.9625840967637</v>
      </c>
      <c r="W36">
        <f>((AG36 + AH36*(B36+273.15) + AI36*(B36+273.15)^2 +  AJ36*(B36+273.15)^3)+(AG36 + AH36*(G36+273.15) + AI36*(G36+273.15)^2 +  AJ36*(G36+273.15)^3))/2</f>
        <v>999.87746802529352</v>
      </c>
      <c r="AG36" s="7">
        <v>-144.24372570197801</v>
      </c>
      <c r="AH36" s="8">
        <v>10.528700058400901</v>
      </c>
      <c r="AI36" s="7">
        <v>-3.1256926142924198E-2</v>
      </c>
      <c r="AJ36" s="7">
        <v>2.9456116190551199E-5</v>
      </c>
      <c r="AK36" s="9">
        <v>17554.453889016499</v>
      </c>
      <c r="AL36" s="9">
        <v>-125.692345063977</v>
      </c>
      <c r="AM36" s="9">
        <v>0.39362054142913999</v>
      </c>
      <c r="AN36" s="9">
        <v>-4.1079636190540202E-4</v>
      </c>
    </row>
    <row r="37" spans="22:40" x14ac:dyDescent="0.45">
      <c r="V37">
        <f>+((AK37 + AL37*(B37+273.15) +AM37*(B37+273.15)^2 +  AN37*(B37+273.15)^3)+(AK37 + AL37*(G37+273.15) + AM37*(G37+273.15)^2 +  AN37*(G37+273.15)^3))/2</f>
        <v>4217.9625840967637</v>
      </c>
      <c r="W37">
        <f>((AG37 + AH37*(B37+273.15) + AI37*(B37+273.15)^2 +  AJ37*(B37+273.15)^3)+(AG37 + AH37*(G37+273.15) + AI37*(G37+273.15)^2 +  AJ37*(G37+273.15)^3))/2</f>
        <v>999.87746802529352</v>
      </c>
      <c r="AG37" s="7">
        <v>-144.24372570197801</v>
      </c>
      <c r="AH37" s="8">
        <v>10.528700058400901</v>
      </c>
      <c r="AI37" s="7">
        <v>-3.1256926142924198E-2</v>
      </c>
      <c r="AJ37" s="7">
        <v>2.9456116190551199E-5</v>
      </c>
      <c r="AK37" s="9">
        <v>17554.453889016499</v>
      </c>
      <c r="AL37" s="9">
        <v>-125.692345063977</v>
      </c>
      <c r="AM37" s="9">
        <v>0.39362054142913999</v>
      </c>
      <c r="AN37" s="9">
        <v>-4.1079636190540202E-4</v>
      </c>
    </row>
    <row r="38" spans="22:40" x14ac:dyDescent="0.45">
      <c r="V38">
        <f>+((AK38 + AL38*(B38+273.15) +AM38*(B38+273.15)^2 +  AN38*(B38+273.15)^3)+(AK38 + AL38*(G38+273.15) + AM38*(G38+273.15)^2 +  AN38*(G38+273.15)^3))/2</f>
        <v>4217.9625840967637</v>
      </c>
      <c r="W38">
        <f>((AG38 + AH38*(B38+273.15) + AI38*(B38+273.15)^2 +  AJ38*(B38+273.15)^3)+(AG38 + AH38*(G38+273.15) + AI38*(G38+273.15)^2 +  AJ38*(G38+273.15)^3))/2</f>
        <v>999.87746802529352</v>
      </c>
      <c r="AG38" s="7">
        <v>-144.24372570197801</v>
      </c>
      <c r="AH38" s="8">
        <v>10.528700058400901</v>
      </c>
      <c r="AI38" s="7">
        <v>-3.1256926142924198E-2</v>
      </c>
      <c r="AJ38" s="7">
        <v>2.9456116190551199E-5</v>
      </c>
      <c r="AK38" s="9">
        <v>17554.453889016499</v>
      </c>
      <c r="AL38" s="9">
        <v>-125.692345063977</v>
      </c>
      <c r="AM38" s="9">
        <v>0.39362054142913999</v>
      </c>
      <c r="AN38" s="9">
        <v>-4.1079636190540202E-4</v>
      </c>
    </row>
    <row r="39" spans="22:40" x14ac:dyDescent="0.45">
      <c r="V39">
        <f>+((AK39 + AL39*(B39+273.15) +AM39*(B39+273.15)^2 +  AN39*(B39+273.15)^3)+(AK39 + AL39*(G39+273.15) + AM39*(G39+273.15)^2 +  AN39*(G39+273.15)^3))/2</f>
        <v>4217.9625840967637</v>
      </c>
      <c r="W39">
        <f>((AG39 + AH39*(B39+273.15) + AI39*(B39+273.15)^2 +  AJ39*(B39+273.15)^3)+(AG39 + AH39*(G39+273.15) + AI39*(G39+273.15)^2 +  AJ39*(G39+273.15)^3))/2</f>
        <v>999.87746802529352</v>
      </c>
      <c r="AG39" s="7">
        <v>-144.24372570197801</v>
      </c>
      <c r="AH39" s="8">
        <v>10.528700058400901</v>
      </c>
      <c r="AI39" s="7">
        <v>-3.1256926142924198E-2</v>
      </c>
      <c r="AJ39" s="7">
        <v>2.9456116190551199E-5</v>
      </c>
      <c r="AK39" s="9">
        <v>17554.453889016499</v>
      </c>
      <c r="AL39" s="9">
        <v>-125.692345063977</v>
      </c>
      <c r="AM39" s="9">
        <v>0.39362054142913999</v>
      </c>
      <c r="AN39" s="9">
        <v>-4.1079636190540202E-4</v>
      </c>
    </row>
    <row r="40" spans="22:40" x14ac:dyDescent="0.45">
      <c r="V40">
        <f>+((AK40 + AL40*(B40+273.15) +AM40*(B40+273.15)^2 +  AN40*(B40+273.15)^3)+(AK40 + AL40*(G40+273.15) + AM40*(G40+273.15)^2 +  AN40*(G40+273.15)^3))/2</f>
        <v>4217.9625840967637</v>
      </c>
      <c r="W40">
        <f>((AG40 + AH40*(B40+273.15) + AI40*(B40+273.15)^2 +  AJ40*(B40+273.15)^3)+(AG40 + AH40*(G40+273.15) + AI40*(G40+273.15)^2 +  AJ40*(G40+273.15)^3))/2</f>
        <v>999.87746802529352</v>
      </c>
      <c r="AG40" s="7">
        <v>-144.24372570197801</v>
      </c>
      <c r="AH40" s="8">
        <v>10.528700058400901</v>
      </c>
      <c r="AI40" s="7">
        <v>-3.1256926142924198E-2</v>
      </c>
      <c r="AJ40" s="7">
        <v>2.9456116190551199E-5</v>
      </c>
      <c r="AK40" s="9">
        <v>17554.453889016499</v>
      </c>
      <c r="AL40" s="9">
        <v>-125.692345063977</v>
      </c>
      <c r="AM40" s="9">
        <v>0.39362054142913999</v>
      </c>
      <c r="AN40" s="9">
        <v>-4.1079636190540202E-4</v>
      </c>
    </row>
    <row r="41" spans="22:40" x14ac:dyDescent="0.45">
      <c r="V41">
        <f>+((AK41 + AL41*(B41+273.15) +AM41*(B41+273.15)^2 +  AN41*(B41+273.15)^3)+(AK41 + AL41*(G41+273.15) + AM41*(G41+273.15)^2 +  AN41*(G41+273.15)^3))/2</f>
        <v>4217.9625840967637</v>
      </c>
      <c r="W41">
        <f>((AG41 + AH41*(B41+273.15) + AI41*(B41+273.15)^2 +  AJ41*(B41+273.15)^3)+(AG41 + AH41*(G41+273.15) + AI41*(G41+273.15)^2 +  AJ41*(G41+273.15)^3))/2</f>
        <v>999.87746802529352</v>
      </c>
      <c r="AG41" s="7">
        <v>-144.24372570197801</v>
      </c>
      <c r="AH41" s="8">
        <v>10.528700058400901</v>
      </c>
      <c r="AI41" s="7">
        <v>-3.1256926142924198E-2</v>
      </c>
      <c r="AJ41" s="7">
        <v>2.9456116190551199E-5</v>
      </c>
      <c r="AK41" s="9">
        <v>17554.453889016499</v>
      </c>
      <c r="AL41" s="9">
        <v>-125.692345063977</v>
      </c>
      <c r="AM41" s="9">
        <v>0.39362054142913999</v>
      </c>
      <c r="AN41" s="9">
        <v>-4.1079636190540202E-4</v>
      </c>
    </row>
    <row r="42" spans="22:40" x14ac:dyDescent="0.45">
      <c r="V42">
        <f>+((AK42 + AL42*(B42+273.15) +AM42*(B42+273.15)^2 +  AN42*(B42+273.15)^3)+(AK42 + AL42*(G42+273.15) + AM42*(G42+273.15)^2 +  AN42*(G42+273.15)^3))/2</f>
        <v>4217.9625840967637</v>
      </c>
      <c r="W42">
        <f>((AG42 + AH42*(B42+273.15) + AI42*(B42+273.15)^2 +  AJ42*(B42+273.15)^3)+(AG42 + AH42*(G42+273.15) + AI42*(G42+273.15)^2 +  AJ42*(G42+273.15)^3))/2</f>
        <v>999.87746802529352</v>
      </c>
      <c r="AG42" s="7">
        <v>-144.24372570197801</v>
      </c>
      <c r="AH42" s="8">
        <v>10.528700058400901</v>
      </c>
      <c r="AI42" s="7">
        <v>-3.1256926142924198E-2</v>
      </c>
      <c r="AJ42" s="7">
        <v>2.9456116190551199E-5</v>
      </c>
      <c r="AK42" s="9">
        <v>17554.453889016499</v>
      </c>
      <c r="AL42" s="9">
        <v>-125.692345063977</v>
      </c>
      <c r="AM42" s="9">
        <v>0.39362054142913999</v>
      </c>
      <c r="AN42" s="9">
        <v>-4.1079636190540202E-4</v>
      </c>
    </row>
    <row r="43" spans="22:40" x14ac:dyDescent="0.45">
      <c r="V43">
        <f>+((AK43 + AL43*(B43+273.15) +AM43*(B43+273.15)^2 +  AN43*(B43+273.15)^3)+(AK43 + AL43*(G43+273.15) + AM43*(G43+273.15)^2 +  AN43*(G43+273.15)^3))/2</f>
        <v>4217.9625840967637</v>
      </c>
      <c r="W43">
        <f>((AG43 + AH43*(B43+273.15) + AI43*(B43+273.15)^2 +  AJ43*(B43+273.15)^3)+(AG43 + AH43*(G43+273.15) + AI43*(G43+273.15)^2 +  AJ43*(G43+273.15)^3))/2</f>
        <v>999.87746802529352</v>
      </c>
      <c r="AG43" s="7">
        <v>-144.24372570197801</v>
      </c>
      <c r="AH43" s="8">
        <v>10.528700058400901</v>
      </c>
      <c r="AI43" s="7">
        <v>-3.1256926142924198E-2</v>
      </c>
      <c r="AJ43" s="7">
        <v>2.9456116190551199E-5</v>
      </c>
      <c r="AK43" s="9">
        <v>17554.453889016499</v>
      </c>
      <c r="AL43" s="9">
        <v>-125.692345063977</v>
      </c>
      <c r="AM43" s="9">
        <v>0.39362054142913999</v>
      </c>
      <c r="AN43" s="9">
        <v>-4.1079636190540202E-4</v>
      </c>
    </row>
    <row r="44" spans="22:40" x14ac:dyDescent="0.45">
      <c r="V44">
        <f>+((AK44 + AL44*(B44+273.15) +AM44*(B44+273.15)^2 +  AN44*(B44+273.15)^3)+(AK44 + AL44*(G44+273.15) + AM44*(G44+273.15)^2 +  AN44*(G44+273.15)^3))/2</f>
        <v>4217.9625840967637</v>
      </c>
      <c r="W44">
        <f>((AG44 + AH44*(B44+273.15) + AI44*(B44+273.15)^2 +  AJ44*(B44+273.15)^3)+(AG44 + AH44*(G44+273.15) + AI44*(G44+273.15)^2 +  AJ44*(G44+273.15)^3))/2</f>
        <v>999.87746802529352</v>
      </c>
      <c r="AG44" s="7">
        <v>-144.24372570197801</v>
      </c>
      <c r="AH44" s="8">
        <v>10.528700058400901</v>
      </c>
      <c r="AI44" s="7">
        <v>-3.1256926142924198E-2</v>
      </c>
      <c r="AJ44" s="7">
        <v>2.9456116190551199E-5</v>
      </c>
      <c r="AK44" s="9">
        <v>17554.453889016499</v>
      </c>
      <c r="AL44" s="9">
        <v>-125.692345063977</v>
      </c>
      <c r="AM44" s="9">
        <v>0.39362054142913999</v>
      </c>
      <c r="AN44" s="9">
        <v>-4.1079636190540202E-4</v>
      </c>
    </row>
    <row r="45" spans="22:40" x14ac:dyDescent="0.45">
      <c r="V45">
        <f>+((AK45 + AL45*(B45+273.15) +AM45*(B45+273.15)^2 +  AN45*(B45+273.15)^3)+(AK45 + AL45*(G45+273.15) + AM45*(G45+273.15)^2 +  AN45*(G45+273.15)^3))/2</f>
        <v>4217.9625840967637</v>
      </c>
      <c r="W45">
        <f>((AG45 + AH45*(B45+273.15) + AI45*(B45+273.15)^2 +  AJ45*(B45+273.15)^3)+(AG45 + AH45*(G45+273.15) + AI45*(G45+273.15)^2 +  AJ45*(G45+273.15)^3))/2</f>
        <v>999.87746802529352</v>
      </c>
      <c r="AG45" s="7">
        <v>-144.24372570197801</v>
      </c>
      <c r="AH45" s="8">
        <v>10.528700058400901</v>
      </c>
      <c r="AI45" s="7">
        <v>-3.1256926142924198E-2</v>
      </c>
      <c r="AJ45" s="7">
        <v>2.9456116190551199E-5</v>
      </c>
      <c r="AK45" s="9">
        <v>17554.453889016499</v>
      </c>
      <c r="AL45" s="9">
        <v>-125.692345063977</v>
      </c>
      <c r="AM45" s="9">
        <v>0.39362054142913999</v>
      </c>
      <c r="AN45" s="9">
        <v>-4.1079636190540202E-4</v>
      </c>
    </row>
    <row r="46" spans="22:40" x14ac:dyDescent="0.45">
      <c r="V46">
        <f>+((AK46 + AL46*(B46+273.15) +AM46*(B46+273.15)^2 +  AN46*(B46+273.15)^3)+(AK46 + AL46*(G46+273.15) + AM46*(G46+273.15)^2 +  AN46*(G46+273.15)^3))/2</f>
        <v>4217.9625840967637</v>
      </c>
      <c r="W46">
        <f>((AG46 + AH46*(B46+273.15) + AI46*(B46+273.15)^2 +  AJ46*(B46+273.15)^3)+(AG46 + AH46*(G46+273.15) + AI46*(G46+273.15)^2 +  AJ46*(G46+273.15)^3))/2</f>
        <v>999.87746802529352</v>
      </c>
      <c r="AG46" s="7">
        <v>-144.24372570197801</v>
      </c>
      <c r="AH46" s="8">
        <v>10.528700058400901</v>
      </c>
      <c r="AI46" s="7">
        <v>-3.1256926142924198E-2</v>
      </c>
      <c r="AJ46" s="7">
        <v>2.9456116190551199E-5</v>
      </c>
      <c r="AK46" s="9">
        <v>17554.453889016499</v>
      </c>
      <c r="AL46" s="9">
        <v>-125.692345063977</v>
      </c>
      <c r="AM46" s="9">
        <v>0.39362054142913999</v>
      </c>
      <c r="AN46" s="9">
        <v>-4.1079636190540202E-4</v>
      </c>
    </row>
    <row r="47" spans="22:40" x14ac:dyDescent="0.45">
      <c r="V47">
        <f>+((AK47 + AL47*(B47+273.15) +AM47*(B47+273.15)^2 +  AN47*(B47+273.15)^3)+(AK47 + AL47*(G47+273.15) + AM47*(G47+273.15)^2 +  AN47*(G47+273.15)^3))/2</f>
        <v>4217.9625840967637</v>
      </c>
      <c r="W47">
        <f>((AG47 + AH47*(B47+273.15) + AI47*(B47+273.15)^2 +  AJ47*(B47+273.15)^3)+(AG47 + AH47*(G47+273.15) + AI47*(G47+273.15)^2 +  AJ47*(G47+273.15)^3))/2</f>
        <v>999.87746802529352</v>
      </c>
      <c r="AG47" s="7">
        <v>-144.24372570197801</v>
      </c>
      <c r="AH47" s="8">
        <v>10.528700058400901</v>
      </c>
      <c r="AI47" s="7">
        <v>-3.1256926142924198E-2</v>
      </c>
      <c r="AJ47" s="7">
        <v>2.9456116190551199E-5</v>
      </c>
      <c r="AK47" s="9">
        <v>17554.453889016499</v>
      </c>
      <c r="AL47" s="9">
        <v>-125.692345063977</v>
      </c>
      <c r="AM47" s="9">
        <v>0.39362054142913999</v>
      </c>
      <c r="AN47" s="9">
        <v>-4.1079636190540202E-4</v>
      </c>
    </row>
    <row r="48" spans="22:40" x14ac:dyDescent="0.45">
      <c r="V48">
        <f>+((AK48 + AL48*(B48+273.15) +AM48*(B48+273.15)^2 +  AN48*(B48+273.15)^3)+(AK48 + AL48*(G48+273.15) + AM48*(G48+273.15)^2 +  AN48*(G48+273.15)^3))/2</f>
        <v>4217.9625840967637</v>
      </c>
      <c r="W48">
        <f>((AG48 + AH48*(B48+273.15) + AI48*(B48+273.15)^2 +  AJ48*(B48+273.15)^3)+(AG48 + AH48*(G48+273.15) + AI48*(G48+273.15)^2 +  AJ48*(G48+273.15)^3))/2</f>
        <v>999.87746802529352</v>
      </c>
      <c r="AG48" s="7">
        <v>-144.24372570197801</v>
      </c>
      <c r="AH48" s="8">
        <v>10.528700058400901</v>
      </c>
      <c r="AI48" s="7">
        <v>-3.1256926142924198E-2</v>
      </c>
      <c r="AJ48" s="7">
        <v>2.9456116190551199E-5</v>
      </c>
      <c r="AK48" s="9">
        <v>17554.453889016499</v>
      </c>
      <c r="AL48" s="9">
        <v>-125.692345063977</v>
      </c>
      <c r="AM48" s="9">
        <v>0.39362054142913999</v>
      </c>
      <c r="AN48" s="9">
        <v>-4.1079636190540202E-4</v>
      </c>
    </row>
    <row r="49" spans="22:40" x14ac:dyDescent="0.45">
      <c r="V49">
        <f>+((AK49 + AL49*(B49+273.15) +AM49*(B49+273.15)^2 +  AN49*(B49+273.15)^3)+(AK49 + AL49*(G49+273.15) + AM49*(G49+273.15)^2 +  AN49*(G49+273.15)^3))/2</f>
        <v>4217.9625840967637</v>
      </c>
      <c r="W49">
        <f>((AG49 + AH49*(B49+273.15) + AI49*(B49+273.15)^2 +  AJ49*(B49+273.15)^3)+(AG49 + AH49*(G49+273.15) + AI49*(G49+273.15)^2 +  AJ49*(G49+273.15)^3))/2</f>
        <v>999.87746802529352</v>
      </c>
      <c r="AG49" s="7">
        <v>-144.24372570197801</v>
      </c>
      <c r="AH49" s="8">
        <v>10.528700058400901</v>
      </c>
      <c r="AI49" s="7">
        <v>-3.1256926142924198E-2</v>
      </c>
      <c r="AJ49" s="7">
        <v>2.9456116190551199E-5</v>
      </c>
      <c r="AK49" s="9">
        <v>17554.453889016499</v>
      </c>
      <c r="AL49" s="9">
        <v>-125.692345063977</v>
      </c>
      <c r="AM49" s="9">
        <v>0.39362054142913999</v>
      </c>
      <c r="AN49" s="9">
        <v>-4.1079636190540202E-4</v>
      </c>
    </row>
    <row r="50" spans="22:40" x14ac:dyDescent="0.45">
      <c r="V50">
        <f>+((AK50 + AL50*(B50+273.15) +AM50*(B50+273.15)^2 +  AN50*(B50+273.15)^3)+(AK50 + AL50*(G50+273.15) + AM50*(G50+273.15)^2 +  AN50*(G50+273.15)^3))/2</f>
        <v>4217.9625840967637</v>
      </c>
      <c r="W50">
        <f>((AG50 + AH50*(B50+273.15) + AI50*(B50+273.15)^2 +  AJ50*(B50+273.15)^3)+(AG50 + AH50*(G50+273.15) + AI50*(G50+273.15)^2 +  AJ50*(G50+273.15)^3))/2</f>
        <v>999.87746802529352</v>
      </c>
      <c r="AG50" s="7">
        <v>-144.24372570197801</v>
      </c>
      <c r="AH50" s="8">
        <v>10.528700058400901</v>
      </c>
      <c r="AI50" s="7">
        <v>-3.1256926142924198E-2</v>
      </c>
      <c r="AJ50" s="7">
        <v>2.9456116190551199E-5</v>
      </c>
      <c r="AK50" s="9">
        <v>17554.453889016499</v>
      </c>
      <c r="AL50" s="9">
        <v>-125.692345063977</v>
      </c>
      <c r="AM50" s="9">
        <v>0.39362054142913999</v>
      </c>
      <c r="AN50" s="9">
        <v>-4.1079636190540202E-4</v>
      </c>
    </row>
    <row r="51" spans="22:40" x14ac:dyDescent="0.45">
      <c r="V51">
        <f>+((AK51 + AL51*(B51+273.15) +AM51*(B51+273.15)^2 +  AN51*(B51+273.15)^3)+(AK51 + AL51*(G51+273.15) + AM51*(G51+273.15)^2 +  AN51*(G51+273.15)^3))/2</f>
        <v>4217.9625840967637</v>
      </c>
      <c r="W51">
        <f>((AG51 + AH51*(B51+273.15) + AI51*(B51+273.15)^2 +  AJ51*(B51+273.15)^3)+(AG51 + AH51*(G51+273.15) + AI51*(G51+273.15)^2 +  AJ51*(G51+273.15)^3))/2</f>
        <v>999.87746802529352</v>
      </c>
      <c r="AG51" s="7">
        <v>-144.24372570197801</v>
      </c>
      <c r="AH51" s="8">
        <v>10.528700058400901</v>
      </c>
      <c r="AI51" s="7">
        <v>-3.1256926142924198E-2</v>
      </c>
      <c r="AJ51" s="7">
        <v>2.9456116190551199E-5</v>
      </c>
      <c r="AK51" s="9">
        <v>17554.453889016499</v>
      </c>
      <c r="AL51" s="9">
        <v>-125.692345063977</v>
      </c>
      <c r="AM51" s="9">
        <v>0.39362054142913999</v>
      </c>
      <c r="AN51" s="9">
        <v>-4.1079636190540202E-4</v>
      </c>
    </row>
    <row r="52" spans="22:40" x14ac:dyDescent="0.45">
      <c r="V52">
        <f>+((AK52 + AL52*(B52+273.15) +AM52*(B52+273.15)^2 +  AN52*(B52+273.15)^3)+(AK52 + AL52*(G52+273.15) + AM52*(G52+273.15)^2 +  AN52*(G52+273.15)^3))/2</f>
        <v>4217.9625840967637</v>
      </c>
      <c r="W52">
        <f>((AG52 + AH52*(B52+273.15) + AI52*(B52+273.15)^2 +  AJ52*(B52+273.15)^3)+(AG52 + AH52*(G52+273.15) + AI52*(G52+273.15)^2 +  AJ52*(G52+273.15)^3))/2</f>
        <v>999.87746802529352</v>
      </c>
      <c r="AG52" s="7">
        <v>-144.24372570197801</v>
      </c>
      <c r="AH52" s="8">
        <v>10.528700058400901</v>
      </c>
      <c r="AI52" s="7">
        <v>-3.1256926142924198E-2</v>
      </c>
      <c r="AJ52" s="7">
        <v>2.9456116190551199E-5</v>
      </c>
      <c r="AK52" s="9">
        <v>17554.453889016499</v>
      </c>
      <c r="AL52" s="9">
        <v>-125.692345063977</v>
      </c>
      <c r="AM52" s="9">
        <v>0.39362054142913999</v>
      </c>
      <c r="AN52" s="9">
        <v>-4.1079636190540202E-4</v>
      </c>
    </row>
    <row r="53" spans="22:40" x14ac:dyDescent="0.45">
      <c r="V53">
        <f>+((AK53 + AL53*(B53+273.15) +AM53*(B53+273.15)^2 +  AN53*(B53+273.15)^3)+(AK53 + AL53*(G53+273.15) + AM53*(G53+273.15)^2 +  AN53*(G53+273.15)^3))/2</f>
        <v>4217.9625840967637</v>
      </c>
      <c r="W53">
        <f>((AG53 + AH53*(B53+273.15) + AI53*(B53+273.15)^2 +  AJ53*(B53+273.15)^3)+(AG53 + AH53*(G53+273.15) + AI53*(G53+273.15)^2 +  AJ53*(G53+273.15)^3))/2</f>
        <v>999.87746802529352</v>
      </c>
      <c r="AG53" s="7">
        <v>-144.24372570197801</v>
      </c>
      <c r="AH53" s="8">
        <v>10.528700058400901</v>
      </c>
      <c r="AI53" s="7">
        <v>-3.1256926142924198E-2</v>
      </c>
      <c r="AJ53" s="7">
        <v>2.9456116190551199E-5</v>
      </c>
      <c r="AK53" s="9">
        <v>17554.453889016499</v>
      </c>
      <c r="AL53" s="9">
        <v>-125.692345063977</v>
      </c>
      <c r="AM53" s="9">
        <v>0.39362054142913999</v>
      </c>
      <c r="AN53" s="9">
        <v>-4.1079636190540202E-4</v>
      </c>
    </row>
    <row r="54" spans="22:40" x14ac:dyDescent="0.45">
      <c r="V54">
        <f>+((AK54 + AL54*(B54+273.15) +AM54*(B54+273.15)^2 +  AN54*(B54+273.15)^3)+(AK54 + AL54*(G54+273.15) + AM54*(G54+273.15)^2 +  AN54*(G54+273.15)^3))/2</f>
        <v>4217.9625840967637</v>
      </c>
      <c r="W54">
        <f>((AG54 + AH54*(B54+273.15) + AI54*(B54+273.15)^2 +  AJ54*(B54+273.15)^3)+(AG54 + AH54*(G54+273.15) + AI54*(G54+273.15)^2 +  AJ54*(G54+273.15)^3))/2</f>
        <v>999.87746802529352</v>
      </c>
      <c r="AG54" s="7">
        <v>-144.24372570197801</v>
      </c>
      <c r="AH54" s="8">
        <v>10.528700058400901</v>
      </c>
      <c r="AI54" s="7">
        <v>-3.1256926142924198E-2</v>
      </c>
      <c r="AJ54" s="7">
        <v>2.9456116190551199E-5</v>
      </c>
      <c r="AK54" s="9">
        <v>17554.453889016499</v>
      </c>
      <c r="AL54" s="9">
        <v>-125.692345063977</v>
      </c>
      <c r="AM54" s="9">
        <v>0.39362054142913999</v>
      </c>
      <c r="AN54" s="9">
        <v>-4.1079636190540202E-4</v>
      </c>
    </row>
    <row r="55" spans="22:40" x14ac:dyDescent="0.45">
      <c r="V55">
        <f>+((AK55 + AL55*(B55+273.15) +AM55*(B55+273.15)^2 +  AN55*(B55+273.15)^3)+(AK55 + AL55*(G55+273.15) + AM55*(G55+273.15)^2 +  AN55*(G55+273.15)^3))/2</f>
        <v>4217.9625840967637</v>
      </c>
      <c r="W55">
        <f>((AG55 + AH55*(B55+273.15) + AI55*(B55+273.15)^2 +  AJ55*(B55+273.15)^3)+(AG55 + AH55*(G55+273.15) + AI55*(G55+273.15)^2 +  AJ55*(G55+273.15)^3))/2</f>
        <v>999.87746802529352</v>
      </c>
      <c r="AG55" s="7">
        <v>-144.24372570197801</v>
      </c>
      <c r="AH55" s="8">
        <v>10.528700058400901</v>
      </c>
      <c r="AI55" s="7">
        <v>-3.1256926142924198E-2</v>
      </c>
      <c r="AJ55" s="7">
        <v>2.9456116190551199E-5</v>
      </c>
      <c r="AK55" s="9">
        <v>17554.453889016499</v>
      </c>
      <c r="AL55" s="9">
        <v>-125.692345063977</v>
      </c>
      <c r="AM55" s="9">
        <v>0.39362054142913999</v>
      </c>
      <c r="AN55" s="9">
        <v>-4.1079636190540202E-4</v>
      </c>
    </row>
    <row r="56" spans="22:40" x14ac:dyDescent="0.45">
      <c r="V56">
        <f>+((AK56 + AL56*(B56+273.15) +AM56*(B56+273.15)^2 +  AN56*(B56+273.15)^3)+(AK56 + AL56*(G56+273.15) + AM56*(G56+273.15)^2 +  AN56*(G56+273.15)^3))/2</f>
        <v>4217.9625840967637</v>
      </c>
      <c r="W56">
        <f>((AG56 + AH56*(B56+273.15) + AI56*(B56+273.15)^2 +  AJ56*(B56+273.15)^3)+(AG56 + AH56*(G56+273.15) + AI56*(G56+273.15)^2 +  AJ56*(G56+273.15)^3))/2</f>
        <v>999.87746802529352</v>
      </c>
      <c r="AG56" s="7">
        <v>-144.24372570197801</v>
      </c>
      <c r="AH56" s="8">
        <v>10.528700058400901</v>
      </c>
      <c r="AI56" s="7">
        <v>-3.1256926142924198E-2</v>
      </c>
      <c r="AJ56" s="7">
        <v>2.9456116190551199E-5</v>
      </c>
      <c r="AK56" s="9">
        <v>17554.453889016499</v>
      </c>
      <c r="AL56" s="9">
        <v>-125.692345063977</v>
      </c>
      <c r="AM56" s="9">
        <v>0.39362054142913999</v>
      </c>
      <c r="AN56" s="9">
        <v>-4.1079636190540202E-4</v>
      </c>
    </row>
    <row r="57" spans="22:40" x14ac:dyDescent="0.45">
      <c r="V57">
        <f>+((AK57 + AL57*(B57+273.15) +AM57*(B57+273.15)^2 +  AN57*(B57+273.15)^3)+(AK57 + AL57*(G57+273.15) + AM57*(G57+273.15)^2 +  AN57*(G57+273.15)^3))/2</f>
        <v>4217.9625840967637</v>
      </c>
      <c r="W57">
        <f>((AG57 + AH57*(B57+273.15) + AI57*(B57+273.15)^2 +  AJ57*(B57+273.15)^3)+(AG57 + AH57*(G57+273.15) + AI57*(G57+273.15)^2 +  AJ57*(G57+273.15)^3))/2</f>
        <v>999.87746802529352</v>
      </c>
      <c r="AG57" s="7">
        <v>-144.24372570197801</v>
      </c>
      <c r="AH57" s="8">
        <v>10.528700058400901</v>
      </c>
      <c r="AI57" s="7">
        <v>-3.1256926142924198E-2</v>
      </c>
      <c r="AJ57" s="7">
        <v>2.9456116190551199E-5</v>
      </c>
      <c r="AK57" s="9">
        <v>17554.453889016499</v>
      </c>
      <c r="AL57" s="9">
        <v>-125.692345063977</v>
      </c>
      <c r="AM57" s="9">
        <v>0.39362054142913999</v>
      </c>
      <c r="AN57" s="9">
        <v>-4.1079636190540202E-4</v>
      </c>
    </row>
    <row r="58" spans="22:40" x14ac:dyDescent="0.45">
      <c r="V58">
        <f>+((AK58 + AL58*(B58+273.15) +AM58*(B58+273.15)^2 +  AN58*(B58+273.15)^3)+(AK58 + AL58*(G58+273.15) + AM58*(G58+273.15)^2 +  AN58*(G58+273.15)^3))/2</f>
        <v>4217.9625840967637</v>
      </c>
      <c r="W58">
        <f>((AG58 + AH58*(B58+273.15) + AI58*(B58+273.15)^2 +  AJ58*(B58+273.15)^3)+(AG58 + AH58*(G58+273.15) + AI58*(G58+273.15)^2 +  AJ58*(G58+273.15)^3))/2</f>
        <v>999.87746802529352</v>
      </c>
      <c r="AG58" s="7">
        <v>-144.24372570197801</v>
      </c>
      <c r="AH58" s="8">
        <v>10.528700058400901</v>
      </c>
      <c r="AI58" s="7">
        <v>-3.1256926142924198E-2</v>
      </c>
      <c r="AJ58" s="7">
        <v>2.9456116190551199E-5</v>
      </c>
      <c r="AK58" s="9">
        <v>17554.453889016499</v>
      </c>
      <c r="AL58" s="9">
        <v>-125.692345063977</v>
      </c>
      <c r="AM58" s="9">
        <v>0.39362054142913999</v>
      </c>
      <c r="AN58" s="9">
        <v>-4.1079636190540202E-4</v>
      </c>
    </row>
    <row r="59" spans="22:40" x14ac:dyDescent="0.45">
      <c r="V59">
        <f>+((AK59 + AL59*(B59+273.15) +AM59*(B59+273.15)^2 +  AN59*(B59+273.15)^3)+(AK59 + AL59*(G59+273.15) + AM59*(G59+273.15)^2 +  AN59*(G59+273.15)^3))/2</f>
        <v>4217.9625840967637</v>
      </c>
      <c r="W59">
        <f>((AG59 + AH59*(B59+273.15) + AI59*(B59+273.15)^2 +  AJ59*(B59+273.15)^3)+(AG59 + AH59*(G59+273.15) + AI59*(G59+273.15)^2 +  AJ59*(G59+273.15)^3))/2</f>
        <v>999.87746802529352</v>
      </c>
      <c r="AG59" s="7">
        <v>-144.24372570197801</v>
      </c>
      <c r="AH59" s="8">
        <v>10.528700058400901</v>
      </c>
      <c r="AI59" s="7">
        <v>-3.1256926142924198E-2</v>
      </c>
      <c r="AJ59" s="7">
        <v>2.9456116190551199E-5</v>
      </c>
      <c r="AK59" s="9">
        <v>17554.453889016499</v>
      </c>
      <c r="AL59" s="9">
        <v>-125.692345063977</v>
      </c>
      <c r="AM59" s="9">
        <v>0.39362054142913999</v>
      </c>
      <c r="AN59" s="9">
        <v>-4.1079636190540202E-4</v>
      </c>
    </row>
    <row r="60" spans="22:40" x14ac:dyDescent="0.45">
      <c r="V60">
        <f>+((AK60 + AL60*(B60+273.15) +AM60*(B60+273.15)^2 +  AN60*(B60+273.15)^3)+(AK60 + AL60*(G60+273.15) + AM60*(G60+273.15)^2 +  AN60*(G60+273.15)^3))/2</f>
        <v>4217.9625840967637</v>
      </c>
      <c r="W60">
        <f>((AG60 + AH60*(B60+273.15) + AI60*(B60+273.15)^2 +  AJ60*(B60+273.15)^3)+(AG60 + AH60*(G60+273.15) + AI60*(G60+273.15)^2 +  AJ60*(G60+273.15)^3))/2</f>
        <v>999.87746802529352</v>
      </c>
      <c r="AG60" s="7">
        <v>-144.24372570197801</v>
      </c>
      <c r="AH60" s="8">
        <v>10.528700058400901</v>
      </c>
      <c r="AI60" s="7">
        <v>-3.1256926142924198E-2</v>
      </c>
      <c r="AJ60" s="7">
        <v>2.9456116190551199E-5</v>
      </c>
      <c r="AK60" s="9">
        <v>17554.453889016499</v>
      </c>
      <c r="AL60" s="9">
        <v>-125.692345063977</v>
      </c>
      <c r="AM60" s="9">
        <v>0.39362054142913999</v>
      </c>
      <c r="AN60" s="9">
        <v>-4.1079636190540202E-4</v>
      </c>
    </row>
    <row r="61" spans="22:40" x14ac:dyDescent="0.45">
      <c r="V61">
        <f>+((AK61 + AL61*(B61+273.15) +AM61*(B61+273.15)^2 +  AN61*(B61+273.15)^3)+(AK61 + AL61*(G61+273.15) + AM61*(G61+273.15)^2 +  AN61*(G61+273.15)^3))/2</f>
        <v>4217.9625840967637</v>
      </c>
      <c r="W61">
        <f>((AG61 + AH61*(B61+273.15) + AI61*(B61+273.15)^2 +  AJ61*(B61+273.15)^3)+(AG61 + AH61*(G61+273.15) + AI61*(G61+273.15)^2 +  AJ61*(G61+273.15)^3))/2</f>
        <v>999.87746802529352</v>
      </c>
      <c r="AG61" s="7">
        <v>-144.24372570197801</v>
      </c>
      <c r="AH61" s="8">
        <v>10.528700058400901</v>
      </c>
      <c r="AI61" s="7">
        <v>-3.1256926142924198E-2</v>
      </c>
      <c r="AJ61" s="7">
        <v>2.9456116190551199E-5</v>
      </c>
      <c r="AK61" s="9">
        <v>17554.453889016499</v>
      </c>
      <c r="AL61" s="9">
        <v>-125.692345063977</v>
      </c>
      <c r="AM61" s="9">
        <v>0.39362054142913999</v>
      </c>
      <c r="AN61" s="9">
        <v>-4.1079636190540202E-4</v>
      </c>
    </row>
    <row r="62" spans="22:40" x14ac:dyDescent="0.45">
      <c r="V62">
        <f>+((AK62 + AL62*(B62+273.15) +AM62*(B62+273.15)^2 +  AN62*(B62+273.15)^3)+(AK62 + AL62*(G62+273.15) + AM62*(G62+273.15)^2 +  AN62*(G62+273.15)^3))/2</f>
        <v>4217.9625840967637</v>
      </c>
      <c r="W62">
        <f>((AG62 + AH62*(B62+273.15) + AI62*(B62+273.15)^2 +  AJ62*(B62+273.15)^3)+(AG62 + AH62*(G62+273.15) + AI62*(G62+273.15)^2 +  AJ62*(G62+273.15)^3))/2</f>
        <v>999.87746802529352</v>
      </c>
      <c r="AG62" s="7">
        <v>-144.24372570197801</v>
      </c>
      <c r="AH62" s="8">
        <v>10.528700058400901</v>
      </c>
      <c r="AI62" s="7">
        <v>-3.1256926142924198E-2</v>
      </c>
      <c r="AJ62" s="7">
        <v>2.9456116190551199E-5</v>
      </c>
      <c r="AK62" s="9">
        <v>17554.453889016499</v>
      </c>
      <c r="AL62" s="9">
        <v>-125.692345063977</v>
      </c>
      <c r="AM62" s="9">
        <v>0.39362054142913999</v>
      </c>
      <c r="AN62" s="9">
        <v>-4.1079636190540202E-4</v>
      </c>
    </row>
    <row r="63" spans="22:40" x14ac:dyDescent="0.45">
      <c r="V63">
        <f>+((AK63 + AL63*(B63+273.15) +AM63*(B63+273.15)^2 +  AN63*(B63+273.15)^3)+(AK63 + AL63*(G63+273.15) + AM63*(G63+273.15)^2 +  AN63*(G63+273.15)^3))/2</f>
        <v>4217.9625840967637</v>
      </c>
      <c r="W63">
        <f>((AG63 + AH63*(B63+273.15) + AI63*(B63+273.15)^2 +  AJ63*(B63+273.15)^3)+(AG63 + AH63*(G63+273.15) + AI63*(G63+273.15)^2 +  AJ63*(G63+273.15)^3))/2</f>
        <v>999.87746802529352</v>
      </c>
      <c r="AG63" s="7">
        <v>-144.24372570197801</v>
      </c>
      <c r="AH63" s="8">
        <v>10.528700058400901</v>
      </c>
      <c r="AI63" s="7">
        <v>-3.1256926142924198E-2</v>
      </c>
      <c r="AJ63" s="7">
        <v>2.9456116190551199E-5</v>
      </c>
      <c r="AK63" s="9">
        <v>17554.453889016499</v>
      </c>
      <c r="AL63" s="9">
        <v>-125.692345063977</v>
      </c>
      <c r="AM63" s="9">
        <v>0.39362054142913999</v>
      </c>
      <c r="AN63" s="9">
        <v>-4.1079636190540202E-4</v>
      </c>
    </row>
    <row r="64" spans="22:40" x14ac:dyDescent="0.45">
      <c r="V64">
        <f>+((AK64 + AL64*(B64+273.15) +AM64*(B64+273.15)^2 +  AN64*(B64+273.15)^3)+(AK64 + AL64*(G64+273.15) + AM64*(G64+273.15)^2 +  AN64*(G64+273.15)^3))/2</f>
        <v>4217.9625840967637</v>
      </c>
      <c r="W64">
        <f>((AG64 + AH64*(B64+273.15) + AI64*(B64+273.15)^2 +  AJ64*(B64+273.15)^3)+(AG64 + AH64*(G64+273.15) + AI64*(G64+273.15)^2 +  AJ64*(G64+273.15)^3))/2</f>
        <v>999.87746802529352</v>
      </c>
      <c r="AG64" s="7">
        <v>-144.24372570197801</v>
      </c>
      <c r="AH64" s="8">
        <v>10.528700058400901</v>
      </c>
      <c r="AI64" s="7">
        <v>-3.1256926142924198E-2</v>
      </c>
      <c r="AJ64" s="7">
        <v>2.9456116190551199E-5</v>
      </c>
      <c r="AK64" s="9">
        <v>17554.453889016499</v>
      </c>
      <c r="AL64" s="9">
        <v>-125.692345063977</v>
      </c>
      <c r="AM64" s="9">
        <v>0.39362054142913999</v>
      </c>
      <c r="AN64" s="9">
        <v>-4.1079636190540202E-4</v>
      </c>
    </row>
    <row r="65" spans="22:40" x14ac:dyDescent="0.45">
      <c r="V65">
        <f>+((AK65 + AL65*(B65+273.15) +AM65*(B65+273.15)^2 +  AN65*(B65+273.15)^3)+(AK65 + AL65*(G65+273.15) + AM65*(G65+273.15)^2 +  AN65*(G65+273.15)^3))/2</f>
        <v>4217.9625840967637</v>
      </c>
      <c r="W65">
        <f>((AG65 + AH65*(B65+273.15) + AI65*(B65+273.15)^2 +  AJ65*(B65+273.15)^3)+(AG65 + AH65*(G65+273.15) + AI65*(G65+273.15)^2 +  AJ65*(G65+273.15)^3))/2</f>
        <v>999.87746802529352</v>
      </c>
      <c r="AG65" s="7">
        <v>-144.24372570197801</v>
      </c>
      <c r="AH65" s="8">
        <v>10.528700058400901</v>
      </c>
      <c r="AI65" s="7">
        <v>-3.1256926142924198E-2</v>
      </c>
      <c r="AJ65" s="7">
        <v>2.9456116190551199E-5</v>
      </c>
      <c r="AK65" s="9">
        <v>17554.453889016499</v>
      </c>
      <c r="AL65" s="9">
        <v>-125.692345063977</v>
      </c>
      <c r="AM65" s="9">
        <v>0.39362054142913999</v>
      </c>
      <c r="AN65" s="9">
        <v>-4.1079636190540202E-4</v>
      </c>
    </row>
    <row r="66" spans="22:40" x14ac:dyDescent="0.45">
      <c r="V66">
        <f>+((AK66 + AL66*(B66+273.15) +AM66*(B66+273.15)^2 +  AN66*(B66+273.15)^3)+(AK66 + AL66*(G66+273.15) + AM66*(G66+273.15)^2 +  AN66*(G66+273.15)^3))/2</f>
        <v>4217.9625840967637</v>
      </c>
      <c r="W66">
        <f>((AG66 + AH66*(B66+273.15) + AI66*(B66+273.15)^2 +  AJ66*(B66+273.15)^3)+(AG66 + AH66*(G66+273.15) + AI66*(G66+273.15)^2 +  AJ66*(G66+273.15)^3))/2</f>
        <v>999.87746802529352</v>
      </c>
      <c r="AG66" s="7">
        <v>-144.24372570197801</v>
      </c>
      <c r="AH66" s="8">
        <v>10.528700058400901</v>
      </c>
      <c r="AI66" s="7">
        <v>-3.1256926142924198E-2</v>
      </c>
      <c r="AJ66" s="7">
        <v>2.9456116190551199E-5</v>
      </c>
      <c r="AK66" s="9">
        <v>17554.453889016499</v>
      </c>
      <c r="AL66" s="9">
        <v>-125.692345063977</v>
      </c>
      <c r="AM66" s="9">
        <v>0.39362054142913999</v>
      </c>
      <c r="AN66" s="9">
        <v>-4.1079636190540202E-4</v>
      </c>
    </row>
    <row r="67" spans="22:40" x14ac:dyDescent="0.45">
      <c r="V67">
        <f>+((AK67 + AL67*(B67+273.15) +AM67*(B67+273.15)^2 +  AN67*(B67+273.15)^3)+(AK67 + AL67*(G67+273.15) + AM67*(G67+273.15)^2 +  AN67*(G67+273.15)^3))/2</f>
        <v>4217.9625840967637</v>
      </c>
      <c r="W67">
        <f>((AG67 + AH67*(B67+273.15) + AI67*(B67+273.15)^2 +  AJ67*(B67+273.15)^3)+(AG67 + AH67*(G67+273.15) + AI67*(G67+273.15)^2 +  AJ67*(G67+273.15)^3))/2</f>
        <v>999.87746802529352</v>
      </c>
      <c r="AG67" s="7">
        <v>-144.24372570197801</v>
      </c>
      <c r="AH67" s="8">
        <v>10.528700058400901</v>
      </c>
      <c r="AI67" s="7">
        <v>-3.1256926142924198E-2</v>
      </c>
      <c r="AJ67" s="7">
        <v>2.9456116190551199E-5</v>
      </c>
      <c r="AK67" s="9">
        <v>17554.453889016499</v>
      </c>
      <c r="AL67" s="9">
        <v>-125.692345063977</v>
      </c>
      <c r="AM67" s="9">
        <v>0.39362054142913999</v>
      </c>
      <c r="AN67" s="9">
        <v>-4.1079636190540202E-4</v>
      </c>
    </row>
    <row r="68" spans="22:40" x14ac:dyDescent="0.45">
      <c r="V68">
        <f>+((AK68 + AL68*(B68+273.15) +AM68*(B68+273.15)^2 +  AN68*(B68+273.15)^3)+(AK68 + AL68*(G68+273.15) + AM68*(G68+273.15)^2 +  AN68*(G68+273.15)^3))/2</f>
        <v>4217.9625840967637</v>
      </c>
      <c r="W68">
        <f>((AG68 + AH68*(B68+273.15) + AI68*(B68+273.15)^2 +  AJ68*(B68+273.15)^3)+(AG68 + AH68*(G68+273.15) + AI68*(G68+273.15)^2 +  AJ68*(G68+273.15)^3))/2</f>
        <v>999.87746802529352</v>
      </c>
      <c r="AG68" s="7">
        <v>-144.24372570197801</v>
      </c>
      <c r="AH68" s="8">
        <v>10.528700058400901</v>
      </c>
      <c r="AI68" s="7">
        <v>-3.1256926142924198E-2</v>
      </c>
      <c r="AJ68" s="7">
        <v>2.9456116190551199E-5</v>
      </c>
      <c r="AK68" s="9">
        <v>17554.453889016499</v>
      </c>
      <c r="AL68" s="9">
        <v>-125.692345063977</v>
      </c>
      <c r="AM68" s="9">
        <v>0.39362054142913999</v>
      </c>
      <c r="AN68" s="9">
        <v>-4.1079636190540202E-4</v>
      </c>
    </row>
    <row r="69" spans="22:40" x14ac:dyDescent="0.45">
      <c r="V69">
        <f>+((AK69 + AL69*(B69+273.15) +AM69*(B69+273.15)^2 +  AN69*(B69+273.15)^3)+(AK69 + AL69*(G69+273.15) + AM69*(G69+273.15)^2 +  AN69*(G69+273.15)^3))/2</f>
        <v>4217.9625840967637</v>
      </c>
      <c r="W69">
        <f>((AG69 + AH69*(B69+273.15) + AI69*(B69+273.15)^2 +  AJ69*(B69+273.15)^3)+(AG69 + AH69*(G69+273.15) + AI69*(G69+273.15)^2 +  AJ69*(G69+273.15)^3))/2</f>
        <v>999.87746802529352</v>
      </c>
      <c r="AG69" s="7">
        <v>-144.24372570197801</v>
      </c>
      <c r="AH69" s="8">
        <v>10.528700058400901</v>
      </c>
      <c r="AI69" s="7">
        <v>-3.1256926142924198E-2</v>
      </c>
      <c r="AJ69" s="7">
        <v>2.9456116190551199E-5</v>
      </c>
      <c r="AK69" s="9">
        <v>17554.453889016499</v>
      </c>
      <c r="AL69" s="9">
        <v>-125.692345063977</v>
      </c>
      <c r="AM69" s="9">
        <v>0.39362054142913999</v>
      </c>
      <c r="AN69" s="9">
        <v>-4.1079636190540202E-4</v>
      </c>
    </row>
    <row r="70" spans="22:40" x14ac:dyDescent="0.45">
      <c r="V70">
        <f>+((AK70 + AL70*(B70+273.15) +AM70*(B70+273.15)^2 +  AN70*(B70+273.15)^3)+(AK70 + AL70*(G70+273.15) + AM70*(G70+273.15)^2 +  AN70*(G70+273.15)^3))/2</f>
        <v>4217.9625840967637</v>
      </c>
      <c r="W70">
        <f>((AG70 + AH70*(B70+273.15) + AI70*(B70+273.15)^2 +  AJ70*(B70+273.15)^3)+(AG70 + AH70*(G70+273.15) + AI70*(G70+273.15)^2 +  AJ70*(G70+273.15)^3))/2</f>
        <v>999.87746802529352</v>
      </c>
      <c r="AG70" s="7">
        <v>-144.24372570197801</v>
      </c>
      <c r="AH70" s="8">
        <v>10.528700058400901</v>
      </c>
      <c r="AI70" s="7">
        <v>-3.1256926142924198E-2</v>
      </c>
      <c r="AJ70" s="7">
        <v>2.9456116190551199E-5</v>
      </c>
      <c r="AK70" s="9">
        <v>17554.453889016499</v>
      </c>
      <c r="AL70" s="9">
        <v>-125.692345063977</v>
      </c>
      <c r="AM70" s="9">
        <v>0.39362054142913999</v>
      </c>
      <c r="AN70" s="9">
        <v>-4.1079636190540202E-4</v>
      </c>
    </row>
    <row r="71" spans="22:40" x14ac:dyDescent="0.45">
      <c r="V71">
        <f>+((AK71 + AL71*(B71+273.15) +AM71*(B71+273.15)^2 +  AN71*(B71+273.15)^3)+(AK71 + AL71*(G71+273.15) + AM71*(G71+273.15)^2 +  AN71*(G71+273.15)^3))/2</f>
        <v>4217.9625840967637</v>
      </c>
      <c r="W71">
        <f>((AG71 + AH71*(B71+273.15) + AI71*(B71+273.15)^2 +  AJ71*(B71+273.15)^3)+(AG71 + AH71*(G71+273.15) + AI71*(G71+273.15)^2 +  AJ71*(G71+273.15)^3))/2</f>
        <v>999.87746802529352</v>
      </c>
      <c r="AG71" s="7">
        <v>-144.24372570197801</v>
      </c>
      <c r="AH71" s="8">
        <v>10.528700058400901</v>
      </c>
      <c r="AI71" s="7">
        <v>-3.1256926142924198E-2</v>
      </c>
      <c r="AJ71" s="7">
        <v>2.9456116190551199E-5</v>
      </c>
      <c r="AK71" s="9">
        <v>17554.453889016499</v>
      </c>
      <c r="AL71" s="9">
        <v>-125.692345063977</v>
      </c>
      <c r="AM71" s="9">
        <v>0.39362054142913999</v>
      </c>
      <c r="AN71" s="9">
        <v>-4.1079636190540202E-4</v>
      </c>
    </row>
    <row r="72" spans="22:40" x14ac:dyDescent="0.45">
      <c r="V72">
        <f>+((AK72 + AL72*(B72+273.15) +AM72*(B72+273.15)^2 +  AN72*(B72+273.15)^3)+(AK72 + AL72*(G72+273.15) + AM72*(G72+273.15)^2 +  AN72*(G72+273.15)^3))/2</f>
        <v>4217.9625840967637</v>
      </c>
      <c r="W72">
        <f>((AG72 + AH72*(B72+273.15) + AI72*(B72+273.15)^2 +  AJ72*(B72+273.15)^3)+(AG72 + AH72*(G72+273.15) + AI72*(G72+273.15)^2 +  AJ72*(G72+273.15)^3))/2</f>
        <v>999.87746802529352</v>
      </c>
      <c r="AG72" s="7">
        <v>-144.24372570197801</v>
      </c>
      <c r="AH72" s="8">
        <v>10.528700058400901</v>
      </c>
      <c r="AI72" s="7">
        <v>-3.1256926142924198E-2</v>
      </c>
      <c r="AJ72" s="7">
        <v>2.9456116190551199E-5</v>
      </c>
      <c r="AK72" s="9">
        <v>17554.453889016499</v>
      </c>
      <c r="AL72" s="9">
        <v>-125.692345063977</v>
      </c>
      <c r="AM72" s="9">
        <v>0.39362054142913999</v>
      </c>
      <c r="AN72" s="9">
        <v>-4.1079636190540202E-4</v>
      </c>
    </row>
    <row r="73" spans="22:40" x14ac:dyDescent="0.45">
      <c r="V73">
        <f>+((AK73 + AL73*(B73+273.15) +AM73*(B73+273.15)^2 +  AN73*(B73+273.15)^3)+(AK73 + AL73*(G73+273.15) + AM73*(G73+273.15)^2 +  AN73*(G73+273.15)^3))/2</f>
        <v>4217.9625840967637</v>
      </c>
      <c r="W73">
        <f>((AG73 + AH73*(B73+273.15) + AI73*(B73+273.15)^2 +  AJ73*(B73+273.15)^3)+(AG73 + AH73*(G73+273.15) + AI73*(G73+273.15)^2 +  AJ73*(G73+273.15)^3))/2</f>
        <v>999.87746802529352</v>
      </c>
      <c r="AG73" s="7">
        <v>-144.24372570197801</v>
      </c>
      <c r="AH73" s="8">
        <v>10.528700058400901</v>
      </c>
      <c r="AI73" s="7">
        <v>-3.1256926142924198E-2</v>
      </c>
      <c r="AJ73" s="7">
        <v>2.9456116190551199E-5</v>
      </c>
      <c r="AK73" s="9">
        <v>17554.453889016499</v>
      </c>
      <c r="AL73" s="9">
        <v>-125.692345063977</v>
      </c>
      <c r="AM73" s="9">
        <v>0.39362054142913999</v>
      </c>
      <c r="AN73" s="9">
        <v>-4.1079636190540202E-4</v>
      </c>
    </row>
    <row r="74" spans="22:40" x14ac:dyDescent="0.45">
      <c r="V74">
        <f>+((AK74 + AL74*(B74+273.15) +AM74*(B74+273.15)^2 +  AN74*(B74+273.15)^3)+(AK74 + AL74*(G74+273.15) + AM74*(G74+273.15)^2 +  AN74*(G74+273.15)^3))/2</f>
        <v>4217.9625840967637</v>
      </c>
      <c r="W74">
        <f>((AG74 + AH74*(B74+273.15) + AI74*(B74+273.15)^2 +  AJ74*(B74+273.15)^3)+(AG74 + AH74*(G74+273.15) + AI74*(G74+273.15)^2 +  AJ74*(G74+273.15)^3))/2</f>
        <v>999.87746802529352</v>
      </c>
      <c r="AG74" s="7">
        <v>-144.24372570197801</v>
      </c>
      <c r="AH74" s="8">
        <v>10.528700058400901</v>
      </c>
      <c r="AI74" s="7">
        <v>-3.1256926142924198E-2</v>
      </c>
      <c r="AJ74" s="7">
        <v>2.9456116190551199E-5</v>
      </c>
      <c r="AK74" s="9">
        <v>17554.453889016499</v>
      </c>
      <c r="AL74" s="9">
        <v>-125.692345063977</v>
      </c>
      <c r="AM74" s="9">
        <v>0.39362054142913999</v>
      </c>
      <c r="AN74" s="9">
        <v>-4.1079636190540202E-4</v>
      </c>
    </row>
    <row r="75" spans="22:40" x14ac:dyDescent="0.45">
      <c r="V75">
        <f>+((AK75 + AL75*(B75+273.15) +AM75*(B75+273.15)^2 +  AN75*(B75+273.15)^3)+(AK75 + AL75*(G75+273.15) + AM75*(G75+273.15)^2 +  AN75*(G75+273.15)^3))/2</f>
        <v>4217.9625840967637</v>
      </c>
      <c r="W75">
        <f>((AG75 + AH75*(B75+273.15) + AI75*(B75+273.15)^2 +  AJ75*(B75+273.15)^3)+(AG75 + AH75*(G75+273.15) + AI75*(G75+273.15)^2 +  AJ75*(G75+273.15)^3))/2</f>
        <v>999.87746802529352</v>
      </c>
      <c r="AG75" s="7">
        <v>-144.24372570197801</v>
      </c>
      <c r="AH75" s="8">
        <v>10.528700058400901</v>
      </c>
      <c r="AI75" s="7">
        <v>-3.1256926142924198E-2</v>
      </c>
      <c r="AJ75" s="7">
        <v>2.9456116190551199E-5</v>
      </c>
      <c r="AK75" s="9">
        <v>17554.453889016499</v>
      </c>
      <c r="AL75" s="9">
        <v>-125.692345063977</v>
      </c>
      <c r="AM75" s="9">
        <v>0.39362054142913999</v>
      </c>
      <c r="AN75" s="9">
        <v>-4.1079636190540202E-4</v>
      </c>
    </row>
    <row r="76" spans="22:40" x14ac:dyDescent="0.45">
      <c r="V76">
        <f>+((AK76 + AL76*(B76+273.15) +AM76*(B76+273.15)^2 +  AN76*(B76+273.15)^3)+(AK76 + AL76*(G76+273.15) + AM76*(G76+273.15)^2 +  AN76*(G76+273.15)^3))/2</f>
        <v>4217.9625840967637</v>
      </c>
      <c r="W76">
        <f>((AG76 + AH76*(B76+273.15) + AI76*(B76+273.15)^2 +  AJ76*(B76+273.15)^3)+(AG76 + AH76*(G76+273.15) + AI76*(G76+273.15)^2 +  AJ76*(G76+273.15)^3))/2</f>
        <v>999.87746802529352</v>
      </c>
      <c r="AG76" s="7">
        <v>-144.24372570197801</v>
      </c>
      <c r="AH76" s="8">
        <v>10.528700058400901</v>
      </c>
      <c r="AI76" s="7">
        <v>-3.1256926142924198E-2</v>
      </c>
      <c r="AJ76" s="7">
        <v>2.9456116190551199E-5</v>
      </c>
      <c r="AK76" s="9">
        <v>17554.453889016499</v>
      </c>
      <c r="AL76" s="9">
        <v>-125.692345063977</v>
      </c>
      <c r="AM76" s="9">
        <v>0.39362054142913999</v>
      </c>
      <c r="AN76" s="9">
        <v>-4.1079636190540202E-4</v>
      </c>
    </row>
    <row r="77" spans="22:40" x14ac:dyDescent="0.45">
      <c r="V77">
        <f>+((AK77 + AL77*(B77+273.15) +AM77*(B77+273.15)^2 +  AN77*(B77+273.15)^3)+(AK77 + AL77*(G77+273.15) + AM77*(G77+273.15)^2 +  AN77*(G77+273.15)^3))/2</f>
        <v>4217.9625840967637</v>
      </c>
      <c r="W77">
        <f>((AG77 + AH77*(B77+273.15) + AI77*(B77+273.15)^2 +  AJ77*(B77+273.15)^3)+(AG77 + AH77*(G77+273.15) + AI77*(G77+273.15)^2 +  AJ77*(G77+273.15)^3))/2</f>
        <v>999.87746802529352</v>
      </c>
      <c r="AG77" s="7">
        <v>-144.24372570197801</v>
      </c>
      <c r="AH77" s="8">
        <v>10.528700058400901</v>
      </c>
      <c r="AI77" s="7">
        <v>-3.1256926142924198E-2</v>
      </c>
      <c r="AJ77" s="7">
        <v>2.9456116190551199E-5</v>
      </c>
      <c r="AK77" s="9">
        <v>17554.453889016499</v>
      </c>
      <c r="AL77" s="9">
        <v>-125.692345063977</v>
      </c>
      <c r="AM77" s="9">
        <v>0.39362054142913999</v>
      </c>
      <c r="AN77" s="9">
        <v>-4.1079636190540202E-4</v>
      </c>
    </row>
    <row r="78" spans="22:40" x14ac:dyDescent="0.45">
      <c r="V78">
        <f>+((AK78 + AL78*(B78+273.15) +AM78*(B78+273.15)^2 +  AN78*(B78+273.15)^3)+(AK78 + AL78*(G78+273.15) + AM78*(G78+273.15)^2 +  AN78*(G78+273.15)^3))/2</f>
        <v>4217.9625840967637</v>
      </c>
      <c r="W78">
        <f>((AG78 + AH78*(B78+273.15) + AI78*(B78+273.15)^2 +  AJ78*(B78+273.15)^3)+(AG78 + AH78*(G78+273.15) + AI78*(G78+273.15)^2 +  AJ78*(G78+273.15)^3))/2</f>
        <v>999.87746802529352</v>
      </c>
      <c r="AG78" s="7">
        <v>-144.24372570197801</v>
      </c>
      <c r="AH78" s="8">
        <v>10.528700058400901</v>
      </c>
      <c r="AI78" s="7">
        <v>-3.1256926142924198E-2</v>
      </c>
      <c r="AJ78" s="7">
        <v>2.9456116190551199E-5</v>
      </c>
      <c r="AK78" s="9">
        <v>17554.453889016499</v>
      </c>
      <c r="AL78" s="9">
        <v>-125.692345063977</v>
      </c>
      <c r="AM78" s="9">
        <v>0.39362054142913999</v>
      </c>
      <c r="AN78" s="9">
        <v>-4.1079636190540202E-4</v>
      </c>
    </row>
    <row r="79" spans="22:40" x14ac:dyDescent="0.45">
      <c r="V79">
        <f>+((AK79 + AL79*(B79+273.15) +AM79*(B79+273.15)^2 +  AN79*(B79+273.15)^3)+(AK79 + AL79*(G79+273.15) + AM79*(G79+273.15)^2 +  AN79*(G79+273.15)^3))/2</f>
        <v>4217.9625840967637</v>
      </c>
      <c r="W79">
        <f>((AG79 + AH79*(B79+273.15) + AI79*(B79+273.15)^2 +  AJ79*(B79+273.15)^3)+(AG79 + AH79*(G79+273.15) + AI79*(G79+273.15)^2 +  AJ79*(G79+273.15)^3))/2</f>
        <v>999.87746802529352</v>
      </c>
      <c r="AG79" s="7">
        <v>-144.24372570197801</v>
      </c>
      <c r="AH79" s="8">
        <v>10.528700058400901</v>
      </c>
      <c r="AI79" s="7">
        <v>-3.1256926142924198E-2</v>
      </c>
      <c r="AJ79" s="7">
        <v>2.9456116190551199E-5</v>
      </c>
      <c r="AK79" s="9">
        <v>17554.453889016499</v>
      </c>
      <c r="AL79" s="9">
        <v>-125.692345063977</v>
      </c>
      <c r="AM79" s="9">
        <v>0.39362054142913999</v>
      </c>
      <c r="AN79" s="9">
        <v>-4.1079636190540202E-4</v>
      </c>
    </row>
    <row r="80" spans="22:40" x14ac:dyDescent="0.45">
      <c r="V80">
        <f>+((AK80 + AL80*(B80+273.15) +AM80*(B80+273.15)^2 +  AN80*(B80+273.15)^3)+(AK80 + AL80*(G80+273.15) + AM80*(G80+273.15)^2 +  AN80*(G80+273.15)^3))/2</f>
        <v>4217.9625840967637</v>
      </c>
      <c r="W80">
        <f>((AG80 + AH80*(B80+273.15) + AI80*(B80+273.15)^2 +  AJ80*(B80+273.15)^3)+(AG80 + AH80*(G80+273.15) + AI80*(G80+273.15)^2 +  AJ80*(G80+273.15)^3))/2</f>
        <v>999.87746802529352</v>
      </c>
      <c r="AG80" s="7">
        <v>-144.24372570197801</v>
      </c>
      <c r="AH80" s="8">
        <v>10.528700058400901</v>
      </c>
      <c r="AI80" s="7">
        <v>-3.1256926142924198E-2</v>
      </c>
      <c r="AJ80" s="7">
        <v>2.9456116190551199E-5</v>
      </c>
      <c r="AK80" s="9">
        <v>17554.453889016499</v>
      </c>
      <c r="AL80" s="9">
        <v>-125.692345063977</v>
      </c>
      <c r="AM80" s="9">
        <v>0.39362054142913999</v>
      </c>
      <c r="AN80" s="9">
        <v>-4.1079636190540202E-4</v>
      </c>
    </row>
    <row r="81" spans="22:40" x14ac:dyDescent="0.45">
      <c r="V81">
        <f>+((AK81 + AL81*(B81+273.15) +AM81*(B81+273.15)^2 +  AN81*(B81+273.15)^3)+(AK81 + AL81*(G81+273.15) + AM81*(G81+273.15)^2 +  AN81*(G81+273.15)^3))/2</f>
        <v>4217.9625840967637</v>
      </c>
      <c r="W81">
        <f>((AG81 + AH81*(B81+273.15) + AI81*(B81+273.15)^2 +  AJ81*(B81+273.15)^3)+(AG81 + AH81*(G81+273.15) + AI81*(G81+273.15)^2 +  AJ81*(G81+273.15)^3))/2</f>
        <v>999.87746802529352</v>
      </c>
      <c r="AG81" s="7">
        <v>-144.24372570197801</v>
      </c>
      <c r="AH81" s="8">
        <v>10.528700058400901</v>
      </c>
      <c r="AI81" s="7">
        <v>-3.1256926142924198E-2</v>
      </c>
      <c r="AJ81" s="7">
        <v>2.9456116190551199E-5</v>
      </c>
      <c r="AK81" s="9">
        <v>17554.453889016499</v>
      </c>
      <c r="AL81" s="9">
        <v>-125.692345063977</v>
      </c>
      <c r="AM81" s="9">
        <v>0.39362054142913999</v>
      </c>
      <c r="AN81" s="9">
        <v>-4.1079636190540202E-4</v>
      </c>
    </row>
    <row r="82" spans="22:40" x14ac:dyDescent="0.45">
      <c r="V82">
        <f>+((AK82 + AL82*(B82+273.15) +AM82*(B82+273.15)^2 +  AN82*(B82+273.15)^3)+(AK82 + AL82*(G82+273.15) + AM82*(G82+273.15)^2 +  AN82*(G82+273.15)^3))/2</f>
        <v>4217.9625840967637</v>
      </c>
      <c r="W82">
        <f>((AG82 + AH82*(B82+273.15) + AI82*(B82+273.15)^2 +  AJ82*(B82+273.15)^3)+(AG82 + AH82*(G82+273.15) + AI82*(G82+273.15)^2 +  AJ82*(G82+273.15)^3))/2</f>
        <v>999.87746802529352</v>
      </c>
      <c r="AG82" s="7">
        <v>-144.24372570197801</v>
      </c>
      <c r="AH82" s="8">
        <v>10.528700058400901</v>
      </c>
      <c r="AI82" s="7">
        <v>-3.1256926142924198E-2</v>
      </c>
      <c r="AJ82" s="7">
        <v>2.9456116190551199E-5</v>
      </c>
      <c r="AK82" s="9">
        <v>17554.453889016499</v>
      </c>
      <c r="AL82" s="9">
        <v>-125.692345063977</v>
      </c>
      <c r="AM82" s="9">
        <v>0.39362054142913999</v>
      </c>
      <c r="AN82" s="9">
        <v>-4.1079636190540202E-4</v>
      </c>
    </row>
    <row r="83" spans="22:40" x14ac:dyDescent="0.45">
      <c r="V83">
        <f>+((AK83 + AL83*(B83+273.15) +AM83*(B83+273.15)^2 +  AN83*(B83+273.15)^3)+(AK83 + AL83*(G83+273.15) + AM83*(G83+273.15)^2 +  AN83*(G83+273.15)^3))/2</f>
        <v>4217.9625840967637</v>
      </c>
      <c r="W83">
        <f>((AG83 + AH83*(B83+273.15) + AI83*(B83+273.15)^2 +  AJ83*(B83+273.15)^3)+(AG83 + AH83*(G83+273.15) + AI83*(G83+273.15)^2 +  AJ83*(G83+273.15)^3))/2</f>
        <v>999.87746802529352</v>
      </c>
      <c r="AG83" s="7">
        <v>-144.24372570197801</v>
      </c>
      <c r="AH83" s="8">
        <v>10.528700058400901</v>
      </c>
      <c r="AI83" s="7">
        <v>-3.1256926142924198E-2</v>
      </c>
      <c r="AJ83" s="7">
        <v>2.9456116190551199E-5</v>
      </c>
      <c r="AK83" s="9">
        <v>17554.453889016499</v>
      </c>
      <c r="AL83" s="9">
        <v>-125.692345063977</v>
      </c>
      <c r="AM83" s="9">
        <v>0.39362054142913999</v>
      </c>
      <c r="AN83" s="9">
        <v>-4.1079636190540202E-4</v>
      </c>
    </row>
    <row r="84" spans="22:40" x14ac:dyDescent="0.45">
      <c r="V84">
        <f>+((AK84 + AL84*(B84+273.15) +AM84*(B84+273.15)^2 +  AN84*(B84+273.15)^3)+(AK84 + AL84*(G84+273.15) + AM84*(G84+273.15)^2 +  AN84*(G84+273.15)^3))/2</f>
        <v>4217.9625840967637</v>
      </c>
      <c r="W84">
        <f>((AG84 + AH84*(B84+273.15) + AI84*(B84+273.15)^2 +  AJ84*(B84+273.15)^3)+(AG84 + AH84*(G84+273.15) + AI84*(G84+273.15)^2 +  AJ84*(G84+273.15)^3))/2</f>
        <v>999.87746802529352</v>
      </c>
      <c r="AG84" s="7">
        <v>-144.24372570197801</v>
      </c>
      <c r="AH84" s="8">
        <v>10.528700058400901</v>
      </c>
      <c r="AI84" s="7">
        <v>-3.1256926142924198E-2</v>
      </c>
      <c r="AJ84" s="7">
        <v>2.9456116190551199E-5</v>
      </c>
      <c r="AK84" s="9">
        <v>17554.453889016499</v>
      </c>
      <c r="AL84" s="9">
        <v>-125.692345063977</v>
      </c>
      <c r="AM84" s="9">
        <v>0.39362054142913999</v>
      </c>
      <c r="AN84" s="9">
        <v>-4.1079636190540202E-4</v>
      </c>
    </row>
    <row r="85" spans="22:40" x14ac:dyDescent="0.45">
      <c r="V85">
        <f>+((AK85 + AL85*(B85+273.15) +AM85*(B85+273.15)^2 +  AN85*(B85+273.15)^3)+(AK85 + AL85*(G85+273.15) + AM85*(G85+273.15)^2 +  AN85*(G85+273.15)^3))/2</f>
        <v>4217.9625840967637</v>
      </c>
      <c r="W85">
        <f>((AG85 + AH85*(B85+273.15) + AI85*(B85+273.15)^2 +  AJ85*(B85+273.15)^3)+(AG85 + AH85*(G85+273.15) + AI85*(G85+273.15)^2 +  AJ85*(G85+273.15)^3))/2</f>
        <v>999.87746802529352</v>
      </c>
      <c r="AG85" s="7">
        <v>-144.24372570197801</v>
      </c>
      <c r="AH85" s="8">
        <v>10.528700058400901</v>
      </c>
      <c r="AI85" s="7">
        <v>-3.1256926142924198E-2</v>
      </c>
      <c r="AJ85" s="7">
        <v>2.9456116190551199E-5</v>
      </c>
      <c r="AK85" s="9">
        <v>17554.453889016499</v>
      </c>
      <c r="AL85" s="9">
        <v>-125.692345063977</v>
      </c>
      <c r="AM85" s="9">
        <v>0.39362054142913999</v>
      </c>
      <c r="AN85" s="9">
        <v>-4.1079636190540202E-4</v>
      </c>
    </row>
    <row r="86" spans="22:40" x14ac:dyDescent="0.45">
      <c r="V86">
        <f>+((AK86 + AL86*(B86+273.15) +AM86*(B86+273.15)^2 +  AN86*(B86+273.15)^3)+(AK86 + AL86*(G86+273.15) + AM86*(G86+273.15)^2 +  AN86*(G86+273.15)^3))/2</f>
        <v>4217.9625840967637</v>
      </c>
      <c r="W86">
        <f>((AG86 + AH86*(B86+273.15) + AI86*(B86+273.15)^2 +  AJ86*(B86+273.15)^3)+(AG86 + AH86*(G86+273.15) + AI86*(G86+273.15)^2 +  AJ86*(G86+273.15)^3))/2</f>
        <v>999.87746802529352</v>
      </c>
      <c r="AG86" s="7">
        <v>-144.24372570197801</v>
      </c>
      <c r="AH86" s="8">
        <v>10.528700058400901</v>
      </c>
      <c r="AI86" s="7">
        <v>-3.1256926142924198E-2</v>
      </c>
      <c r="AJ86" s="7">
        <v>2.9456116190551199E-5</v>
      </c>
      <c r="AK86" s="9">
        <v>17554.453889016499</v>
      </c>
      <c r="AL86" s="9">
        <v>-125.692345063977</v>
      </c>
      <c r="AM86" s="9">
        <v>0.39362054142913999</v>
      </c>
      <c r="AN86" s="9">
        <v>-4.1079636190540202E-4</v>
      </c>
    </row>
    <row r="87" spans="22:40" x14ac:dyDescent="0.45">
      <c r="V87">
        <f>+((AK87 + AL87*(B87+273.15) +AM87*(B87+273.15)^2 +  AN87*(B87+273.15)^3)+(AK87 + AL87*(G87+273.15) + AM87*(G87+273.15)^2 +  AN87*(G87+273.15)^3))/2</f>
        <v>4217.9625840967637</v>
      </c>
      <c r="W87">
        <f>((AG87 + AH87*(B87+273.15) + AI87*(B87+273.15)^2 +  AJ87*(B87+273.15)^3)+(AG87 + AH87*(G87+273.15) + AI87*(G87+273.15)^2 +  AJ87*(G87+273.15)^3))/2</f>
        <v>999.87746802529352</v>
      </c>
      <c r="AG87" s="7">
        <v>-144.24372570197801</v>
      </c>
      <c r="AH87" s="8">
        <v>10.528700058400901</v>
      </c>
      <c r="AI87" s="7">
        <v>-3.1256926142924198E-2</v>
      </c>
      <c r="AJ87" s="7">
        <v>2.9456116190551199E-5</v>
      </c>
      <c r="AK87" s="9">
        <v>17554.453889016499</v>
      </c>
      <c r="AL87" s="9">
        <v>-125.692345063977</v>
      </c>
      <c r="AM87" s="9">
        <v>0.39362054142913999</v>
      </c>
      <c r="AN87" s="9">
        <v>-4.1079636190540202E-4</v>
      </c>
    </row>
    <row r="88" spans="22:40" x14ac:dyDescent="0.45">
      <c r="V88">
        <f>+((AK88 + AL88*(B88+273.15) +AM88*(B88+273.15)^2 +  AN88*(B88+273.15)^3)+(AK88 + AL88*(G88+273.15) + AM88*(G88+273.15)^2 +  AN88*(G88+273.15)^3))/2</f>
        <v>4217.9625840967637</v>
      </c>
      <c r="W88">
        <f>((AG88 + AH88*(B88+273.15) + AI88*(B88+273.15)^2 +  AJ88*(B88+273.15)^3)+(AG88 + AH88*(G88+273.15) + AI88*(G88+273.15)^2 +  AJ88*(G88+273.15)^3))/2</f>
        <v>999.87746802529352</v>
      </c>
      <c r="AG88" s="7">
        <v>-144.24372570197801</v>
      </c>
      <c r="AH88" s="8">
        <v>10.528700058400901</v>
      </c>
      <c r="AI88" s="7">
        <v>-3.1256926142924198E-2</v>
      </c>
      <c r="AJ88" s="7">
        <v>2.9456116190551199E-5</v>
      </c>
      <c r="AK88" s="9">
        <v>17554.453889016499</v>
      </c>
      <c r="AL88" s="9">
        <v>-125.692345063977</v>
      </c>
      <c r="AM88" s="9">
        <v>0.39362054142913999</v>
      </c>
      <c r="AN88" s="9">
        <v>-4.1079636190540202E-4</v>
      </c>
    </row>
    <row r="89" spans="22:40" x14ac:dyDescent="0.45">
      <c r="V89">
        <f>+((AK89 + AL89*(B89+273.15) +AM89*(B89+273.15)^2 +  AN89*(B89+273.15)^3)+(AK89 + AL89*(G89+273.15) + AM89*(G89+273.15)^2 +  AN89*(G89+273.15)^3))/2</f>
        <v>4217.9625840967637</v>
      </c>
      <c r="W89">
        <f>((AG89 + AH89*(B89+273.15) + AI89*(B89+273.15)^2 +  AJ89*(B89+273.15)^3)+(AG89 + AH89*(G89+273.15) + AI89*(G89+273.15)^2 +  AJ89*(G89+273.15)^3))/2</f>
        <v>999.87746802529352</v>
      </c>
      <c r="AG89" s="7">
        <v>-144.24372570197801</v>
      </c>
      <c r="AH89" s="8">
        <v>10.528700058400901</v>
      </c>
      <c r="AI89" s="7">
        <v>-3.1256926142924198E-2</v>
      </c>
      <c r="AJ89" s="7">
        <v>2.9456116190551199E-5</v>
      </c>
      <c r="AK89" s="9">
        <v>17554.453889016499</v>
      </c>
      <c r="AL89" s="9">
        <v>-125.692345063977</v>
      </c>
      <c r="AM89" s="9">
        <v>0.39362054142913999</v>
      </c>
      <c r="AN89" s="9">
        <v>-4.1079636190540202E-4</v>
      </c>
    </row>
    <row r="90" spans="22:40" x14ac:dyDescent="0.45">
      <c r="V90">
        <f>+((AK90 + AL90*(B90+273.15) +AM90*(B90+273.15)^2 +  AN90*(B90+273.15)^3)+(AK90 + AL90*(G90+273.15) + AM90*(G90+273.15)^2 +  AN90*(G90+273.15)^3))/2</f>
        <v>4217.9625840967637</v>
      </c>
      <c r="W90">
        <f>((AG90 + AH90*(B90+273.15) + AI90*(B90+273.15)^2 +  AJ90*(B90+273.15)^3)+(AG90 + AH90*(G90+273.15) + AI90*(G90+273.15)^2 +  AJ90*(G90+273.15)^3))/2</f>
        <v>999.87746802529352</v>
      </c>
      <c r="AG90" s="7">
        <v>-144.24372570197801</v>
      </c>
      <c r="AH90" s="8">
        <v>10.528700058400901</v>
      </c>
      <c r="AI90" s="7">
        <v>-3.1256926142924198E-2</v>
      </c>
      <c r="AJ90" s="7">
        <v>2.9456116190551199E-5</v>
      </c>
      <c r="AK90" s="9">
        <v>17554.453889016499</v>
      </c>
      <c r="AL90" s="9">
        <v>-125.692345063977</v>
      </c>
      <c r="AM90" s="9">
        <v>0.39362054142913999</v>
      </c>
      <c r="AN90" s="9">
        <v>-4.1079636190540202E-4</v>
      </c>
    </row>
    <row r="91" spans="22:40" x14ac:dyDescent="0.45">
      <c r="V91">
        <f>+((AK91 + AL91*(B91+273.15) +AM91*(B91+273.15)^2 +  AN91*(B91+273.15)^3)+(AK91 + AL91*(G91+273.15) + AM91*(G91+273.15)^2 +  AN91*(G91+273.15)^3))/2</f>
        <v>4217.9625840967637</v>
      </c>
      <c r="W91">
        <f>((AG91 + AH91*(B91+273.15) + AI91*(B91+273.15)^2 +  AJ91*(B91+273.15)^3)+(AG91 + AH91*(G91+273.15) + AI91*(G91+273.15)^2 +  AJ91*(G91+273.15)^3))/2</f>
        <v>999.87746802529352</v>
      </c>
      <c r="AG91" s="7">
        <v>-144.24372570197801</v>
      </c>
      <c r="AH91" s="8">
        <v>10.528700058400901</v>
      </c>
      <c r="AI91" s="7">
        <v>-3.1256926142924198E-2</v>
      </c>
      <c r="AJ91" s="7">
        <v>2.9456116190551199E-5</v>
      </c>
      <c r="AK91" s="9">
        <v>17554.453889016499</v>
      </c>
      <c r="AL91" s="9">
        <v>-125.692345063977</v>
      </c>
      <c r="AM91" s="9">
        <v>0.39362054142913999</v>
      </c>
      <c r="AN91" s="9">
        <v>-4.1079636190540202E-4</v>
      </c>
    </row>
    <row r="92" spans="22:40" x14ac:dyDescent="0.45">
      <c r="V92">
        <f>+((AK92 + AL92*(B92+273.15) +AM92*(B92+273.15)^2 +  AN92*(B92+273.15)^3)+(AK92 + AL92*(G92+273.15) + AM92*(G92+273.15)^2 +  AN92*(G92+273.15)^3))/2</f>
        <v>4217.9625840967637</v>
      </c>
      <c r="W92">
        <f>((AG92 + AH92*(B92+273.15) + AI92*(B92+273.15)^2 +  AJ92*(B92+273.15)^3)+(AG92 + AH92*(G92+273.15) + AI92*(G92+273.15)^2 +  AJ92*(G92+273.15)^3))/2</f>
        <v>999.87746802529352</v>
      </c>
      <c r="AG92" s="7">
        <v>-144.24372570197801</v>
      </c>
      <c r="AH92" s="8">
        <v>10.528700058400901</v>
      </c>
      <c r="AI92" s="7">
        <v>-3.1256926142924198E-2</v>
      </c>
      <c r="AJ92" s="7">
        <v>2.9456116190551199E-5</v>
      </c>
      <c r="AK92" s="9">
        <v>17554.453889016499</v>
      </c>
      <c r="AL92" s="9">
        <v>-125.692345063977</v>
      </c>
      <c r="AM92" s="9">
        <v>0.39362054142913999</v>
      </c>
      <c r="AN92" s="9">
        <v>-4.1079636190540202E-4</v>
      </c>
    </row>
    <row r="93" spans="22:40" x14ac:dyDescent="0.45">
      <c r="V93">
        <f>+((AK93 + AL93*(B93+273.15) +AM93*(B93+273.15)^2 +  AN93*(B93+273.15)^3)+(AK93 + AL93*(G93+273.15) + AM93*(G93+273.15)^2 +  AN93*(G93+273.15)^3))/2</f>
        <v>4217.9625840967637</v>
      </c>
      <c r="W93">
        <f>((AG93 + AH93*(B93+273.15) + AI93*(B93+273.15)^2 +  AJ93*(B93+273.15)^3)+(AG93 + AH93*(G93+273.15) + AI93*(G93+273.15)^2 +  AJ93*(G93+273.15)^3))/2</f>
        <v>999.87746802529352</v>
      </c>
      <c r="AG93" s="7">
        <v>-144.24372570197801</v>
      </c>
      <c r="AH93" s="8">
        <v>10.528700058400901</v>
      </c>
      <c r="AI93" s="7">
        <v>-3.1256926142924198E-2</v>
      </c>
      <c r="AJ93" s="7">
        <v>2.9456116190551199E-5</v>
      </c>
      <c r="AK93" s="9">
        <v>17554.453889016499</v>
      </c>
      <c r="AL93" s="9">
        <v>-125.692345063977</v>
      </c>
      <c r="AM93" s="9">
        <v>0.39362054142913999</v>
      </c>
      <c r="AN93" s="9">
        <v>-4.1079636190540202E-4</v>
      </c>
    </row>
    <row r="94" spans="22:40" x14ac:dyDescent="0.45">
      <c r="V94">
        <f>+((AK94 + AL94*(B94+273.15) +AM94*(B94+273.15)^2 +  AN94*(B94+273.15)^3)+(AK94 + AL94*(G94+273.15) + AM94*(G94+273.15)^2 +  AN94*(G94+273.15)^3))/2</f>
        <v>4217.9625840967637</v>
      </c>
      <c r="W94">
        <f>((AG94 + AH94*(B94+273.15) + AI94*(B94+273.15)^2 +  AJ94*(B94+273.15)^3)+(AG94 + AH94*(G94+273.15) + AI94*(G94+273.15)^2 +  AJ94*(G94+273.15)^3))/2</f>
        <v>999.87746802529352</v>
      </c>
      <c r="AG94" s="7">
        <v>-144.24372570197801</v>
      </c>
      <c r="AH94" s="8">
        <v>10.528700058400901</v>
      </c>
      <c r="AI94" s="7">
        <v>-3.1256926142924198E-2</v>
      </c>
      <c r="AJ94" s="7">
        <v>2.9456116190551199E-5</v>
      </c>
      <c r="AK94" s="9">
        <v>17554.453889016499</v>
      </c>
      <c r="AL94" s="9">
        <v>-125.692345063977</v>
      </c>
      <c r="AM94" s="9">
        <v>0.39362054142913999</v>
      </c>
      <c r="AN94" s="9">
        <v>-4.1079636190540202E-4</v>
      </c>
    </row>
    <row r="95" spans="22:40" x14ac:dyDescent="0.45">
      <c r="V95">
        <f>+((AK95 + AL95*(B95+273.15) +AM95*(B95+273.15)^2 +  AN95*(B95+273.15)^3)+(AK95 + AL95*(G95+273.15) + AM95*(G95+273.15)^2 +  AN95*(G95+273.15)^3))/2</f>
        <v>4217.9625840967637</v>
      </c>
      <c r="W95">
        <f>((AG95 + AH95*(B95+273.15) + AI95*(B95+273.15)^2 +  AJ95*(B95+273.15)^3)+(AG95 + AH95*(G95+273.15) + AI95*(G95+273.15)^2 +  AJ95*(G95+273.15)^3))/2</f>
        <v>999.87746802529352</v>
      </c>
      <c r="AG95" s="7">
        <v>-144.24372570197801</v>
      </c>
      <c r="AH95" s="8">
        <v>10.528700058400901</v>
      </c>
      <c r="AI95" s="7">
        <v>-3.1256926142924198E-2</v>
      </c>
      <c r="AJ95" s="7">
        <v>2.9456116190551199E-5</v>
      </c>
      <c r="AK95" s="9">
        <v>17554.453889016499</v>
      </c>
      <c r="AL95" s="9">
        <v>-125.692345063977</v>
      </c>
      <c r="AM95" s="9">
        <v>0.39362054142913999</v>
      </c>
      <c r="AN95" s="9">
        <v>-4.1079636190540202E-4</v>
      </c>
    </row>
    <row r="96" spans="22:40" x14ac:dyDescent="0.45">
      <c r="V96">
        <f>+((AK96 + AL96*(B96+273.15) +AM96*(B96+273.15)^2 +  AN96*(B96+273.15)^3)+(AK96 + AL96*(G96+273.15) + AM96*(G96+273.15)^2 +  AN96*(G96+273.15)^3))/2</f>
        <v>4217.9625840967637</v>
      </c>
      <c r="W96">
        <f>((AG96 + AH96*(B96+273.15) + AI96*(B96+273.15)^2 +  AJ96*(B96+273.15)^3)+(AG96 + AH96*(G96+273.15) + AI96*(G96+273.15)^2 +  AJ96*(G96+273.15)^3))/2</f>
        <v>999.87746802529352</v>
      </c>
      <c r="AG96" s="7">
        <v>-144.24372570197801</v>
      </c>
      <c r="AH96" s="8">
        <v>10.528700058400901</v>
      </c>
      <c r="AI96" s="7">
        <v>-3.1256926142924198E-2</v>
      </c>
      <c r="AJ96" s="7">
        <v>2.9456116190551199E-5</v>
      </c>
      <c r="AK96" s="9">
        <v>17554.453889016499</v>
      </c>
      <c r="AL96" s="9">
        <v>-125.692345063977</v>
      </c>
      <c r="AM96" s="9">
        <v>0.39362054142913999</v>
      </c>
      <c r="AN96" s="9">
        <v>-4.1079636190540202E-4</v>
      </c>
    </row>
    <row r="97" spans="22:40" x14ac:dyDescent="0.45">
      <c r="V97">
        <f>+((AK97 + AL97*(B97+273.15) +AM97*(B97+273.15)^2 +  AN97*(B97+273.15)^3)+(AK97 + AL97*(G97+273.15) + AM97*(G97+273.15)^2 +  AN97*(G97+273.15)^3))/2</f>
        <v>4217.9625840967637</v>
      </c>
      <c r="W97">
        <f>((AG97 + AH97*(B97+273.15) + AI97*(B97+273.15)^2 +  AJ97*(B97+273.15)^3)+(AG97 + AH97*(G97+273.15) + AI97*(G97+273.15)^2 +  AJ97*(G97+273.15)^3))/2</f>
        <v>999.87746802529352</v>
      </c>
      <c r="AG97" s="7">
        <v>-144.24372570197801</v>
      </c>
      <c r="AH97" s="8">
        <v>10.528700058400901</v>
      </c>
      <c r="AI97" s="7">
        <v>-3.1256926142924198E-2</v>
      </c>
      <c r="AJ97" s="7">
        <v>2.9456116190551199E-5</v>
      </c>
      <c r="AK97" s="9">
        <v>17554.453889016499</v>
      </c>
      <c r="AL97" s="9">
        <v>-125.692345063977</v>
      </c>
      <c r="AM97" s="9">
        <v>0.39362054142913999</v>
      </c>
      <c r="AN97" s="9">
        <v>-4.1079636190540202E-4</v>
      </c>
    </row>
    <row r="98" spans="22:40" x14ac:dyDescent="0.45">
      <c r="V98">
        <f>+((AK98 + AL98*(B98+273.15) +AM98*(B98+273.15)^2 +  AN98*(B98+273.15)^3)+(AK98 + AL98*(G98+273.15) + AM98*(G98+273.15)^2 +  AN98*(G98+273.15)^3))/2</f>
        <v>4217.9625840967637</v>
      </c>
      <c r="W98">
        <f>((AG98 + AH98*(B98+273.15) + AI98*(B98+273.15)^2 +  AJ98*(B98+273.15)^3)+(AG98 + AH98*(G98+273.15) + AI98*(G98+273.15)^2 +  AJ98*(G98+273.15)^3))/2</f>
        <v>999.87746802529352</v>
      </c>
      <c r="AG98" s="7">
        <v>-144.24372570197801</v>
      </c>
      <c r="AH98" s="8">
        <v>10.528700058400901</v>
      </c>
      <c r="AI98" s="7">
        <v>-3.1256926142924198E-2</v>
      </c>
      <c r="AJ98" s="7">
        <v>2.9456116190551199E-5</v>
      </c>
      <c r="AK98" s="9">
        <v>17554.453889016499</v>
      </c>
      <c r="AL98" s="9">
        <v>-125.692345063977</v>
      </c>
      <c r="AM98" s="9">
        <v>0.39362054142913999</v>
      </c>
      <c r="AN98" s="9">
        <v>-4.1079636190540202E-4</v>
      </c>
    </row>
    <row r="99" spans="22:40" x14ac:dyDescent="0.45">
      <c r="V99">
        <f>+((AK99 + AL99*(B99+273.15) +AM99*(B99+273.15)^2 +  AN99*(B99+273.15)^3)+(AK99 + AL99*(G99+273.15) + AM99*(G99+273.15)^2 +  AN99*(G99+273.15)^3))/2</f>
        <v>4217.9625840967637</v>
      </c>
      <c r="W99">
        <f>((AG99 + AH99*(B99+273.15) + AI99*(B99+273.15)^2 +  AJ99*(B99+273.15)^3)+(AG99 + AH99*(G99+273.15) + AI99*(G99+273.15)^2 +  AJ99*(G99+273.15)^3))/2</f>
        <v>999.87746802529352</v>
      </c>
      <c r="AG99" s="7">
        <v>-144.24372570197801</v>
      </c>
      <c r="AH99" s="8">
        <v>10.528700058400901</v>
      </c>
      <c r="AI99" s="7">
        <v>-3.1256926142924198E-2</v>
      </c>
      <c r="AJ99" s="7">
        <v>2.9456116190551199E-5</v>
      </c>
      <c r="AK99" s="9">
        <v>17554.453889016499</v>
      </c>
      <c r="AL99" s="9">
        <v>-125.692345063977</v>
      </c>
      <c r="AM99" s="9">
        <v>0.39362054142913999</v>
      </c>
      <c r="AN99" s="9">
        <v>-4.1079636190540202E-4</v>
      </c>
    </row>
    <row r="100" spans="22:40" x14ac:dyDescent="0.45">
      <c r="V100">
        <f>+((AK100 + AL100*(B100+273.15) +AM100*(B100+273.15)^2 +  AN100*(B100+273.15)^3)+(AK100 + AL100*(G100+273.15) + AM100*(G100+273.15)^2 +  AN100*(G100+273.15)^3))/2</f>
        <v>4217.9625840967637</v>
      </c>
      <c r="W100">
        <f>((AG100 + AH100*(B100+273.15) + AI100*(B100+273.15)^2 +  AJ100*(B100+273.15)^3)+(AG100 + AH100*(G100+273.15) + AI100*(G100+273.15)^2 +  AJ100*(G100+273.15)^3))/2</f>
        <v>999.87746802529352</v>
      </c>
      <c r="AG100" s="7">
        <v>-144.24372570197801</v>
      </c>
      <c r="AH100" s="8">
        <v>10.528700058400901</v>
      </c>
      <c r="AI100" s="7">
        <v>-3.1256926142924198E-2</v>
      </c>
      <c r="AJ100" s="7">
        <v>2.9456116190551199E-5</v>
      </c>
      <c r="AK100" s="9">
        <v>17554.453889016499</v>
      </c>
      <c r="AL100" s="9">
        <v>-125.692345063977</v>
      </c>
      <c r="AM100" s="9">
        <v>0.39362054142913999</v>
      </c>
      <c r="AN100" s="9">
        <v>-4.1079636190540202E-4</v>
      </c>
    </row>
    <row r="101" spans="22:40" x14ac:dyDescent="0.45">
      <c r="V101">
        <f>+((AK101 + AL101*(B101+273.15) +AM101*(B101+273.15)^2 +  AN101*(B101+273.15)^3)+(AK101 + AL101*(G101+273.15) + AM101*(G101+273.15)^2 +  AN101*(G101+273.15)^3))/2</f>
        <v>4217.9625840967637</v>
      </c>
      <c r="W101">
        <f>((AG101 + AH101*(B101+273.15) + AI101*(B101+273.15)^2 +  AJ101*(B101+273.15)^3)+(AG101 + AH101*(G101+273.15) + AI101*(G101+273.15)^2 +  AJ101*(G101+273.15)^3))/2</f>
        <v>999.87746802529352</v>
      </c>
      <c r="AG101" s="7">
        <v>-144.24372570197801</v>
      </c>
      <c r="AH101" s="8">
        <v>10.528700058400901</v>
      </c>
      <c r="AI101" s="7">
        <v>-3.1256926142924198E-2</v>
      </c>
      <c r="AJ101" s="7">
        <v>2.9456116190551199E-5</v>
      </c>
      <c r="AK101" s="9">
        <v>17554.453889016499</v>
      </c>
      <c r="AL101" s="9">
        <v>-125.692345063977</v>
      </c>
      <c r="AM101" s="9">
        <v>0.39362054142913999</v>
      </c>
      <c r="AN101" s="9">
        <v>-4.1079636190540202E-4</v>
      </c>
    </row>
    <row r="102" spans="22:40" x14ac:dyDescent="0.45">
      <c r="V102">
        <f>+((AK102 + AL102*(B102+273.15) +AM102*(B102+273.15)^2 +  AN102*(B102+273.15)^3)+(AK102 + AL102*(G102+273.15) + AM102*(G102+273.15)^2 +  AN102*(G102+273.15)^3))/2</f>
        <v>4217.9625840967637</v>
      </c>
      <c r="W102">
        <f>((AG102 + AH102*(B102+273.15) + AI102*(B102+273.15)^2 +  AJ102*(B102+273.15)^3)+(AG102 + AH102*(G102+273.15) + AI102*(G102+273.15)^2 +  AJ102*(G102+273.15)^3))/2</f>
        <v>999.87746802529352</v>
      </c>
      <c r="AG102" s="7">
        <v>-144.24372570197801</v>
      </c>
      <c r="AH102" s="8">
        <v>10.528700058400901</v>
      </c>
      <c r="AI102" s="7">
        <v>-3.1256926142924198E-2</v>
      </c>
      <c r="AJ102" s="7">
        <v>2.9456116190551199E-5</v>
      </c>
      <c r="AK102" s="9">
        <v>17554.453889016499</v>
      </c>
      <c r="AL102" s="9">
        <v>-125.692345063977</v>
      </c>
      <c r="AM102" s="9">
        <v>0.39362054142913999</v>
      </c>
      <c r="AN102" s="9">
        <v>-4.1079636190540202E-4</v>
      </c>
    </row>
    <row r="103" spans="22:40" x14ac:dyDescent="0.45">
      <c r="V103">
        <f>+((AK103 + AL103*(B103+273.15) +AM103*(B103+273.15)^2 +  AN103*(B103+273.15)^3)+(AK103 + AL103*(G103+273.15) + AM103*(G103+273.15)^2 +  AN103*(G103+273.15)^3))/2</f>
        <v>4217.9625840967637</v>
      </c>
      <c r="W103">
        <f>((AG103 + AH103*(B103+273.15) + AI103*(B103+273.15)^2 +  AJ103*(B103+273.15)^3)+(AG103 + AH103*(G103+273.15) + AI103*(G103+273.15)^2 +  AJ103*(G103+273.15)^3))/2</f>
        <v>999.87746802529352</v>
      </c>
      <c r="AG103" s="7">
        <v>-144.24372570197801</v>
      </c>
      <c r="AH103" s="8">
        <v>10.528700058400901</v>
      </c>
      <c r="AI103" s="7">
        <v>-3.1256926142924198E-2</v>
      </c>
      <c r="AJ103" s="7">
        <v>2.9456116190551199E-5</v>
      </c>
      <c r="AK103" s="9">
        <v>17554.453889016499</v>
      </c>
      <c r="AL103" s="9">
        <v>-125.692345063977</v>
      </c>
      <c r="AM103" s="9">
        <v>0.39362054142913999</v>
      </c>
      <c r="AN103" s="9">
        <v>-4.1079636190540202E-4</v>
      </c>
    </row>
    <row r="104" spans="22:40" x14ac:dyDescent="0.45">
      <c r="V104">
        <f>+((AK104 + AL104*(B104+273.15) +AM104*(B104+273.15)^2 +  AN104*(B104+273.15)^3)+(AK104 + AL104*(G104+273.15) + AM104*(G104+273.15)^2 +  AN104*(G104+273.15)^3))/2</f>
        <v>4217.9625840967637</v>
      </c>
      <c r="W104">
        <f>((AG104 + AH104*(B104+273.15) + AI104*(B104+273.15)^2 +  AJ104*(B104+273.15)^3)+(AG104 + AH104*(G104+273.15) + AI104*(G104+273.15)^2 +  AJ104*(G104+273.15)^3))/2</f>
        <v>999.87746802529352</v>
      </c>
      <c r="AG104" s="7">
        <v>-144.24372570197801</v>
      </c>
      <c r="AH104" s="8">
        <v>10.528700058400901</v>
      </c>
      <c r="AI104" s="7">
        <v>-3.1256926142924198E-2</v>
      </c>
      <c r="AJ104" s="7">
        <v>2.9456116190551199E-5</v>
      </c>
      <c r="AK104" s="9">
        <v>17554.453889016499</v>
      </c>
      <c r="AL104" s="9">
        <v>-125.692345063977</v>
      </c>
      <c r="AM104" s="9">
        <v>0.39362054142913999</v>
      </c>
      <c r="AN104" s="9">
        <v>-4.1079636190540202E-4</v>
      </c>
    </row>
    <row r="105" spans="22:40" x14ac:dyDescent="0.45">
      <c r="V105">
        <f>+((AK105 + AL105*(B105+273.15) +AM105*(B105+273.15)^2 +  AN105*(B105+273.15)^3)+(AK105 + AL105*(G105+273.15) + AM105*(G105+273.15)^2 +  AN105*(G105+273.15)^3))/2</f>
        <v>4217.9625840967637</v>
      </c>
      <c r="W105">
        <f>((AG105 + AH105*(B105+273.15) + AI105*(B105+273.15)^2 +  AJ105*(B105+273.15)^3)+(AG105 + AH105*(G105+273.15) + AI105*(G105+273.15)^2 +  AJ105*(G105+273.15)^3))/2</f>
        <v>999.87746802529352</v>
      </c>
      <c r="AG105" s="7">
        <v>-144.24372570197801</v>
      </c>
      <c r="AH105" s="8">
        <v>10.528700058400901</v>
      </c>
      <c r="AI105" s="7">
        <v>-3.1256926142924198E-2</v>
      </c>
      <c r="AJ105" s="7">
        <v>2.9456116190551199E-5</v>
      </c>
      <c r="AK105" s="9">
        <v>17554.453889016499</v>
      </c>
      <c r="AL105" s="9">
        <v>-125.692345063977</v>
      </c>
      <c r="AM105" s="9">
        <v>0.39362054142913999</v>
      </c>
      <c r="AN105" s="9">
        <v>-4.1079636190540202E-4</v>
      </c>
    </row>
    <row r="106" spans="22:40" x14ac:dyDescent="0.45">
      <c r="V106">
        <f>+((AK106 + AL106*(B106+273.15) +AM106*(B106+273.15)^2 +  AN106*(B106+273.15)^3)+(AK106 + AL106*(G106+273.15) + AM106*(G106+273.15)^2 +  AN106*(G106+273.15)^3))/2</f>
        <v>4217.9625840967637</v>
      </c>
      <c r="W106">
        <f>((AG106 + AH106*(B106+273.15) + AI106*(B106+273.15)^2 +  AJ106*(B106+273.15)^3)+(AG106 + AH106*(G106+273.15) + AI106*(G106+273.15)^2 +  AJ106*(G106+273.15)^3))/2</f>
        <v>999.87746802529352</v>
      </c>
      <c r="AG106" s="7">
        <v>-144.24372570197801</v>
      </c>
      <c r="AH106" s="8">
        <v>10.528700058400901</v>
      </c>
      <c r="AI106" s="7">
        <v>-3.1256926142924198E-2</v>
      </c>
      <c r="AJ106" s="7">
        <v>2.9456116190551199E-5</v>
      </c>
      <c r="AK106" s="9">
        <v>17554.453889016499</v>
      </c>
      <c r="AL106" s="9">
        <v>-125.692345063977</v>
      </c>
      <c r="AM106" s="9">
        <v>0.39362054142913999</v>
      </c>
      <c r="AN106" s="9">
        <v>-4.1079636190540202E-4</v>
      </c>
    </row>
    <row r="107" spans="22:40" x14ac:dyDescent="0.45">
      <c r="V107">
        <f>+((AK107 + AL107*(B107+273.15) +AM107*(B107+273.15)^2 +  AN107*(B107+273.15)^3)+(AK107 + AL107*(G107+273.15) + AM107*(G107+273.15)^2 +  AN107*(G107+273.15)^3))/2</f>
        <v>4217.9625840967637</v>
      </c>
      <c r="W107">
        <f>((AG107 + AH107*(B107+273.15) + AI107*(B107+273.15)^2 +  AJ107*(B107+273.15)^3)+(AG107 + AH107*(G107+273.15) + AI107*(G107+273.15)^2 +  AJ107*(G107+273.15)^3))/2</f>
        <v>999.87746802529352</v>
      </c>
      <c r="AG107" s="7">
        <v>-144.24372570197801</v>
      </c>
      <c r="AH107" s="8">
        <v>10.528700058400901</v>
      </c>
      <c r="AI107" s="7">
        <v>-3.1256926142924198E-2</v>
      </c>
      <c r="AJ107" s="7">
        <v>2.9456116190551199E-5</v>
      </c>
      <c r="AK107" s="9">
        <v>17554.453889016499</v>
      </c>
      <c r="AL107" s="9">
        <v>-125.692345063977</v>
      </c>
      <c r="AM107" s="9">
        <v>0.39362054142913999</v>
      </c>
      <c r="AN107" s="9">
        <v>-4.1079636190540202E-4</v>
      </c>
    </row>
    <row r="108" spans="22:40" x14ac:dyDescent="0.45">
      <c r="V108">
        <f>+((AK108 + AL108*(B108+273.15) +AM108*(B108+273.15)^2 +  AN108*(B108+273.15)^3)+(AK108 + AL108*(G108+273.15) + AM108*(G108+273.15)^2 +  AN108*(G108+273.15)^3))/2</f>
        <v>4217.9625840967637</v>
      </c>
      <c r="W108">
        <f>((AG108 + AH108*(B108+273.15) + AI108*(B108+273.15)^2 +  AJ108*(B108+273.15)^3)+(AG108 + AH108*(G108+273.15) + AI108*(G108+273.15)^2 +  AJ108*(G108+273.15)^3))/2</f>
        <v>999.87746802529352</v>
      </c>
      <c r="AG108" s="7">
        <v>-144.24372570197801</v>
      </c>
      <c r="AH108" s="8">
        <v>10.528700058400901</v>
      </c>
      <c r="AI108" s="7">
        <v>-3.1256926142924198E-2</v>
      </c>
      <c r="AJ108" s="7">
        <v>2.9456116190551199E-5</v>
      </c>
      <c r="AK108" s="9">
        <v>17554.453889016499</v>
      </c>
      <c r="AL108" s="9">
        <v>-125.692345063977</v>
      </c>
      <c r="AM108" s="9">
        <v>0.39362054142913999</v>
      </c>
      <c r="AN108" s="9">
        <v>-4.1079636190540202E-4</v>
      </c>
    </row>
    <row r="109" spans="22:40" x14ac:dyDescent="0.45">
      <c r="V109">
        <f>+((AK109 + AL109*(B109+273.15) +AM109*(B109+273.15)^2 +  AN109*(B109+273.15)^3)+(AK109 + AL109*(G109+273.15) + AM109*(G109+273.15)^2 +  AN109*(G109+273.15)^3))/2</f>
        <v>4217.9625840967637</v>
      </c>
      <c r="W109">
        <f>((AG109 + AH109*(B109+273.15) + AI109*(B109+273.15)^2 +  AJ109*(B109+273.15)^3)+(AG109 + AH109*(G109+273.15) + AI109*(G109+273.15)^2 +  AJ109*(G109+273.15)^3))/2</f>
        <v>999.87746802529352</v>
      </c>
      <c r="AG109" s="7">
        <v>-144.24372570197801</v>
      </c>
      <c r="AH109" s="8">
        <v>10.528700058400901</v>
      </c>
      <c r="AI109" s="7">
        <v>-3.1256926142924198E-2</v>
      </c>
      <c r="AJ109" s="7">
        <v>2.9456116190551199E-5</v>
      </c>
      <c r="AK109" s="9">
        <v>17554.453889016499</v>
      </c>
      <c r="AL109" s="9">
        <v>-125.692345063977</v>
      </c>
      <c r="AM109" s="9">
        <v>0.39362054142913999</v>
      </c>
      <c r="AN109" s="9">
        <v>-4.1079636190540202E-4</v>
      </c>
    </row>
    <row r="110" spans="22:40" x14ac:dyDescent="0.45">
      <c r="V110">
        <f>+((AK110 + AL110*(B110+273.15) +AM110*(B110+273.15)^2 +  AN110*(B110+273.15)^3)+(AK110 + AL110*(G110+273.15) + AM110*(G110+273.15)^2 +  AN110*(G110+273.15)^3))/2</f>
        <v>4217.9625840967637</v>
      </c>
      <c r="W110">
        <f>((AG110 + AH110*(B110+273.15) + AI110*(B110+273.15)^2 +  AJ110*(B110+273.15)^3)+(AG110 + AH110*(G110+273.15) + AI110*(G110+273.15)^2 +  AJ110*(G110+273.15)^3))/2</f>
        <v>999.87746802529352</v>
      </c>
      <c r="AG110" s="7">
        <v>-144.24372570197801</v>
      </c>
      <c r="AH110" s="8">
        <v>10.528700058400901</v>
      </c>
      <c r="AI110" s="7">
        <v>-3.1256926142924198E-2</v>
      </c>
      <c r="AJ110" s="7">
        <v>2.9456116190551199E-5</v>
      </c>
      <c r="AK110" s="9">
        <v>17554.453889016499</v>
      </c>
      <c r="AL110" s="9">
        <v>-125.692345063977</v>
      </c>
      <c r="AM110" s="9">
        <v>0.39362054142913999</v>
      </c>
      <c r="AN110" s="9">
        <v>-4.1079636190540202E-4</v>
      </c>
    </row>
    <row r="111" spans="22:40" x14ac:dyDescent="0.45">
      <c r="V111">
        <f>+((AK111 + AL111*(B111+273.15) +AM111*(B111+273.15)^2 +  AN111*(B111+273.15)^3)+(AK111 + AL111*(G111+273.15) + AM111*(G111+273.15)^2 +  AN111*(G111+273.15)^3))/2</f>
        <v>4217.9625840967637</v>
      </c>
      <c r="W111">
        <f>((AG111 + AH111*(B111+273.15) + AI111*(B111+273.15)^2 +  AJ111*(B111+273.15)^3)+(AG111 + AH111*(G111+273.15) + AI111*(G111+273.15)^2 +  AJ111*(G111+273.15)^3))/2</f>
        <v>999.87746802529352</v>
      </c>
      <c r="AG111" s="7">
        <v>-144.24372570197801</v>
      </c>
      <c r="AH111" s="8">
        <v>10.528700058400901</v>
      </c>
      <c r="AI111" s="7">
        <v>-3.1256926142924198E-2</v>
      </c>
      <c r="AJ111" s="7">
        <v>2.9456116190551199E-5</v>
      </c>
      <c r="AK111" s="9">
        <v>17554.453889016499</v>
      </c>
      <c r="AL111" s="9">
        <v>-125.692345063977</v>
      </c>
      <c r="AM111" s="9">
        <v>0.39362054142913999</v>
      </c>
      <c r="AN111" s="9">
        <v>-4.1079636190540202E-4</v>
      </c>
    </row>
    <row r="112" spans="22:40" x14ac:dyDescent="0.45">
      <c r="V112">
        <f>+((AK112 + AL112*(B112+273.15) +AM112*(B112+273.15)^2 +  AN112*(B112+273.15)^3)+(AK112 + AL112*(G112+273.15) + AM112*(G112+273.15)^2 +  AN112*(G112+273.15)^3))/2</f>
        <v>4217.9625840967637</v>
      </c>
      <c r="W112">
        <f>((AG112 + AH112*(B112+273.15) + AI112*(B112+273.15)^2 +  AJ112*(B112+273.15)^3)+(AG112 + AH112*(G112+273.15) + AI112*(G112+273.15)^2 +  AJ112*(G112+273.15)^3))/2</f>
        <v>999.87746802529352</v>
      </c>
      <c r="AG112" s="7">
        <v>-144.24372570197801</v>
      </c>
      <c r="AH112" s="8">
        <v>10.528700058400901</v>
      </c>
      <c r="AI112" s="7">
        <v>-3.1256926142924198E-2</v>
      </c>
      <c r="AJ112" s="7">
        <v>2.9456116190551199E-5</v>
      </c>
      <c r="AK112" s="9">
        <v>17554.453889016499</v>
      </c>
      <c r="AL112" s="9">
        <v>-125.692345063977</v>
      </c>
      <c r="AM112" s="9">
        <v>0.39362054142913999</v>
      </c>
      <c r="AN112" s="9">
        <v>-4.1079636190540202E-4</v>
      </c>
    </row>
    <row r="113" spans="22:40" x14ac:dyDescent="0.45">
      <c r="V113">
        <f>+((AK113 + AL113*(B113+273.15) +AM113*(B113+273.15)^2 +  AN113*(B113+273.15)^3)+(AK113 + AL113*(G113+273.15) + AM113*(G113+273.15)^2 +  AN113*(G113+273.15)^3))/2</f>
        <v>4217.9625840967637</v>
      </c>
      <c r="W113">
        <f>((AG113 + AH113*(B113+273.15) + AI113*(B113+273.15)^2 +  AJ113*(B113+273.15)^3)+(AG113 + AH113*(G113+273.15) + AI113*(G113+273.15)^2 +  AJ113*(G113+273.15)^3))/2</f>
        <v>999.87746802529352</v>
      </c>
      <c r="AG113" s="7">
        <v>-144.24372570197801</v>
      </c>
      <c r="AH113" s="8">
        <v>10.528700058400901</v>
      </c>
      <c r="AI113" s="7">
        <v>-3.1256926142924198E-2</v>
      </c>
      <c r="AJ113" s="7">
        <v>2.9456116190551199E-5</v>
      </c>
      <c r="AK113" s="9">
        <v>17554.453889016499</v>
      </c>
      <c r="AL113" s="9">
        <v>-125.692345063977</v>
      </c>
      <c r="AM113" s="9">
        <v>0.39362054142913999</v>
      </c>
      <c r="AN113" s="9">
        <v>-4.1079636190540202E-4</v>
      </c>
    </row>
    <row r="114" spans="22:40" x14ac:dyDescent="0.45">
      <c r="V114">
        <f>+((AK114 + AL114*(B114+273.15) +AM114*(B114+273.15)^2 +  AN114*(B114+273.15)^3)+(AK114 + AL114*(G114+273.15) + AM114*(G114+273.15)^2 +  AN114*(G114+273.15)^3))/2</f>
        <v>4217.9625840967637</v>
      </c>
      <c r="W114">
        <f>((AG114 + AH114*(B114+273.15) + AI114*(B114+273.15)^2 +  AJ114*(B114+273.15)^3)+(AG114 + AH114*(G114+273.15) + AI114*(G114+273.15)^2 +  AJ114*(G114+273.15)^3))/2</f>
        <v>999.87746802529352</v>
      </c>
      <c r="AG114" s="7">
        <v>-144.24372570197801</v>
      </c>
      <c r="AH114" s="8">
        <v>10.528700058400901</v>
      </c>
      <c r="AI114" s="7">
        <v>-3.1256926142924198E-2</v>
      </c>
      <c r="AJ114" s="7">
        <v>2.9456116190551199E-5</v>
      </c>
      <c r="AK114" s="9">
        <v>17554.453889016499</v>
      </c>
      <c r="AL114" s="9">
        <v>-125.692345063977</v>
      </c>
      <c r="AM114" s="9">
        <v>0.39362054142913999</v>
      </c>
      <c r="AN114" s="9">
        <v>-4.1079636190540202E-4</v>
      </c>
    </row>
    <row r="196" spans="33:40" x14ac:dyDescent="0.45">
      <c r="AG196" s="9"/>
      <c r="AH196" s="9"/>
      <c r="AI196" s="9"/>
      <c r="AJ196" s="9"/>
      <c r="AK196" s="9"/>
      <c r="AL196" s="9"/>
      <c r="AM196" s="9"/>
      <c r="AN196" s="9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Y22" sqref="Y22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8"/>
  <sheetViews>
    <sheetView workbookViewId="0">
      <selection activeCell="J17" sqref="J17"/>
    </sheetView>
  </sheetViews>
  <sheetFormatPr baseColWidth="10" defaultRowHeight="14.25" x14ac:dyDescent="0.45"/>
  <sheetData>
    <row r="1" spans="1:17" x14ac:dyDescent="0.45">
      <c r="C1">
        <v>8.0000000000000002E-3</v>
      </c>
      <c r="D1">
        <v>1.6E-2</v>
      </c>
      <c r="E1">
        <v>2.7E-2</v>
      </c>
      <c r="F1">
        <v>4.2000000000000003E-2</v>
      </c>
      <c r="G1">
        <v>5.3999999999999999E-2</v>
      </c>
      <c r="H1">
        <v>7.3999999999999996E-2</v>
      </c>
      <c r="K1">
        <v>8.5</v>
      </c>
      <c r="L1">
        <v>73</v>
      </c>
      <c r="N1" s="3"/>
      <c r="O1" s="4"/>
      <c r="P1" s="5"/>
      <c r="Q1" s="5"/>
    </row>
    <row r="2" spans="1:17" x14ac:dyDescent="0.45">
      <c r="A2">
        <v>240</v>
      </c>
      <c r="B2">
        <v>38.5</v>
      </c>
      <c r="C2" s="13">
        <v>15.575976068999999</v>
      </c>
      <c r="D2" s="13">
        <v>11.3087804007</v>
      </c>
      <c r="E2" s="13">
        <v>9.4473564142799997</v>
      </c>
      <c r="F2" s="13">
        <v>8.3612977486600002</v>
      </c>
      <c r="G2" s="13">
        <v>7.8764751020799997</v>
      </c>
      <c r="H2" s="13">
        <v>7.3697235027300003</v>
      </c>
      <c r="I2" s="2"/>
      <c r="J2">
        <v>0.02</v>
      </c>
      <c r="K2" s="13">
        <v>0.69389088966699997</v>
      </c>
      <c r="L2" s="13">
        <v>9.2124938964985859E-3</v>
      </c>
      <c r="N2" s="5"/>
      <c r="O2" s="13"/>
      <c r="P2" s="13"/>
      <c r="Q2" s="2"/>
    </row>
    <row r="3" spans="1:17" x14ac:dyDescent="0.45">
      <c r="B3">
        <v>77</v>
      </c>
      <c r="C3" s="13">
        <v>15.575976068999999</v>
      </c>
      <c r="D3" s="13">
        <v>11.3087804007</v>
      </c>
      <c r="E3" s="13">
        <v>9.4473564142799997</v>
      </c>
      <c r="F3" s="13">
        <v>8.3612977486600002</v>
      </c>
      <c r="G3" s="13">
        <v>7.8764751020799997</v>
      </c>
      <c r="H3" s="13">
        <v>7.3697235027300003</v>
      </c>
      <c r="I3" s="2"/>
      <c r="J3">
        <v>0.08</v>
      </c>
      <c r="K3" s="13">
        <v>2.8852958679198935</v>
      </c>
      <c r="L3" s="13">
        <v>0.31090760078500002</v>
      </c>
      <c r="N3" s="5"/>
      <c r="O3" s="13"/>
      <c r="P3" s="13"/>
      <c r="Q3" s="2"/>
    </row>
    <row r="4" spans="1:17" x14ac:dyDescent="0.45">
      <c r="B4">
        <v>154</v>
      </c>
      <c r="C4" s="13">
        <v>15.575976068999999</v>
      </c>
      <c r="D4" s="13">
        <v>11.3087804007</v>
      </c>
      <c r="E4" s="13">
        <v>9.4473564142799997</v>
      </c>
      <c r="F4" s="13">
        <v>8.3612977486600002</v>
      </c>
      <c r="G4" s="13">
        <v>7.8764751020799997</v>
      </c>
      <c r="H4" s="13">
        <v>7.3697235027300003</v>
      </c>
      <c r="I4" s="2"/>
      <c r="J4">
        <v>0.12</v>
      </c>
      <c r="K4" s="13">
        <v>4.346080780029304</v>
      </c>
      <c r="L4" s="13">
        <v>0.38576635524300001</v>
      </c>
      <c r="N4" s="5"/>
      <c r="O4" s="13"/>
      <c r="P4" s="13"/>
      <c r="Q4" s="2"/>
    </row>
    <row r="5" spans="1:17" x14ac:dyDescent="0.45">
      <c r="B5">
        <v>231</v>
      </c>
      <c r="C5" s="13">
        <v>15.575976068999999</v>
      </c>
      <c r="D5" s="13">
        <v>11.3087804007</v>
      </c>
      <c r="E5" s="13">
        <v>9.4473564142799997</v>
      </c>
      <c r="F5" s="13">
        <v>8.3612977486600002</v>
      </c>
      <c r="G5" s="13">
        <v>7.8764751020799997</v>
      </c>
      <c r="H5" s="13">
        <v>7.3697235027300003</v>
      </c>
      <c r="I5" s="2"/>
      <c r="N5" s="5"/>
      <c r="O5" s="2"/>
      <c r="P5" s="2"/>
      <c r="Q5" s="2"/>
    </row>
    <row r="6" spans="1:17" ht="13.9" customHeight="1" x14ac:dyDescent="0.45">
      <c r="B6">
        <v>390</v>
      </c>
      <c r="C6" s="13">
        <v>15.575976068999999</v>
      </c>
      <c r="D6" s="13">
        <v>11.3087804007</v>
      </c>
      <c r="E6" s="13">
        <v>9.4473564142799997</v>
      </c>
      <c r="F6" s="13">
        <v>8.3612977486600002</v>
      </c>
      <c r="G6" s="13">
        <v>7.8764751020799997</v>
      </c>
      <c r="H6" s="13">
        <v>7.3697235027300003</v>
      </c>
      <c r="I6" s="2"/>
      <c r="N6" s="5"/>
      <c r="O6" s="2"/>
      <c r="P6" s="2"/>
      <c r="Q6" s="2"/>
    </row>
    <row r="7" spans="1:17" x14ac:dyDescent="0.45">
      <c r="B7">
        <v>408.1</v>
      </c>
      <c r="C7" s="13">
        <v>15.575976068999999</v>
      </c>
      <c r="D7" s="13">
        <v>11.3087804007</v>
      </c>
      <c r="E7" s="13">
        <v>9.4473564142799997</v>
      </c>
      <c r="F7" s="13">
        <v>8.3612977486600002</v>
      </c>
      <c r="G7" s="13">
        <v>7.8764751020799997</v>
      </c>
      <c r="H7" s="13">
        <v>7.3697235027300003</v>
      </c>
      <c r="I7" s="2"/>
    </row>
    <row r="10" spans="1:17" x14ac:dyDescent="0.45">
      <c r="K10">
        <v>8.5</v>
      </c>
      <c r="L10">
        <v>73</v>
      </c>
      <c r="N10" s="3"/>
      <c r="O10" s="4"/>
      <c r="P10" s="5"/>
      <c r="Q10" s="5"/>
    </row>
    <row r="11" spans="1:17" x14ac:dyDescent="0.45">
      <c r="A11">
        <v>180</v>
      </c>
      <c r="C11">
        <v>8.0000000000000002E-3</v>
      </c>
      <c r="D11">
        <v>1.6E-2</v>
      </c>
      <c r="E11">
        <v>2.7E-2</v>
      </c>
      <c r="F11">
        <v>4.2000000000000003E-2</v>
      </c>
      <c r="G11">
        <v>5.3999999999999999E-2</v>
      </c>
      <c r="H11">
        <v>7.3999999999999996E-2</v>
      </c>
      <c r="I11" s="2"/>
      <c r="J11">
        <v>0.02</v>
      </c>
      <c r="K11" s="13">
        <v>0.52042515899999997</v>
      </c>
      <c r="L11" s="13">
        <v>6.9084167480042424E-3</v>
      </c>
      <c r="N11" s="5"/>
      <c r="O11" s="13"/>
      <c r="P11" s="13"/>
      <c r="Q11" s="2"/>
    </row>
    <row r="12" spans="1:17" x14ac:dyDescent="0.45">
      <c r="B12">
        <v>38.5</v>
      </c>
      <c r="C12" s="13">
        <v>11.6835882075</v>
      </c>
      <c r="D12" s="13">
        <v>8.4738612664899993</v>
      </c>
      <c r="E12" s="13">
        <v>7.0815978157800004</v>
      </c>
      <c r="F12" s="13">
        <v>6.2717803935500003</v>
      </c>
      <c r="G12" s="13">
        <v>5.9109397287199998</v>
      </c>
      <c r="H12" s="13">
        <v>5.5342669902199999</v>
      </c>
      <c r="I12" s="2"/>
      <c r="J12">
        <v>0.08</v>
      </c>
      <c r="K12" s="13">
        <v>2.711288452148402</v>
      </c>
      <c r="L12" s="13">
        <v>0.224689637335</v>
      </c>
      <c r="N12" s="5"/>
      <c r="O12" s="13"/>
      <c r="P12" s="13"/>
      <c r="Q12" s="2"/>
    </row>
    <row r="13" spans="1:17" x14ac:dyDescent="0.45">
      <c r="B13">
        <v>77</v>
      </c>
      <c r="C13" s="13">
        <v>11.6835882075</v>
      </c>
      <c r="D13" s="13">
        <v>8.4738612664899993</v>
      </c>
      <c r="E13" s="13">
        <v>7.0815978157800004</v>
      </c>
      <c r="F13" s="13">
        <v>6.2717803935500003</v>
      </c>
      <c r="G13" s="13">
        <v>5.9109397287199998</v>
      </c>
      <c r="H13" s="13">
        <v>5.5342669902199999</v>
      </c>
      <c r="I13" s="2"/>
      <c r="J13">
        <v>0.12</v>
      </c>
      <c r="K13" s="13">
        <v>3.2595939636230042</v>
      </c>
      <c r="L13" s="13">
        <v>0.25256809714599998</v>
      </c>
      <c r="N13" s="5"/>
      <c r="O13" s="13"/>
      <c r="P13" s="13"/>
      <c r="Q13" s="2"/>
    </row>
    <row r="14" spans="1:17" x14ac:dyDescent="0.45">
      <c r="B14">
        <v>154</v>
      </c>
      <c r="C14" s="13">
        <v>11.6835882075</v>
      </c>
      <c r="D14" s="13">
        <v>8.4738612664899993</v>
      </c>
      <c r="E14" s="13">
        <v>7.0815978157800004</v>
      </c>
      <c r="F14" s="13">
        <v>6.2717803935500003</v>
      </c>
      <c r="G14" s="13">
        <v>5.9109397287199998</v>
      </c>
      <c r="H14" s="13">
        <v>5.5342669902199999</v>
      </c>
      <c r="I14" s="2"/>
      <c r="N14" s="5"/>
      <c r="O14" s="2"/>
      <c r="P14" s="2"/>
      <c r="Q14" s="2"/>
    </row>
    <row r="15" spans="1:17" x14ac:dyDescent="0.45">
      <c r="B15">
        <v>231</v>
      </c>
      <c r="C15" s="13">
        <v>11.6835882075</v>
      </c>
      <c r="D15" s="13">
        <v>8.4738612664899993</v>
      </c>
      <c r="E15" s="13">
        <v>7.0815978157800004</v>
      </c>
      <c r="F15" s="13">
        <v>6.2717803935500003</v>
      </c>
      <c r="G15" s="13">
        <v>5.9109397287199998</v>
      </c>
      <c r="H15" s="13">
        <v>5.5342669902199999</v>
      </c>
      <c r="I15" s="2"/>
      <c r="M15" s="3"/>
      <c r="N15" s="5"/>
      <c r="O15" s="2"/>
      <c r="P15" s="2"/>
      <c r="Q15" s="2"/>
    </row>
    <row r="16" spans="1:17" x14ac:dyDescent="0.45">
      <c r="B16">
        <v>390</v>
      </c>
      <c r="C16" s="13">
        <v>11.6835882075</v>
      </c>
      <c r="D16" s="13">
        <v>8.4738612664899993</v>
      </c>
      <c r="E16" s="13">
        <v>7.0815978157800004</v>
      </c>
      <c r="F16" s="13">
        <v>6.2717803935500003</v>
      </c>
      <c r="G16" s="13">
        <v>5.9109397287199998</v>
      </c>
      <c r="H16" s="13">
        <v>5.5342669902199999</v>
      </c>
      <c r="I16" s="2"/>
      <c r="J16" s="3"/>
      <c r="K16" s="3"/>
      <c r="L16" s="3"/>
      <c r="M16" s="3"/>
      <c r="N16" s="3"/>
      <c r="O16" s="3"/>
    </row>
    <row r="17" spans="1:19" x14ac:dyDescent="0.45">
      <c r="B17">
        <v>408.1</v>
      </c>
      <c r="C17" s="13">
        <v>11.6835882075</v>
      </c>
      <c r="D17" s="13">
        <v>8.4738612664899993</v>
      </c>
      <c r="E17" s="13">
        <v>7.0815978157800004</v>
      </c>
      <c r="F17" s="13">
        <v>6.2717803935500003</v>
      </c>
      <c r="G17" s="13">
        <v>5.9109397287199998</v>
      </c>
      <c r="H17" s="13">
        <v>5.5342669902199999</v>
      </c>
      <c r="I17" s="2"/>
      <c r="J17" s="3"/>
      <c r="K17" s="4"/>
      <c r="L17" s="5"/>
      <c r="M17" s="5"/>
      <c r="N17" s="3"/>
      <c r="O17" s="3"/>
    </row>
    <row r="18" spans="1:19" x14ac:dyDescent="0.45">
      <c r="C18" s="2"/>
      <c r="D18" s="2"/>
      <c r="E18" s="2"/>
      <c r="F18" s="2"/>
      <c r="G18" s="2"/>
      <c r="J18" s="5"/>
      <c r="K18" s="3"/>
      <c r="L18" s="3"/>
      <c r="M18" s="3"/>
      <c r="N18" s="3"/>
    </row>
    <row r="19" spans="1:19" x14ac:dyDescent="0.45">
      <c r="C19" s="2"/>
      <c r="D19" s="2"/>
      <c r="E19" s="2"/>
      <c r="F19" s="2"/>
      <c r="H19" s="2"/>
      <c r="I19" s="2"/>
      <c r="M19" s="5"/>
      <c r="O19" s="13"/>
      <c r="P19" s="13"/>
    </row>
    <row r="20" spans="1:19" x14ac:dyDescent="0.45">
      <c r="B20">
        <v>1.6E-2</v>
      </c>
      <c r="C20" s="2">
        <v>1.6E-2</v>
      </c>
      <c r="D20" s="2">
        <v>1.6E-2</v>
      </c>
      <c r="E20" s="2">
        <v>1.6E-2</v>
      </c>
      <c r="F20" s="5">
        <v>0.85</v>
      </c>
      <c r="G20" s="2"/>
      <c r="H20" s="2"/>
      <c r="I20" s="2"/>
      <c r="K20" s="13"/>
      <c r="L20" s="13"/>
      <c r="M20" s="5"/>
      <c r="O20" s="13"/>
      <c r="P20" s="13"/>
    </row>
    <row r="21" spans="1:19" x14ac:dyDescent="0.45">
      <c r="A21">
        <v>240</v>
      </c>
      <c r="B21" s="2">
        <v>9.4699859619105098E-2</v>
      </c>
      <c r="C21" s="2">
        <v>1.409149169929691E-2</v>
      </c>
      <c r="D21" s="2">
        <v>4.8713684082095199E-2</v>
      </c>
      <c r="E21" s="2">
        <v>0.36135482788080253</v>
      </c>
      <c r="F21" s="2">
        <v>2.5397529602050994</v>
      </c>
      <c r="G21" s="2"/>
      <c r="H21" s="2"/>
      <c r="I21" s="2"/>
      <c r="K21" s="13"/>
      <c r="L21" s="13"/>
      <c r="M21" s="3"/>
      <c r="O21" s="13"/>
      <c r="P21" s="13"/>
    </row>
    <row r="22" spans="1:19" x14ac:dyDescent="0.45">
      <c r="A22">
        <v>180</v>
      </c>
      <c r="B22" s="2">
        <v>2.7851104736399179E-2</v>
      </c>
      <c r="C22" s="2">
        <v>4.1427612305042771E-3</v>
      </c>
      <c r="D22" s="2">
        <v>1.370239257820316E-2</v>
      </c>
      <c r="E22" s="2">
        <v>0.26956939697269888</v>
      </c>
      <c r="F22" s="2">
        <v>1.9048194885253977</v>
      </c>
      <c r="G22" s="2"/>
      <c r="K22" s="13"/>
      <c r="L22" s="13"/>
      <c r="M22" s="3"/>
      <c r="O22" s="13"/>
      <c r="P22" s="13"/>
      <c r="Q22" s="2"/>
      <c r="R22" s="2"/>
      <c r="S22" s="2"/>
    </row>
    <row r="23" spans="1:19" x14ac:dyDescent="0.45">
      <c r="K23" s="13"/>
      <c r="L23" s="13"/>
      <c r="M23" s="3"/>
      <c r="O23" s="13"/>
      <c r="P23" s="13"/>
      <c r="Q23" s="2"/>
      <c r="R23" s="2"/>
      <c r="S23" s="2"/>
    </row>
    <row r="24" spans="1:19" x14ac:dyDescent="0.45">
      <c r="K24" s="13"/>
      <c r="L24" s="13"/>
      <c r="O24" s="13"/>
      <c r="P24" s="13"/>
      <c r="Q24" s="2"/>
      <c r="R24" s="2"/>
      <c r="S24" s="2"/>
    </row>
    <row r="25" spans="1:19" x14ac:dyDescent="0.45">
      <c r="K25" s="13"/>
      <c r="L25" s="13"/>
      <c r="O25" s="13"/>
      <c r="P25" s="13"/>
    </row>
    <row r="27" spans="1:19" x14ac:dyDescent="0.45">
      <c r="H27" s="2"/>
      <c r="I27" s="2"/>
    </row>
    <row r="28" spans="1:19" x14ac:dyDescent="0.45">
      <c r="G28" s="2"/>
    </row>
    <row r="29" spans="1:19" x14ac:dyDescent="0.45">
      <c r="B29" s="2"/>
      <c r="G29" s="2"/>
    </row>
    <row r="30" spans="1:19" x14ac:dyDescent="0.45">
      <c r="B30" s="2"/>
      <c r="G30" s="2"/>
    </row>
    <row r="31" spans="1:19" x14ac:dyDescent="0.45">
      <c r="B31" s="2"/>
      <c r="G31" s="2"/>
    </row>
    <row r="32" spans="1:19" x14ac:dyDescent="0.45">
      <c r="B32" s="2"/>
      <c r="G32" s="2"/>
    </row>
    <row r="33" spans="2:7" x14ac:dyDescent="0.45">
      <c r="B33" s="2"/>
      <c r="G33" s="2"/>
    </row>
    <row r="34" spans="2:7" x14ac:dyDescent="0.45">
      <c r="B34" s="2"/>
      <c r="G34" s="2"/>
    </row>
    <row r="35" spans="2:7" x14ac:dyDescent="0.45">
      <c r="B35" s="2"/>
      <c r="G35" s="2"/>
    </row>
    <row r="36" spans="2:7" x14ac:dyDescent="0.45">
      <c r="B36" s="2"/>
    </row>
    <row r="37" spans="2:7" x14ac:dyDescent="0.45">
      <c r="B37" s="2"/>
    </row>
    <row r="38" spans="2:7" x14ac:dyDescent="0.45">
      <c r="B38" s="2"/>
    </row>
  </sheetData>
  <pageMargins left="0.7" right="0.7" top="0.78740157499999996" bottom="0.78740157499999996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9</vt:i4>
      </vt:variant>
    </vt:vector>
  </HeadingPairs>
  <TitlesOfParts>
    <vt:vector size="9" baseType="lpstr">
      <vt:lpstr>AMD 3700</vt:lpstr>
      <vt:lpstr>AMD 3700 Dia</vt:lpstr>
      <vt:lpstr>AMD 3700 Sek</vt:lpstr>
      <vt:lpstr>Intel 9900K</vt:lpstr>
      <vt:lpstr>Intel 9900K Dia</vt:lpstr>
      <vt:lpstr>Intel 9900K Sek</vt:lpstr>
      <vt:lpstr>2080 TI</vt:lpstr>
      <vt:lpstr>2080 TI Dia</vt:lpstr>
      <vt:lpstr>2080 Ti Sek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Michaelis</dc:creator>
  <cp:lastModifiedBy>Marcel Michaelis</cp:lastModifiedBy>
  <dcterms:created xsi:type="dcterms:W3CDTF">2021-01-25T21:56:43Z</dcterms:created>
  <dcterms:modified xsi:type="dcterms:W3CDTF">2021-02-04T19:09:19Z</dcterms:modified>
</cp:coreProperties>
</file>