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urenz\Desktop\"/>
    </mc:Choice>
  </mc:AlternateContent>
  <bookViews>
    <workbookView xWindow="0" yWindow="0" windowWidth="28800" windowHeight="13710"/>
  </bookViews>
  <sheets>
    <sheet name="BERECHNUNG" sheetId="2" r:id="rId1"/>
    <sheet name="Tabelle2" sheetId="4" state="hidden" r:id="rId2"/>
    <sheet name="Tabelle1" sheetId="1" state="hidden" r:id="rId3"/>
    <sheet name="Tabelle3" sheetId="3" state="hidden" r:id="rId4"/>
  </sheets>
  <definedNames>
    <definedName name="BILD">INDIRECT(Tabelle3!$A$10)</definedName>
    <definedName name="Verlegeart1">Tabelle3!$B$1:$D$1</definedName>
    <definedName name="XX">Tabelle3!$B$2</definedName>
    <definedName name="XXX">Tabelle3!$C$2</definedName>
    <definedName name="XXXX">Tabelle3!$D$2</definedName>
  </definedNames>
  <calcPr calcId="162913"/>
</workbook>
</file>

<file path=xl/calcChain.xml><?xml version="1.0" encoding="utf-8"?>
<calcChain xmlns="http://schemas.openxmlformats.org/spreadsheetml/2006/main">
  <c r="A12" i="2" l="1"/>
  <c r="A21" i="2" a="1"/>
  <c r="A21" i="2" s="1"/>
  <c r="A18" i="2"/>
  <c r="A15" i="2"/>
  <c r="A9" i="2"/>
  <c r="A24" i="2" l="1"/>
  <c r="A30" i="2" l="1"/>
  <c r="B30" i="2" s="1"/>
</calcChain>
</file>

<file path=xl/sharedStrings.xml><?xml version="1.0" encoding="utf-8"?>
<sst xmlns="http://schemas.openxmlformats.org/spreadsheetml/2006/main" count="197" uniqueCount="95">
  <si>
    <t>Bauarten</t>
  </si>
  <si>
    <t>Zulässige Betriebs- temperatur</t>
  </si>
  <si>
    <t>Umgebungs- temperatur</t>
  </si>
  <si>
    <t>Verlegeart</t>
  </si>
  <si>
    <t>Anzahl der belasteten Adern</t>
  </si>
  <si>
    <t>Nennquer- schnitt des Kupferleiters</t>
  </si>
  <si>
    <t>Leitungen und Kabel für feste Verlegung</t>
  </si>
  <si>
    <t>PVC</t>
  </si>
  <si>
    <t>70 °C</t>
  </si>
  <si>
    <t>30 °C</t>
  </si>
  <si>
    <t>Flexible Leitungen</t>
  </si>
  <si>
    <t>EPR</t>
  </si>
  <si>
    <t>Papier/Masse</t>
  </si>
  <si>
    <t>90 °C</t>
  </si>
  <si>
    <t xml:space="preserve">70 °C </t>
  </si>
  <si>
    <t>80 °C</t>
  </si>
  <si>
    <t>20 °C</t>
  </si>
  <si>
    <t>A</t>
  </si>
  <si>
    <t>A2</t>
  </si>
  <si>
    <t>B</t>
  </si>
  <si>
    <t>B2</t>
  </si>
  <si>
    <t>C</t>
  </si>
  <si>
    <t>E</t>
  </si>
  <si>
    <t>Auf Flächen liegend</t>
  </si>
  <si>
    <t>Haus- oder Hand-geräte</t>
  </si>
  <si>
    <t>60 °C             70 °C</t>
  </si>
  <si>
    <t>alle     anderen Verlege-arten</t>
  </si>
  <si>
    <t>Kabel in Luft</t>
  </si>
  <si>
    <t>Kabel in Erde</t>
  </si>
  <si>
    <t>NR/SR         PVC</t>
  </si>
  <si>
    <t>X</t>
  </si>
  <si>
    <t>Kabel in</t>
  </si>
  <si>
    <t>Luft</t>
  </si>
  <si>
    <t>Erde</t>
  </si>
  <si>
    <t>f1</t>
  </si>
  <si>
    <t>Gebündelte Verlegung</t>
  </si>
  <si>
    <t>Einlagig auf dem Boden mit Berührung</t>
  </si>
  <si>
    <t>Unter der Decke mit Berührung</t>
  </si>
  <si>
    <t>Anzahl der Kabel/Leitungen</t>
  </si>
  <si>
    <t>f2</t>
  </si>
  <si>
    <t>Auf 1 Kabelwanne liegend mit Berührung</t>
  </si>
  <si>
    <t>Auf 2 Kabelwannen liegend mit Berührung</t>
  </si>
  <si>
    <t>Auf 3 Kabelwannen liegend mit Berührung</t>
  </si>
  <si>
    <t>Auf 6 Kabelwannen liegend mit Berührung</t>
  </si>
  <si>
    <t>Auf 1 Kabelrost liegend mit Berührung</t>
  </si>
  <si>
    <t>Auf 2 Kabelrosten liegend mit Berührung</t>
  </si>
  <si>
    <t>Auf 3 Kabelrosten liegend mit Berührung</t>
  </si>
  <si>
    <t>Auf 6 Kabelrosten liegend mit Berührung</t>
  </si>
  <si>
    <t>Auf 1 Kabelwanne liegend mit ≥d Abstand</t>
  </si>
  <si>
    <t>Auf 2 Kabelwannen liegend mit ≥d Abstand</t>
  </si>
  <si>
    <t>Auf 3 Kabelwannen liegend mit ≥d Abstand</t>
  </si>
  <si>
    <t>Auf 6 Kabelwannen liegend mit ≥d Abstand</t>
  </si>
  <si>
    <t>Einlagig auf dem Boden mit ≥d Abstand</t>
  </si>
  <si>
    <t>Unter der Decke mit ≥d Abstand</t>
  </si>
  <si>
    <t>Auf 1 Kabelrost liegend mit ≥d Abstand</t>
  </si>
  <si>
    <t>Auf 2 Kabelrosten liegend mit ≥d Abstand</t>
  </si>
  <si>
    <t>Auf 3 Kabelrosten liegend mit ≥d Abstand</t>
  </si>
  <si>
    <t>Auf 6 Kabelrosten liegend mit ≥d Abstand</t>
  </si>
  <si>
    <t>Einlagig übereinander an der Wand mit Berührung</t>
  </si>
  <si>
    <t>in Luft</t>
  </si>
  <si>
    <t>in Erde</t>
  </si>
  <si>
    <t>f3</t>
  </si>
  <si>
    <t>FAKTOR f2 für vieladrige Leitungen und Kabel mit einem maximalen Adernquerschnitt von 10mm²</t>
  </si>
  <si>
    <t>Faktor f1 für Häufung</t>
  </si>
  <si>
    <t>Faktor f3 für aufgewickelte Leitungen</t>
  </si>
  <si>
    <t>Anzahl der Lagen</t>
  </si>
  <si>
    <t>JA</t>
  </si>
  <si>
    <t>NEIN</t>
  </si>
  <si>
    <t>Umgebungstemperatur</t>
  </si>
  <si>
    <t>f4</t>
  </si>
  <si>
    <t>NR/SR</t>
  </si>
  <si>
    <t>VPE</t>
  </si>
  <si>
    <t>Faktor f4 Umgebungstemperatur</t>
  </si>
  <si>
    <t>Faktor f5 Wärmewiderstände und Belastungsgrad</t>
  </si>
  <si>
    <t>f5</t>
  </si>
  <si>
    <t>Belastungsgrad</t>
  </si>
  <si>
    <t>f6</t>
  </si>
  <si>
    <t>Kabel in Erde - Überschubrohr &gt; 6m</t>
  </si>
  <si>
    <t>f7</t>
  </si>
  <si>
    <t>Gleichzeitigkeit</t>
  </si>
  <si>
    <t>MANUELL</t>
  </si>
  <si>
    <t>Km/W</t>
  </si>
  <si>
    <t>Wärmewiderstand</t>
  </si>
  <si>
    <r>
      <t>f</t>
    </r>
    <r>
      <rPr>
        <b/>
        <i/>
        <sz val="8"/>
        <color theme="0"/>
        <rFont val="Calibri"/>
        <family val="2"/>
        <scheme val="minor"/>
      </rPr>
      <t>ges</t>
    </r>
  </si>
  <si>
    <t>Verlegeart1</t>
  </si>
  <si>
    <t>XX</t>
  </si>
  <si>
    <t>XXX</t>
  </si>
  <si>
    <t>XXXX</t>
  </si>
  <si>
    <t>&lt;&lt;&lt; DROPDOWN</t>
  </si>
  <si>
    <r>
      <t>Tab. 41-2: Bemessungsstrom/</t>
    </r>
    <r>
      <rPr>
        <vertAlign val="subscript"/>
        <sz val="11"/>
        <color theme="0"/>
        <rFont val="Calibri"/>
        <family val="2"/>
        <scheme val="minor"/>
      </rPr>
      <t>R</t>
    </r>
    <r>
      <rPr>
        <sz val="11"/>
        <color theme="0"/>
        <rFont val="Calibri"/>
        <family val="2"/>
        <scheme val="minor"/>
      </rPr>
      <t xml:space="preserve"> unter festgelegten Bedingungen</t>
    </r>
  </si>
  <si>
    <r>
      <t xml:space="preserve">Kabel </t>
    </r>
    <r>
      <rPr>
        <vertAlign val="superscript"/>
        <sz val="11"/>
        <color theme="0"/>
        <rFont val="Calibri"/>
        <family val="2"/>
        <scheme val="minor"/>
      </rPr>
      <t>2)</t>
    </r>
  </si>
  <si>
    <r>
      <t>Isolierstoff</t>
    </r>
    <r>
      <rPr>
        <vertAlign val="superscript"/>
        <sz val="11"/>
        <color theme="0"/>
        <rFont val="Calibri"/>
        <family val="2"/>
        <scheme val="minor"/>
      </rPr>
      <t xml:space="preserve"> 1)</t>
    </r>
  </si>
  <si>
    <r>
      <t>VPE</t>
    </r>
    <r>
      <rPr>
        <vertAlign val="superscript"/>
        <sz val="11"/>
        <color theme="0"/>
        <rFont val="Calibri"/>
        <family val="2"/>
        <scheme val="minor"/>
      </rPr>
      <t xml:space="preserve"> 3)</t>
    </r>
  </si>
  <si>
    <r>
      <t xml:space="preserve">Bemessungsstrom / </t>
    </r>
    <r>
      <rPr>
        <vertAlign val="subscript"/>
        <sz val="16"/>
        <color theme="0"/>
        <rFont val="Calibri"/>
        <family val="2"/>
        <scheme val="minor"/>
      </rPr>
      <t>R</t>
    </r>
    <r>
      <rPr>
        <sz val="14"/>
        <color theme="0"/>
        <rFont val="Calibri"/>
        <family val="2"/>
        <scheme val="minor"/>
      </rPr>
      <t xml:space="preserve"> in A</t>
    </r>
  </si>
  <si>
    <r>
      <t xml:space="preserve">Auf Kabelrosten liegend mit </t>
    </r>
    <r>
      <rPr>
        <sz val="11"/>
        <color theme="0"/>
        <rFont val="Calibri"/>
        <family val="2"/>
      </rPr>
      <t>≥</t>
    </r>
    <r>
      <rPr>
        <sz val="11"/>
        <color theme="0"/>
        <rFont val="Calibri"/>
        <family val="2"/>
        <scheme val="minor"/>
      </rPr>
      <t>2d Abstand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</si>
</sst>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\ \°\C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11"/>
      <color theme="0"/>
      <name val="Calibri"/>
      <family val="2"/>
    </font>
    <font>
      <vertAlign val="subscript"/>
      <sz val="11"/>
      <color theme="0"/>
      <name val="Calibri"/>
      <family val="2"/>
      <scheme val="minor"/>
    </font>
    <font>
      <vertAlign val="superscript"/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vertAlign val="subscript"/>
      <sz val="16"/>
      <color theme="0"/>
      <name val="Calibri"/>
      <family val="2"/>
      <scheme val="minor"/>
    </font>
    <font>
      <b/>
      <i/>
      <sz val="11"/>
      <color theme="3" tint="0.3999755851924192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6" borderId="0" xfId="0" applyFont="1" applyFill="1"/>
    <xf numFmtId="0" fontId="1" fillId="6" borderId="3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6" borderId="2" xfId="0" applyFont="1" applyFill="1" applyBorder="1"/>
    <xf numFmtId="0" fontId="1" fillId="6" borderId="0" xfId="0" applyFont="1" applyFill="1" applyAlignment="1">
      <alignment horizontal="center"/>
    </xf>
    <xf numFmtId="0" fontId="1" fillId="6" borderId="6" xfId="0" applyFont="1" applyFill="1" applyBorder="1" applyAlignment="1">
      <alignment vertical="center"/>
    </xf>
    <xf numFmtId="0" fontId="1" fillId="6" borderId="6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vertical="center"/>
    </xf>
    <xf numFmtId="0" fontId="1" fillId="6" borderId="15" xfId="0" applyFont="1" applyFill="1" applyBorder="1" applyAlignment="1">
      <alignment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top" wrapText="1"/>
    </xf>
    <xf numFmtId="0" fontId="1" fillId="6" borderId="11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wrapText="1"/>
    </xf>
    <xf numFmtId="0" fontId="1" fillId="6" borderId="8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wrapText="1"/>
    </xf>
    <xf numFmtId="0" fontId="1" fillId="6" borderId="9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 vertical="center"/>
    </xf>
    <xf numFmtId="0" fontId="1" fillId="6" borderId="0" xfId="0" applyFont="1" applyFill="1" applyAlignment="1">
      <alignment vertical="center"/>
    </xf>
    <xf numFmtId="164" fontId="1" fillId="6" borderId="0" xfId="0" applyNumberFormat="1" applyFont="1" applyFill="1" applyAlignment="1">
      <alignment horizontal="center"/>
    </xf>
    <xf numFmtId="0" fontId="1" fillId="6" borderId="0" xfId="0" applyFont="1" applyFill="1" applyAlignment="1">
      <alignment wrapText="1"/>
    </xf>
    <xf numFmtId="0" fontId="1" fillId="6" borderId="0" xfId="0" applyFont="1" applyFill="1" applyAlignment="1"/>
    <xf numFmtId="0" fontId="1" fillId="6" borderId="0" xfId="0" applyFont="1" applyFill="1" applyBorder="1" applyAlignment="1">
      <alignment horizontal="center"/>
    </xf>
    <xf numFmtId="0" fontId="2" fillId="2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11" fillId="5" borderId="16" xfId="0" applyFont="1" applyFill="1" applyBorder="1" applyAlignment="1">
      <alignment horizontal="center"/>
    </xf>
    <xf numFmtId="0" fontId="1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top" wrapText="1"/>
    </xf>
    <xf numFmtId="0" fontId="1" fillId="6" borderId="12" xfId="0" applyFont="1" applyFill="1" applyBorder="1" applyAlignment="1">
      <alignment horizontal="center" vertical="top" wrapText="1"/>
    </xf>
    <xf numFmtId="0" fontId="1" fillId="6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top"/>
    </xf>
    <xf numFmtId="0" fontId="1" fillId="6" borderId="4" xfId="0" applyFont="1" applyFill="1" applyBorder="1" applyAlignment="1">
      <alignment horizontal="center" vertical="top"/>
    </xf>
    <xf numFmtId="0" fontId="1" fillId="6" borderId="15" xfId="0" applyFont="1" applyFill="1" applyBorder="1" applyAlignment="1">
      <alignment horizontal="center" vertical="top"/>
    </xf>
    <xf numFmtId="0" fontId="1" fillId="6" borderId="7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1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304799</xdr:colOff>
      <xdr:row>1</xdr:row>
      <xdr:rowOff>190500</xdr:rowOff>
    </xdr:from>
    <xdr:to>
      <xdr:col>1</xdr:col>
      <xdr:colOff>3795612</xdr:colOff>
      <xdr:row>1</xdr:row>
      <xdr:rowOff>1123950</xdr:rowOff>
    </xdr:to>
    <xdr:pic>
      <xdr:nvPicPr>
        <xdr:cNvPr id="5" name="Grafik 4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1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0049" y="381000"/>
          <a:ext cx="3490813" cy="933450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142874</xdr:colOff>
      <xdr:row>1</xdr:row>
      <xdr:rowOff>219075</xdr:rowOff>
    </xdr:from>
    <xdr:to>
      <xdr:col>2</xdr:col>
      <xdr:colOff>3633687</xdr:colOff>
      <xdr:row>1</xdr:row>
      <xdr:rowOff>1152525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4" y="409575"/>
          <a:ext cx="3490813" cy="933450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1</xdr:row>
      <xdr:rowOff>161925</xdr:rowOff>
    </xdr:from>
    <xdr:to>
      <xdr:col>3</xdr:col>
      <xdr:colOff>3757513</xdr:colOff>
      <xdr:row>1</xdr:row>
      <xdr:rowOff>1095375</xdr:rowOff>
    </xdr:to>
    <xdr:pic>
      <xdr:nvPicPr>
        <xdr:cNvPr id="7" name="Grafik 6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3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72950" y="352425"/>
          <a:ext cx="3490813" cy="9334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10</xdr:row>
          <xdr:rowOff>47625</xdr:rowOff>
        </xdr:from>
        <xdr:to>
          <xdr:col>0</xdr:col>
          <xdr:colOff>3981450</xdr:colOff>
          <xdr:row>10</xdr:row>
          <xdr:rowOff>1400175</xdr:rowOff>
        </xdr:to>
        <xdr:pic>
          <xdr:nvPicPr>
            <xdr:cNvPr id="9" name="BILD"/>
            <xdr:cNvPicPr>
              <a:picLocks noChangeAspect="1" noChangeArrowheads="1"/>
              <a:extLst>
                <a:ext uri="{84589F7E-364E-4C9E-8A38-B11213B215E9}">
                  <a14:cameraTool cellRange="BILD" spid="_x0000_s316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85725" y="3114675"/>
              <a:ext cx="3895725" cy="13525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abSelected="1" zoomScale="85" zoomScaleNormal="85" workbookViewId="0">
      <selection activeCell="C42" sqref="C42"/>
    </sheetView>
  </sheetViews>
  <sheetFormatPr baseColWidth="10" defaultRowHeight="15" x14ac:dyDescent="0.25"/>
  <cols>
    <col min="2" max="2" width="60.42578125" bestFit="1" customWidth="1"/>
    <col min="3" max="3" width="46" bestFit="1" customWidth="1"/>
    <col min="4" max="4" width="34.5703125" customWidth="1"/>
    <col min="5" max="5" width="14.42578125" bestFit="1" customWidth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15.75" thickBo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4"/>
      <c r="B8" s="1"/>
      <c r="C8" s="46" t="s">
        <v>55</v>
      </c>
      <c r="D8" s="46">
        <v>5</v>
      </c>
      <c r="E8" s="47"/>
      <c r="F8" s="1"/>
      <c r="G8" s="1"/>
      <c r="H8" s="1"/>
      <c r="I8" s="1"/>
      <c r="J8" s="1"/>
      <c r="K8" s="1"/>
      <c r="L8" s="1"/>
      <c r="M8" s="1"/>
    </row>
    <row r="9" spans="1:13" ht="15.75" thickBot="1" x14ac:dyDescent="0.3">
      <c r="A9" s="5">
        <f>INDEX(Tabelle1!AA4:AH27,MATCH(C8,Tabelle1!Z4:Z27,0),MATCH(D8,Tabelle1!AA3:AH3,0))</f>
        <v>0.91</v>
      </c>
      <c r="B9" s="1"/>
      <c r="C9" s="47"/>
      <c r="D9" s="47"/>
      <c r="E9" s="47"/>
      <c r="F9" s="1"/>
      <c r="G9" s="1"/>
      <c r="H9" s="1"/>
      <c r="I9" s="1"/>
      <c r="J9" s="1"/>
      <c r="K9" s="1"/>
      <c r="L9" s="1"/>
      <c r="M9" s="1"/>
    </row>
    <row r="10" spans="1:13" ht="15.75" thickBot="1" x14ac:dyDescent="0.3">
      <c r="A10" s="2"/>
      <c r="B10" s="1"/>
      <c r="C10" s="47"/>
      <c r="D10" s="47"/>
      <c r="E10" s="47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4"/>
      <c r="B11" s="1"/>
      <c r="C11" s="46" t="s">
        <v>59</v>
      </c>
      <c r="D11" s="46">
        <v>14</v>
      </c>
      <c r="E11" s="47"/>
      <c r="F11" s="1"/>
      <c r="G11" s="1"/>
      <c r="H11" s="1"/>
      <c r="I11" s="1"/>
      <c r="J11" s="1"/>
      <c r="K11" s="1"/>
      <c r="L11" s="1"/>
      <c r="M11" s="1"/>
    </row>
    <row r="12" spans="1:13" ht="15.75" thickBot="1" x14ac:dyDescent="0.3">
      <c r="A12" s="5">
        <f>INDEX(Tabelle1!AA31:AI32,MATCH(C11,Tabelle1!Z31:Z32,0),MATCH(D11,Tabelle1!AA30:AI30,0))</f>
        <v>0.5</v>
      </c>
      <c r="B12" s="1"/>
      <c r="C12" s="47"/>
      <c r="D12" s="47"/>
      <c r="E12" s="47"/>
      <c r="F12" s="1"/>
      <c r="G12" s="1"/>
      <c r="H12" s="1"/>
      <c r="I12" s="1"/>
      <c r="J12" s="1"/>
      <c r="K12" s="1"/>
      <c r="L12" s="1"/>
      <c r="M12" s="1"/>
    </row>
    <row r="13" spans="1:13" ht="15.75" thickBot="1" x14ac:dyDescent="0.3">
      <c r="A13" s="2"/>
      <c r="B13" s="1"/>
      <c r="C13" s="47"/>
      <c r="D13" s="47"/>
      <c r="E13" s="47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4"/>
      <c r="B14" s="1"/>
      <c r="C14" s="46" t="s">
        <v>66</v>
      </c>
      <c r="D14" s="46">
        <v>2</v>
      </c>
      <c r="E14" s="47"/>
      <c r="F14" s="1"/>
      <c r="G14" s="1"/>
      <c r="H14" s="1"/>
      <c r="I14" s="1"/>
      <c r="J14" s="1"/>
      <c r="K14" s="1"/>
      <c r="L14" s="1"/>
      <c r="M14" s="1"/>
    </row>
    <row r="15" spans="1:13" ht="15.75" thickBot="1" x14ac:dyDescent="0.3">
      <c r="A15" s="5">
        <f>INDEX(Tabelle1!AA37:AD38,MATCH(C14,Tabelle1!Z37:Z38,0),MATCH(D14,Tabelle1!AA36:AD36,0))</f>
        <v>0.61</v>
      </c>
      <c r="B15" s="1"/>
      <c r="C15" s="47"/>
      <c r="D15" s="47"/>
      <c r="E15" s="47"/>
      <c r="F15" s="1"/>
      <c r="G15" s="1"/>
      <c r="H15" s="1"/>
      <c r="I15" s="1"/>
      <c r="J15" s="1"/>
      <c r="K15" s="1"/>
      <c r="L15" s="1"/>
      <c r="M15" s="1"/>
    </row>
    <row r="16" spans="1:13" ht="15.75" thickBot="1" x14ac:dyDescent="0.3">
      <c r="A16" s="2"/>
      <c r="B16" s="1"/>
      <c r="C16" s="47"/>
      <c r="D16" s="47"/>
      <c r="E16" s="47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4"/>
      <c r="B17" s="1"/>
      <c r="C17" s="46">
        <v>20</v>
      </c>
      <c r="D17" s="46" t="s">
        <v>11</v>
      </c>
      <c r="E17" s="47"/>
      <c r="F17" s="1"/>
      <c r="G17" s="1"/>
      <c r="H17" s="1"/>
      <c r="I17" s="1"/>
      <c r="J17" s="1"/>
      <c r="K17" s="1"/>
      <c r="L17" s="1"/>
      <c r="M17" s="1"/>
    </row>
    <row r="18" spans="1:13" ht="15.75" thickBot="1" x14ac:dyDescent="0.3">
      <c r="A18" s="5">
        <f>INDEX(Tabelle1!AA43:AF53,MATCH(C17,Tabelle1!Z43:Z53,0),MATCH(D17,Tabelle1!AA42:AF42,0))</f>
        <v>1.1000000000000001</v>
      </c>
      <c r="B18" s="1"/>
      <c r="C18" s="47"/>
      <c r="D18" s="47"/>
      <c r="E18" s="47"/>
      <c r="F18" s="1"/>
      <c r="G18" s="1"/>
      <c r="H18" s="1"/>
      <c r="I18" s="1"/>
      <c r="J18" s="1"/>
      <c r="K18" s="1"/>
      <c r="L18" s="1"/>
      <c r="M18" s="1"/>
    </row>
    <row r="19" spans="1:13" ht="15.75" thickBot="1" x14ac:dyDescent="0.3">
      <c r="A19" s="2"/>
      <c r="B19" s="1"/>
      <c r="C19" s="47"/>
      <c r="D19" s="47"/>
      <c r="E19" s="47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49" t="s">
        <v>74</v>
      </c>
      <c r="B20" s="1"/>
      <c r="C20" s="48">
        <v>1</v>
      </c>
      <c r="D20" s="48" t="s">
        <v>7</v>
      </c>
      <c r="E20" s="48">
        <v>1</v>
      </c>
      <c r="F20" s="1"/>
      <c r="G20" s="1"/>
      <c r="H20" s="1"/>
      <c r="I20" s="1"/>
      <c r="J20" s="1"/>
      <c r="K20" s="1"/>
      <c r="L20" s="1"/>
      <c r="M20" s="1"/>
    </row>
    <row r="21" spans="1:13" ht="15.75" thickBot="1" x14ac:dyDescent="0.3">
      <c r="A21" s="5">
        <f t="array" ref="A21">INDEX(Tabelle1!Y57:AC69,MATCH(A20&amp;D20&amp;C20,Tabelle1!Y57:Y69&amp;Tabelle1!Z57:Z69&amp;Tabelle1!AA57:AA69,0),IF(E20=0.7,4,IF(E20=1,5,X)))</f>
        <v>0.81</v>
      </c>
      <c r="B21" s="1"/>
      <c r="C21" s="47"/>
      <c r="D21" s="47"/>
      <c r="E21" s="47"/>
      <c r="F21" s="1"/>
      <c r="G21" s="1"/>
      <c r="H21" s="1"/>
      <c r="I21" s="1"/>
      <c r="J21" s="1"/>
      <c r="K21" s="1"/>
      <c r="L21" s="1"/>
      <c r="M21" s="1"/>
    </row>
    <row r="22" spans="1:13" ht="15.75" thickBot="1" x14ac:dyDescent="0.3">
      <c r="A22" s="2"/>
      <c r="B22" s="1"/>
      <c r="C22" s="47"/>
      <c r="D22" s="47"/>
      <c r="E22" s="47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4"/>
      <c r="B23" s="1"/>
      <c r="C23" s="46" t="s">
        <v>67</v>
      </c>
      <c r="D23" s="47"/>
      <c r="E23" s="47"/>
      <c r="F23" s="1"/>
      <c r="G23" s="1"/>
      <c r="H23" s="1"/>
      <c r="I23" s="1"/>
      <c r="J23" s="1"/>
      <c r="K23" s="1"/>
      <c r="L23" s="1"/>
      <c r="M23" s="1"/>
    </row>
    <row r="24" spans="1:13" ht="15.75" thickBot="1" x14ac:dyDescent="0.3">
      <c r="A24" s="5">
        <f>IF(C23="JA",0.85,1)</f>
        <v>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15.75" thickBot="1" x14ac:dyDescent="0.3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15.75" thickBot="1" x14ac:dyDescent="0.3">
      <c r="A27" s="5">
        <v>0.9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15.75" thickBo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4" t="s">
        <v>83</v>
      </c>
      <c r="B29" s="6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ht="15.75" thickBot="1" x14ac:dyDescent="0.3">
      <c r="A30" s="5">
        <f>A27*A24*A21*A18*A15*A12*A9</f>
        <v>0.22256734500000003</v>
      </c>
      <c r="B30" s="7" t="str">
        <f>IF(ISERROR(A30),"IN DIESER KONFIGURATION NICHT ZULÄSSIG!!!","")</f>
        <v/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1"/>
      <c r="B31" s="6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3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1:13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3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3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3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1:13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1:13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3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1:13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1:13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1:13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1:13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1:13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13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13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1:13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13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13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1:13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1:13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13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13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1:13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1:13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1:13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1:13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</sheetData>
  <sheetProtection selectLockedCells="1" selectUnlockedCells="1"/>
  <conditionalFormatting sqref="D14">
    <cfRule type="expression" dxfId="9" priority="17">
      <formula>$C$14="NEIN"</formula>
    </cfRule>
  </conditionalFormatting>
  <conditionalFormatting sqref="B30">
    <cfRule type="expression" dxfId="8" priority="16">
      <formula>ISERROR($A$30)</formula>
    </cfRule>
  </conditionalFormatting>
  <conditionalFormatting sqref="A30">
    <cfRule type="expression" dxfId="7" priority="15">
      <formula>ISERROR($A$30)</formula>
    </cfRule>
  </conditionalFormatting>
  <conditionalFormatting sqref="A27">
    <cfRule type="expression" dxfId="6" priority="7">
      <formula>A27="X"</formula>
    </cfRule>
  </conditionalFormatting>
  <conditionalFormatting sqref="A24">
    <cfRule type="expression" dxfId="5" priority="6">
      <formula>A24="X"</formula>
    </cfRule>
  </conditionalFormatting>
  <conditionalFormatting sqref="A21">
    <cfRule type="expression" dxfId="4" priority="5">
      <formula>A21="X"</formula>
    </cfRule>
  </conditionalFormatting>
  <conditionalFormatting sqref="A18">
    <cfRule type="expression" dxfId="3" priority="4">
      <formula>A18="X"</formula>
    </cfRule>
  </conditionalFormatting>
  <conditionalFormatting sqref="A15">
    <cfRule type="expression" dxfId="2" priority="3">
      <formula>A15="X"</formula>
    </cfRule>
  </conditionalFormatting>
  <conditionalFormatting sqref="A12">
    <cfRule type="expression" dxfId="1" priority="2">
      <formula>A12="X"</formula>
    </cfRule>
  </conditionalFormatting>
  <conditionalFormatting sqref="A9">
    <cfRule type="expression" dxfId="0" priority="1">
      <formula>A9="X"</formula>
    </cfRule>
  </conditionalFormatting>
  <dataValidations count="1">
    <dataValidation errorStyle="warning" operator="greaterThan" allowBlank="1" showInputMessage="1" showErrorMessage="1" sqref="A30"/>
  </dataValidations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Tabelle1!$Z$4:$Z$27</xm:f>
          </x14:formula1>
          <xm:sqref>C8</xm:sqref>
        </x14:dataValidation>
        <x14:dataValidation type="list" allowBlank="1" showInputMessage="1" showErrorMessage="1">
          <x14:formula1>
            <xm:f>Tabelle1!$AA$3:$AH$3</xm:f>
          </x14:formula1>
          <xm:sqref>D8</xm:sqref>
        </x14:dataValidation>
        <x14:dataValidation type="list" allowBlank="1" showInputMessage="1" showErrorMessage="1">
          <x14:formula1>
            <xm:f>Tabelle1!$Z$31:$Z$32</xm:f>
          </x14:formula1>
          <xm:sqref>C11</xm:sqref>
        </x14:dataValidation>
        <x14:dataValidation type="list" allowBlank="1" showInputMessage="1" showErrorMessage="1">
          <x14:formula1>
            <xm:f>Tabelle1!$AA$30:$AI$30</xm:f>
          </x14:formula1>
          <xm:sqref>D11</xm:sqref>
        </x14:dataValidation>
        <x14:dataValidation type="list" allowBlank="1" showInputMessage="1" showErrorMessage="1">
          <x14:formula1>
            <xm:f>Tabelle1!$Z$37:$Z$38</xm:f>
          </x14:formula1>
          <xm:sqref>C14 C23</xm:sqref>
        </x14:dataValidation>
        <x14:dataValidation type="list" allowBlank="1" showInputMessage="1" showErrorMessage="1">
          <x14:formula1>
            <xm:f>Tabelle1!$AA$36:$AD$36</xm:f>
          </x14:formula1>
          <xm:sqref>D14</xm:sqref>
        </x14:dataValidation>
        <x14:dataValidation type="list" allowBlank="1" showInputMessage="1" showErrorMessage="1">
          <x14:formula1>
            <xm:f>Tabelle1!$Z$43:$Z$53</xm:f>
          </x14:formula1>
          <xm:sqref>C17</xm:sqref>
        </x14:dataValidation>
        <x14:dataValidation type="list" allowBlank="1" showInputMessage="1" showErrorMessage="1">
          <x14:formula1>
            <xm:f>Tabelle1!$AA$42:$AF$42</xm:f>
          </x14:formula1>
          <xm:sqref>D17</xm:sqref>
        </x14:dataValidation>
        <x14:dataValidation type="list" allowBlank="1" showInputMessage="1" showErrorMessage="1">
          <x14:formula1>
            <xm:f>Tabelle1!$AA$58:$AA$69</xm:f>
          </x14:formula1>
          <xm:sqref>C20</xm:sqref>
        </x14:dataValidation>
        <x14:dataValidation type="list" allowBlank="1" showInputMessage="1" showErrorMessage="1">
          <x14:formula1>
            <xm:f>Tabelle1!$Z$58:$Z$69</xm:f>
          </x14:formula1>
          <xm:sqref>D20</xm:sqref>
        </x14:dataValidation>
        <x14:dataValidation type="list" allowBlank="1" showInputMessage="1" showErrorMessage="1">
          <x14:formula1>
            <xm:f>Tabelle1!$AB$57:$AC$57</xm:f>
          </x14:formula1>
          <xm:sqref>E20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3"/>
  <sheetViews>
    <sheetView topLeftCell="M1" zoomScale="160" zoomScaleNormal="160" workbookViewId="0">
      <selection activeCell="Y8" sqref="Y8"/>
    </sheetView>
  </sheetViews>
  <sheetFormatPr baseColWidth="10" defaultRowHeight="15" x14ac:dyDescent="0.25"/>
  <cols>
    <col min="1" max="1" width="2" style="8" bestFit="1" customWidth="1"/>
    <col min="2" max="2" width="13.140625" style="8" customWidth="1"/>
    <col min="3" max="14" width="5.7109375" style="8" customWidth="1"/>
    <col min="15" max="15" width="6.42578125" style="8" customWidth="1"/>
    <col min="16" max="18" width="5.7109375" style="8" customWidth="1"/>
    <col min="19" max="19" width="7.42578125" style="8" customWidth="1"/>
    <col min="20" max="20" width="5.140625" style="8" customWidth="1"/>
    <col min="21" max="21" width="5.7109375" style="8" customWidth="1"/>
    <col min="22" max="22" width="7.5703125" style="8" customWidth="1"/>
    <col min="23" max="23" width="5.140625" style="8" customWidth="1"/>
    <col min="24" max="25" width="11.42578125" style="8"/>
    <col min="26" max="26" width="46" style="8" bestFit="1" customWidth="1"/>
    <col min="27" max="27" width="13.140625" style="8" bestFit="1" customWidth="1"/>
    <col min="28" max="31" width="11.42578125" style="8"/>
    <col min="32" max="32" width="12.5703125" style="8" bestFit="1" customWidth="1"/>
    <col min="33" max="16384" width="11.42578125" style="8"/>
  </cols>
  <sheetData>
    <row r="1" spans="1:34" ht="18" x14ac:dyDescent="0.35">
      <c r="G1" s="8" t="s">
        <v>89</v>
      </c>
      <c r="Y1" s="51" t="s">
        <v>63</v>
      </c>
      <c r="Z1" s="51"/>
      <c r="AA1" s="51"/>
      <c r="AB1" s="51"/>
      <c r="AC1" s="51"/>
      <c r="AD1" s="51"/>
      <c r="AE1" s="51"/>
      <c r="AF1" s="51"/>
      <c r="AG1" s="51"/>
      <c r="AH1" s="51"/>
    </row>
    <row r="2" spans="1:34" s="13" customFormat="1" x14ac:dyDescent="0.25">
      <c r="A2" s="9"/>
      <c r="B2" s="10"/>
      <c r="C2" s="11">
        <v>1</v>
      </c>
      <c r="D2" s="11">
        <v>2</v>
      </c>
      <c r="E2" s="11">
        <v>3</v>
      </c>
      <c r="F2" s="11">
        <v>4</v>
      </c>
      <c r="G2" s="11">
        <v>5</v>
      </c>
      <c r="H2" s="12">
        <v>6</v>
      </c>
      <c r="I2" s="10">
        <v>7</v>
      </c>
      <c r="J2" s="11">
        <v>8</v>
      </c>
      <c r="K2" s="11">
        <v>9</v>
      </c>
      <c r="L2" s="11">
        <v>10</v>
      </c>
      <c r="M2" s="12">
        <v>11</v>
      </c>
      <c r="N2" s="12">
        <v>12</v>
      </c>
      <c r="O2" s="10">
        <v>13</v>
      </c>
      <c r="P2" s="11">
        <v>14</v>
      </c>
      <c r="Q2" s="11">
        <v>15</v>
      </c>
      <c r="R2" s="11">
        <v>16</v>
      </c>
      <c r="S2" s="11">
        <v>17</v>
      </c>
      <c r="T2" s="11">
        <v>18</v>
      </c>
      <c r="U2" s="12">
        <v>19</v>
      </c>
      <c r="V2" s="10">
        <v>20</v>
      </c>
      <c r="W2" s="12">
        <v>21</v>
      </c>
      <c r="AA2" s="50" t="s">
        <v>38</v>
      </c>
      <c r="AB2" s="50"/>
      <c r="AC2" s="50"/>
      <c r="AD2" s="50"/>
      <c r="AE2" s="50"/>
      <c r="AF2" s="50"/>
      <c r="AG2" s="50"/>
      <c r="AH2" s="50"/>
    </row>
    <row r="3" spans="1:34" ht="17.25" x14ac:dyDescent="0.25">
      <c r="A3" s="14">
        <v>1</v>
      </c>
      <c r="B3" s="15" t="s">
        <v>0</v>
      </c>
      <c r="C3" s="64" t="s">
        <v>6</v>
      </c>
      <c r="D3" s="65"/>
      <c r="E3" s="65"/>
      <c r="F3" s="65"/>
      <c r="G3" s="65"/>
      <c r="H3" s="65"/>
      <c r="I3" s="65"/>
      <c r="J3" s="65"/>
      <c r="K3" s="65"/>
      <c r="L3" s="65"/>
      <c r="M3" s="65"/>
      <c r="N3" s="66"/>
      <c r="O3" s="73" t="s">
        <v>10</v>
      </c>
      <c r="P3" s="73"/>
      <c r="Q3" s="74"/>
      <c r="R3" s="68" t="s">
        <v>90</v>
      </c>
      <c r="S3" s="68"/>
      <c r="T3" s="68"/>
      <c r="U3" s="68"/>
      <c r="V3" s="68"/>
      <c r="W3" s="69"/>
      <c r="Y3" s="13"/>
      <c r="Z3" s="13" t="s">
        <v>3</v>
      </c>
      <c r="AA3" s="13">
        <v>1</v>
      </c>
      <c r="AB3" s="13">
        <v>2</v>
      </c>
      <c r="AC3" s="13">
        <v>3</v>
      </c>
      <c r="AD3" s="13">
        <v>4</v>
      </c>
      <c r="AE3" s="13">
        <v>5</v>
      </c>
      <c r="AF3" s="13">
        <v>6</v>
      </c>
      <c r="AG3" s="13">
        <v>8</v>
      </c>
      <c r="AH3" s="13">
        <v>10</v>
      </c>
    </row>
    <row r="4" spans="1:34" ht="31.5" customHeight="1" x14ac:dyDescent="0.25">
      <c r="A4" s="16">
        <v>2</v>
      </c>
      <c r="B4" s="12" t="s">
        <v>91</v>
      </c>
      <c r="C4" s="67" t="s">
        <v>7</v>
      </c>
      <c r="D4" s="68"/>
      <c r="E4" s="68"/>
      <c r="F4" s="68"/>
      <c r="G4" s="68"/>
      <c r="H4" s="68"/>
      <c r="I4" s="68"/>
      <c r="J4" s="68"/>
      <c r="K4" s="68"/>
      <c r="L4" s="68"/>
      <c r="M4" s="68"/>
      <c r="N4" s="69"/>
      <c r="O4" s="75" t="s">
        <v>29</v>
      </c>
      <c r="P4" s="76"/>
      <c r="Q4" s="16" t="s">
        <v>11</v>
      </c>
      <c r="R4" s="12" t="s">
        <v>7</v>
      </c>
      <c r="S4" s="17" t="s">
        <v>12</v>
      </c>
      <c r="T4" s="17" t="s">
        <v>92</v>
      </c>
      <c r="U4" s="18" t="s">
        <v>7</v>
      </c>
      <c r="V4" s="19" t="s">
        <v>12</v>
      </c>
      <c r="W4" s="17" t="s">
        <v>92</v>
      </c>
      <c r="Y4" s="20" t="s">
        <v>34</v>
      </c>
      <c r="Z4" s="21" t="s">
        <v>35</v>
      </c>
      <c r="AA4" s="13">
        <v>1</v>
      </c>
      <c r="AB4" s="13">
        <v>0.8</v>
      </c>
      <c r="AC4" s="13">
        <v>0.7</v>
      </c>
      <c r="AD4" s="13">
        <v>0.65</v>
      </c>
      <c r="AE4" s="13">
        <v>0.6</v>
      </c>
      <c r="AF4" s="13">
        <v>0.56999999999999995</v>
      </c>
      <c r="AG4" s="13">
        <v>0.52</v>
      </c>
      <c r="AH4" s="13">
        <v>0.48</v>
      </c>
    </row>
    <row r="5" spans="1:34" ht="45" x14ac:dyDescent="0.25">
      <c r="A5" s="16">
        <v>3</v>
      </c>
      <c r="B5" s="22" t="s">
        <v>1</v>
      </c>
      <c r="C5" s="70" t="s">
        <v>8</v>
      </c>
      <c r="D5" s="71"/>
      <c r="E5" s="71"/>
      <c r="F5" s="71"/>
      <c r="G5" s="71"/>
      <c r="H5" s="71"/>
      <c r="I5" s="71"/>
      <c r="J5" s="71"/>
      <c r="K5" s="71"/>
      <c r="L5" s="71"/>
      <c r="M5" s="71"/>
      <c r="N5" s="72"/>
      <c r="O5" s="77" t="s">
        <v>25</v>
      </c>
      <c r="P5" s="78"/>
      <c r="Q5" s="23" t="s">
        <v>13</v>
      </c>
      <c r="R5" s="24" t="s">
        <v>14</v>
      </c>
      <c r="S5" s="24" t="s">
        <v>15</v>
      </c>
      <c r="T5" s="24" t="s">
        <v>13</v>
      </c>
      <c r="U5" s="18" t="s">
        <v>14</v>
      </c>
      <c r="V5" s="18" t="s">
        <v>15</v>
      </c>
      <c r="W5" s="24" t="s">
        <v>13</v>
      </c>
      <c r="Y5" s="25" t="s">
        <v>34</v>
      </c>
      <c r="Z5" s="26" t="s">
        <v>36</v>
      </c>
      <c r="AA5" s="13">
        <v>1</v>
      </c>
      <c r="AB5" s="13">
        <v>0.85</v>
      </c>
      <c r="AC5" s="13">
        <v>0.79</v>
      </c>
      <c r="AD5" s="13">
        <v>0.75</v>
      </c>
      <c r="AE5" s="13">
        <v>0.73</v>
      </c>
      <c r="AF5" s="13">
        <v>0.72</v>
      </c>
      <c r="AG5" s="13">
        <v>0.71</v>
      </c>
      <c r="AH5" s="13">
        <v>0.7</v>
      </c>
    </row>
    <row r="6" spans="1:34" ht="30" x14ac:dyDescent="0.25">
      <c r="A6" s="27">
        <v>4</v>
      </c>
      <c r="B6" s="28" t="s">
        <v>2</v>
      </c>
      <c r="C6" s="67" t="s">
        <v>9</v>
      </c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 t="s">
        <v>16</v>
      </c>
      <c r="V6" s="68"/>
      <c r="W6" s="69"/>
      <c r="Y6" s="13" t="s">
        <v>34</v>
      </c>
      <c r="Z6" s="13" t="s">
        <v>52</v>
      </c>
      <c r="AA6" s="13">
        <v>1</v>
      </c>
      <c r="AB6" s="13">
        <v>0.9</v>
      </c>
      <c r="AC6" s="13">
        <v>0.88</v>
      </c>
      <c r="AD6" s="13">
        <v>0.87</v>
      </c>
      <c r="AE6" s="13">
        <v>0.86</v>
      </c>
      <c r="AF6" s="13">
        <v>0.85</v>
      </c>
      <c r="AG6" s="13">
        <v>0.84</v>
      </c>
      <c r="AH6" s="13">
        <v>0.84</v>
      </c>
    </row>
    <row r="7" spans="1:34" x14ac:dyDescent="0.25">
      <c r="A7" s="55">
        <v>5</v>
      </c>
      <c r="B7" s="54" t="s">
        <v>3</v>
      </c>
      <c r="C7" s="29"/>
      <c r="D7" s="30"/>
      <c r="E7" s="29"/>
      <c r="F7" s="30"/>
      <c r="G7" s="29"/>
      <c r="H7" s="30"/>
      <c r="I7" s="29"/>
      <c r="J7" s="30"/>
      <c r="K7" s="29"/>
      <c r="L7" s="30"/>
      <c r="M7" s="29"/>
      <c r="N7" s="30"/>
      <c r="O7" s="59" t="s">
        <v>23</v>
      </c>
      <c r="P7" s="59"/>
      <c r="Q7" s="60"/>
      <c r="R7" s="63" t="s">
        <v>31</v>
      </c>
      <c r="S7" s="59"/>
      <c r="T7" s="59"/>
      <c r="U7" s="59"/>
      <c r="V7" s="59"/>
      <c r="W7" s="60"/>
      <c r="Y7" s="13" t="s">
        <v>34</v>
      </c>
      <c r="Z7" s="13" t="s">
        <v>37</v>
      </c>
      <c r="AA7" s="13">
        <v>0.95</v>
      </c>
      <c r="AB7" s="13">
        <v>0.81</v>
      </c>
      <c r="AC7" s="13">
        <v>0.72</v>
      </c>
      <c r="AD7" s="13">
        <v>0.68</v>
      </c>
      <c r="AE7" s="13">
        <v>0.66</v>
      </c>
      <c r="AF7" s="13">
        <v>0.64</v>
      </c>
      <c r="AG7" s="13">
        <v>0.62</v>
      </c>
      <c r="AH7" s="13">
        <v>0.6</v>
      </c>
    </row>
    <row r="8" spans="1:34" ht="59.25" customHeight="1" x14ac:dyDescent="0.25">
      <c r="A8" s="55"/>
      <c r="B8" s="53"/>
      <c r="C8" s="31" t="s">
        <v>17</v>
      </c>
      <c r="D8" s="32" t="s">
        <v>17</v>
      </c>
      <c r="E8" s="31" t="s">
        <v>18</v>
      </c>
      <c r="F8" s="32" t="s">
        <v>18</v>
      </c>
      <c r="G8" s="31" t="s">
        <v>19</v>
      </c>
      <c r="H8" s="32" t="s">
        <v>19</v>
      </c>
      <c r="I8" s="31" t="s">
        <v>20</v>
      </c>
      <c r="J8" s="32" t="s">
        <v>20</v>
      </c>
      <c r="K8" s="31" t="s">
        <v>21</v>
      </c>
      <c r="L8" s="32" t="s">
        <v>21</v>
      </c>
      <c r="M8" s="31" t="s">
        <v>22</v>
      </c>
      <c r="N8" s="32" t="s">
        <v>22</v>
      </c>
      <c r="O8" s="33" t="s">
        <v>24</v>
      </c>
      <c r="P8" s="61" t="s">
        <v>26</v>
      </c>
      <c r="Q8" s="62"/>
      <c r="R8" s="31" t="s">
        <v>32</v>
      </c>
      <c r="S8" s="34" t="s">
        <v>32</v>
      </c>
      <c r="T8" s="32" t="s">
        <v>32</v>
      </c>
      <c r="U8" s="31" t="s">
        <v>33</v>
      </c>
      <c r="V8" s="34" t="s">
        <v>33</v>
      </c>
      <c r="W8" s="32" t="s">
        <v>33</v>
      </c>
      <c r="Y8" s="26" t="s">
        <v>34</v>
      </c>
      <c r="Z8" s="26" t="s">
        <v>53</v>
      </c>
      <c r="AA8" s="13">
        <v>0.95</v>
      </c>
      <c r="AB8" s="13">
        <v>0.85</v>
      </c>
      <c r="AC8" s="13">
        <v>0.85</v>
      </c>
      <c r="AD8" s="13">
        <v>0.85</v>
      </c>
      <c r="AE8" s="13">
        <v>0.85</v>
      </c>
      <c r="AF8" s="13">
        <v>0.85</v>
      </c>
      <c r="AG8" s="13">
        <v>0.85</v>
      </c>
      <c r="AH8" s="13">
        <v>0.85</v>
      </c>
    </row>
    <row r="9" spans="1:34" ht="45" x14ac:dyDescent="0.25">
      <c r="A9" s="16">
        <v>6</v>
      </c>
      <c r="B9" s="35" t="s">
        <v>4</v>
      </c>
      <c r="C9" s="11">
        <v>2</v>
      </c>
      <c r="D9" s="12">
        <v>3</v>
      </c>
      <c r="E9" s="12">
        <v>2</v>
      </c>
      <c r="F9" s="36">
        <v>3</v>
      </c>
      <c r="G9" s="10">
        <v>2</v>
      </c>
      <c r="H9" s="12">
        <v>3</v>
      </c>
      <c r="I9" s="10">
        <v>2</v>
      </c>
      <c r="J9" s="12">
        <v>3</v>
      </c>
      <c r="K9" s="10">
        <v>2</v>
      </c>
      <c r="L9" s="12">
        <v>3</v>
      </c>
      <c r="M9" s="10">
        <v>2</v>
      </c>
      <c r="N9" s="12">
        <v>3</v>
      </c>
      <c r="O9" s="12">
        <v>2</v>
      </c>
      <c r="P9" s="12">
        <v>2</v>
      </c>
      <c r="Q9" s="36">
        <v>3</v>
      </c>
      <c r="R9" s="10">
        <v>3</v>
      </c>
      <c r="S9" s="11">
        <v>3</v>
      </c>
      <c r="T9" s="12">
        <v>3</v>
      </c>
      <c r="U9" s="10">
        <v>3</v>
      </c>
      <c r="V9" s="12">
        <v>3</v>
      </c>
      <c r="W9" s="36">
        <v>3</v>
      </c>
      <c r="Y9" s="26" t="s">
        <v>34</v>
      </c>
      <c r="Z9" s="26" t="s">
        <v>40</v>
      </c>
      <c r="AA9" s="13">
        <v>0.95</v>
      </c>
      <c r="AB9" s="13">
        <v>0.84</v>
      </c>
      <c r="AC9" s="13">
        <v>0.78</v>
      </c>
      <c r="AD9" s="13">
        <v>0.75</v>
      </c>
      <c r="AE9" s="13">
        <v>0.73</v>
      </c>
      <c r="AF9" s="13">
        <v>0.71</v>
      </c>
      <c r="AG9" s="13">
        <v>0.69</v>
      </c>
      <c r="AH9" s="13">
        <v>0.67</v>
      </c>
    </row>
    <row r="10" spans="1:34" ht="45" x14ac:dyDescent="0.25">
      <c r="A10" s="16">
        <v>7</v>
      </c>
      <c r="B10" s="37" t="s">
        <v>5</v>
      </c>
      <c r="C10" s="56" t="s">
        <v>93</v>
      </c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8"/>
      <c r="Y10" s="26" t="s">
        <v>34</v>
      </c>
      <c r="Z10" s="26" t="s">
        <v>41</v>
      </c>
      <c r="AA10" s="13">
        <v>0.95</v>
      </c>
      <c r="AB10" s="13">
        <v>0.8</v>
      </c>
      <c r="AC10" s="13">
        <v>0.76</v>
      </c>
      <c r="AD10" s="13">
        <v>0.72</v>
      </c>
      <c r="AE10" s="13">
        <v>0.7</v>
      </c>
      <c r="AF10" s="13">
        <v>0.68</v>
      </c>
      <c r="AG10" s="13">
        <v>0.65</v>
      </c>
      <c r="AH10" s="13">
        <v>0.62</v>
      </c>
    </row>
    <row r="11" spans="1:34" x14ac:dyDescent="0.25">
      <c r="A11" s="52">
        <v>8</v>
      </c>
      <c r="B11" s="38">
        <v>0.5</v>
      </c>
      <c r="C11" s="18"/>
      <c r="D11" s="18"/>
      <c r="E11" s="26"/>
      <c r="F11" s="18"/>
      <c r="G11" s="26"/>
      <c r="H11" s="18"/>
      <c r="I11" s="26"/>
      <c r="J11" s="18"/>
      <c r="K11" s="26"/>
      <c r="L11" s="18"/>
      <c r="M11" s="26"/>
      <c r="N11" s="18"/>
      <c r="O11" s="26">
        <v>3</v>
      </c>
      <c r="P11" s="18"/>
      <c r="Q11" s="26"/>
      <c r="R11" s="18"/>
      <c r="S11" s="26"/>
      <c r="T11" s="18"/>
      <c r="U11" s="26"/>
      <c r="V11" s="18"/>
      <c r="W11" s="23"/>
      <c r="Y11" s="26" t="s">
        <v>34</v>
      </c>
      <c r="Z11" s="26" t="s">
        <v>42</v>
      </c>
      <c r="AA11" s="13">
        <v>0.95</v>
      </c>
      <c r="AB11" s="13">
        <v>0.78</v>
      </c>
      <c r="AC11" s="13">
        <v>0.75</v>
      </c>
      <c r="AD11" s="13">
        <v>0.71</v>
      </c>
      <c r="AE11" s="13">
        <v>0.68</v>
      </c>
      <c r="AF11" s="13">
        <v>0.66</v>
      </c>
      <c r="AG11" s="13">
        <v>0.63</v>
      </c>
      <c r="AH11" s="13">
        <v>0.6</v>
      </c>
    </row>
    <row r="12" spans="1:34" x14ac:dyDescent="0.25">
      <c r="A12" s="52"/>
      <c r="B12" s="38">
        <v>0.75</v>
      </c>
      <c r="C12" s="24"/>
      <c r="D12" s="24"/>
      <c r="E12" s="26"/>
      <c r="F12" s="24"/>
      <c r="G12" s="26"/>
      <c r="H12" s="24"/>
      <c r="I12" s="26"/>
      <c r="J12" s="24"/>
      <c r="K12" s="26"/>
      <c r="L12" s="24"/>
      <c r="M12" s="26"/>
      <c r="N12" s="24"/>
      <c r="O12" s="26">
        <v>6</v>
      </c>
      <c r="P12" s="24">
        <v>12</v>
      </c>
      <c r="Q12" s="26"/>
      <c r="R12" s="24"/>
      <c r="S12" s="26"/>
      <c r="T12" s="24"/>
      <c r="U12" s="26"/>
      <c r="V12" s="24"/>
      <c r="W12" s="23"/>
      <c r="Y12" s="26" t="s">
        <v>34</v>
      </c>
      <c r="Z12" s="26" t="s">
        <v>43</v>
      </c>
      <c r="AA12" s="13">
        <v>0.95</v>
      </c>
      <c r="AB12" s="13">
        <v>0.76</v>
      </c>
      <c r="AC12" s="13">
        <v>0.73</v>
      </c>
      <c r="AD12" s="13">
        <v>0.69</v>
      </c>
      <c r="AE12" s="13">
        <v>0.66</v>
      </c>
      <c r="AF12" s="13">
        <v>0.63</v>
      </c>
      <c r="AG12" s="13">
        <v>0.6</v>
      </c>
      <c r="AH12" s="13">
        <v>0.56999999999999995</v>
      </c>
    </row>
    <row r="13" spans="1:34" x14ac:dyDescent="0.25">
      <c r="A13" s="52"/>
      <c r="B13" s="38">
        <v>1</v>
      </c>
      <c r="C13" s="24"/>
      <c r="D13" s="24"/>
      <c r="E13" s="26"/>
      <c r="F13" s="24"/>
      <c r="G13" s="26"/>
      <c r="H13" s="24"/>
      <c r="I13" s="26"/>
      <c r="J13" s="24"/>
      <c r="K13" s="26"/>
      <c r="L13" s="24"/>
      <c r="M13" s="26"/>
      <c r="N13" s="24"/>
      <c r="O13" s="26">
        <v>10</v>
      </c>
      <c r="P13" s="24">
        <v>15</v>
      </c>
      <c r="Q13" s="26"/>
      <c r="R13" s="24"/>
      <c r="S13" s="26"/>
      <c r="T13" s="24"/>
      <c r="U13" s="26"/>
      <c r="V13" s="24"/>
      <c r="W13" s="23"/>
      <c r="Y13" s="26" t="s">
        <v>34</v>
      </c>
      <c r="Z13" s="26" t="s">
        <v>48</v>
      </c>
      <c r="AA13" s="13">
        <v>0.95</v>
      </c>
      <c r="AB13" s="13">
        <v>0.9</v>
      </c>
      <c r="AC13" s="13">
        <v>0.88</v>
      </c>
      <c r="AD13" s="13">
        <v>0.87</v>
      </c>
      <c r="AE13" s="13">
        <v>0.86</v>
      </c>
      <c r="AF13" s="13">
        <v>0.85</v>
      </c>
      <c r="AG13" s="13">
        <v>0.84</v>
      </c>
      <c r="AH13" s="13">
        <v>0.84</v>
      </c>
    </row>
    <row r="14" spans="1:34" x14ac:dyDescent="0.25">
      <c r="A14" s="52"/>
      <c r="B14" s="38">
        <v>1.5</v>
      </c>
      <c r="C14" s="24">
        <v>14</v>
      </c>
      <c r="D14" s="24">
        <v>13</v>
      </c>
      <c r="E14" s="26">
        <v>14</v>
      </c>
      <c r="F14" s="24">
        <v>13</v>
      </c>
      <c r="G14" s="26">
        <v>17</v>
      </c>
      <c r="H14" s="24">
        <v>15</v>
      </c>
      <c r="I14" s="26">
        <v>16</v>
      </c>
      <c r="J14" s="24">
        <v>15</v>
      </c>
      <c r="K14" s="26">
        <v>19</v>
      </c>
      <c r="L14" s="24">
        <v>17</v>
      </c>
      <c r="M14" s="26">
        <v>22</v>
      </c>
      <c r="N14" s="24">
        <v>18</v>
      </c>
      <c r="O14" s="26">
        <v>16</v>
      </c>
      <c r="P14" s="24">
        <v>18</v>
      </c>
      <c r="Q14" s="26"/>
      <c r="R14" s="24">
        <v>18</v>
      </c>
      <c r="S14" s="26"/>
      <c r="T14" s="24">
        <v>24</v>
      </c>
      <c r="U14" s="26">
        <v>26</v>
      </c>
      <c r="V14" s="24"/>
      <c r="W14" s="23">
        <v>30</v>
      </c>
      <c r="Y14" s="26" t="s">
        <v>34</v>
      </c>
      <c r="Z14" s="26" t="s">
        <v>49</v>
      </c>
      <c r="AA14" s="13">
        <v>0.95</v>
      </c>
      <c r="AB14" s="13">
        <v>0.85</v>
      </c>
      <c r="AC14" s="13">
        <v>0.83</v>
      </c>
      <c r="AD14" s="13">
        <v>0.82</v>
      </c>
      <c r="AE14" s="13">
        <v>0.81</v>
      </c>
      <c r="AF14" s="13">
        <v>0.81</v>
      </c>
      <c r="AG14" s="13">
        <v>0.8</v>
      </c>
      <c r="AH14" s="13">
        <v>0.78</v>
      </c>
    </row>
    <row r="15" spans="1:34" x14ac:dyDescent="0.25">
      <c r="A15" s="52"/>
      <c r="B15" s="38">
        <v>2.5</v>
      </c>
      <c r="C15" s="24">
        <v>19</v>
      </c>
      <c r="D15" s="24">
        <v>18</v>
      </c>
      <c r="E15" s="26">
        <v>18</v>
      </c>
      <c r="F15" s="24">
        <v>17</v>
      </c>
      <c r="G15" s="26">
        <v>24</v>
      </c>
      <c r="H15" s="24">
        <v>21</v>
      </c>
      <c r="I15" s="26">
        <v>23</v>
      </c>
      <c r="J15" s="24">
        <v>20</v>
      </c>
      <c r="K15" s="26">
        <v>27</v>
      </c>
      <c r="L15" s="24">
        <v>24</v>
      </c>
      <c r="M15" s="26">
        <v>30</v>
      </c>
      <c r="N15" s="24">
        <v>25</v>
      </c>
      <c r="O15" s="26">
        <v>20</v>
      </c>
      <c r="P15" s="24">
        <v>26</v>
      </c>
      <c r="Q15" s="26">
        <v>30</v>
      </c>
      <c r="R15" s="24">
        <v>25</v>
      </c>
      <c r="S15" s="26"/>
      <c r="T15" s="24">
        <v>32</v>
      </c>
      <c r="U15" s="26">
        <v>34</v>
      </c>
      <c r="V15" s="24"/>
      <c r="W15" s="23">
        <v>40</v>
      </c>
      <c r="Y15" s="26" t="s">
        <v>34</v>
      </c>
      <c r="Z15" s="26" t="s">
        <v>50</v>
      </c>
      <c r="AA15" s="13">
        <v>0.95</v>
      </c>
      <c r="AB15" s="13">
        <v>0.83</v>
      </c>
      <c r="AC15" s="13">
        <v>0.81</v>
      </c>
      <c r="AD15" s="13">
        <v>0.8</v>
      </c>
      <c r="AE15" s="13">
        <v>0.79</v>
      </c>
      <c r="AF15" s="13">
        <v>0.79</v>
      </c>
      <c r="AG15" s="13">
        <v>0.78</v>
      </c>
      <c r="AH15" s="13">
        <v>0.78</v>
      </c>
    </row>
    <row r="16" spans="1:34" x14ac:dyDescent="0.25">
      <c r="A16" s="52"/>
      <c r="B16" s="38">
        <v>4</v>
      </c>
      <c r="C16" s="24">
        <v>26</v>
      </c>
      <c r="D16" s="24">
        <v>24</v>
      </c>
      <c r="E16" s="26">
        <v>25</v>
      </c>
      <c r="F16" s="24">
        <v>23</v>
      </c>
      <c r="G16" s="26">
        <v>32</v>
      </c>
      <c r="H16" s="24">
        <v>28</v>
      </c>
      <c r="I16" s="26">
        <v>30</v>
      </c>
      <c r="J16" s="24">
        <v>27</v>
      </c>
      <c r="K16" s="26">
        <v>36</v>
      </c>
      <c r="L16" s="24">
        <v>32</v>
      </c>
      <c r="M16" s="26">
        <v>40</v>
      </c>
      <c r="N16" s="24">
        <v>34</v>
      </c>
      <c r="O16" s="26">
        <v>25</v>
      </c>
      <c r="P16" s="24">
        <v>34</v>
      </c>
      <c r="Q16" s="26">
        <v>41</v>
      </c>
      <c r="R16" s="24">
        <v>34</v>
      </c>
      <c r="S16" s="26"/>
      <c r="T16" s="24">
        <v>42</v>
      </c>
      <c r="U16" s="26">
        <v>44</v>
      </c>
      <c r="V16" s="24"/>
      <c r="W16" s="23">
        <v>52</v>
      </c>
      <c r="Y16" s="26" t="s">
        <v>34</v>
      </c>
      <c r="Z16" s="26" t="s">
        <v>51</v>
      </c>
      <c r="AA16" s="13">
        <v>0.95</v>
      </c>
      <c r="AB16" s="13">
        <v>0.81</v>
      </c>
      <c r="AC16" s="13">
        <v>0.79</v>
      </c>
      <c r="AD16" s="13">
        <v>0.78</v>
      </c>
      <c r="AE16" s="13">
        <v>0.77</v>
      </c>
      <c r="AF16" s="13">
        <v>0.77</v>
      </c>
      <c r="AG16" s="13">
        <v>0.76</v>
      </c>
      <c r="AH16" s="13">
        <v>0.76</v>
      </c>
    </row>
    <row r="17" spans="1:35" x14ac:dyDescent="0.25">
      <c r="A17" s="52"/>
      <c r="B17" s="38">
        <v>6</v>
      </c>
      <c r="C17" s="24">
        <v>34</v>
      </c>
      <c r="D17" s="24">
        <v>31</v>
      </c>
      <c r="E17" s="26">
        <v>32</v>
      </c>
      <c r="F17" s="24">
        <v>29</v>
      </c>
      <c r="G17" s="26">
        <v>41</v>
      </c>
      <c r="H17" s="24">
        <v>36</v>
      </c>
      <c r="I17" s="26">
        <v>38</v>
      </c>
      <c r="J17" s="24">
        <v>34</v>
      </c>
      <c r="K17" s="26">
        <v>46</v>
      </c>
      <c r="L17" s="24">
        <v>41</v>
      </c>
      <c r="M17" s="26">
        <v>51</v>
      </c>
      <c r="N17" s="24">
        <v>43</v>
      </c>
      <c r="O17" s="26"/>
      <c r="P17" s="24">
        <v>44</v>
      </c>
      <c r="Q17" s="26">
        <v>53</v>
      </c>
      <c r="R17" s="24">
        <v>43</v>
      </c>
      <c r="S17" s="26"/>
      <c r="T17" s="24">
        <v>53</v>
      </c>
      <c r="U17" s="26">
        <v>56</v>
      </c>
      <c r="V17" s="24"/>
      <c r="W17" s="23">
        <v>64</v>
      </c>
      <c r="Y17" s="26" t="s">
        <v>34</v>
      </c>
      <c r="Z17" s="26" t="s">
        <v>44</v>
      </c>
      <c r="AA17" s="13">
        <v>1</v>
      </c>
      <c r="AB17" s="13">
        <v>0.87</v>
      </c>
      <c r="AC17" s="13">
        <v>0.81</v>
      </c>
      <c r="AD17" s="13">
        <v>0.78</v>
      </c>
      <c r="AE17" s="13">
        <v>0.76</v>
      </c>
      <c r="AF17" s="13">
        <v>0.75</v>
      </c>
      <c r="AG17" s="13">
        <v>0.74</v>
      </c>
      <c r="AH17" s="13">
        <v>0.73</v>
      </c>
    </row>
    <row r="18" spans="1:35" x14ac:dyDescent="0.25">
      <c r="A18" s="52"/>
      <c r="B18" s="38">
        <v>10</v>
      </c>
      <c r="C18" s="24">
        <v>46</v>
      </c>
      <c r="D18" s="24">
        <v>42</v>
      </c>
      <c r="E18" s="26">
        <v>43</v>
      </c>
      <c r="F18" s="24">
        <v>39</v>
      </c>
      <c r="G18" s="26">
        <v>57</v>
      </c>
      <c r="H18" s="24">
        <v>50</v>
      </c>
      <c r="I18" s="26">
        <v>52</v>
      </c>
      <c r="J18" s="24">
        <v>46</v>
      </c>
      <c r="K18" s="26">
        <v>63</v>
      </c>
      <c r="L18" s="24">
        <v>57</v>
      </c>
      <c r="M18" s="26">
        <v>70</v>
      </c>
      <c r="N18" s="24">
        <v>60</v>
      </c>
      <c r="O18" s="26"/>
      <c r="P18" s="24">
        <v>61</v>
      </c>
      <c r="Q18" s="26">
        <v>74</v>
      </c>
      <c r="R18" s="24">
        <v>60</v>
      </c>
      <c r="S18" s="26"/>
      <c r="T18" s="24">
        <v>72</v>
      </c>
      <c r="U18" s="26">
        <v>75</v>
      </c>
      <c r="V18" s="24"/>
      <c r="W18" s="23">
        <v>86</v>
      </c>
      <c r="Y18" s="26" t="s">
        <v>34</v>
      </c>
      <c r="Z18" s="26" t="s">
        <v>45</v>
      </c>
      <c r="AA18" s="13">
        <v>1</v>
      </c>
      <c r="AB18" s="13">
        <v>0.86</v>
      </c>
      <c r="AC18" s="13">
        <v>0.79</v>
      </c>
      <c r="AD18" s="13">
        <v>0.76</v>
      </c>
      <c r="AE18" s="13">
        <v>0.74</v>
      </c>
      <c r="AF18" s="13">
        <v>0.72</v>
      </c>
      <c r="AG18" s="13">
        <v>0.7</v>
      </c>
      <c r="AH18" s="13">
        <v>0.68</v>
      </c>
    </row>
    <row r="19" spans="1:35" x14ac:dyDescent="0.25">
      <c r="A19" s="52"/>
      <c r="B19" s="38">
        <v>16</v>
      </c>
      <c r="C19" s="24">
        <v>61</v>
      </c>
      <c r="D19" s="24">
        <v>56</v>
      </c>
      <c r="E19" s="26">
        <v>57</v>
      </c>
      <c r="F19" s="24">
        <v>52</v>
      </c>
      <c r="G19" s="26">
        <v>76</v>
      </c>
      <c r="H19" s="24">
        <v>68</v>
      </c>
      <c r="I19" s="26">
        <v>69</v>
      </c>
      <c r="J19" s="24">
        <v>62</v>
      </c>
      <c r="K19" s="26">
        <v>85</v>
      </c>
      <c r="L19" s="24">
        <v>76</v>
      </c>
      <c r="M19" s="26">
        <v>94</v>
      </c>
      <c r="N19" s="24">
        <v>80</v>
      </c>
      <c r="O19" s="26"/>
      <c r="P19" s="24">
        <v>82</v>
      </c>
      <c r="Q19" s="26">
        <v>99</v>
      </c>
      <c r="R19" s="24">
        <v>80</v>
      </c>
      <c r="S19" s="26"/>
      <c r="T19" s="24">
        <v>96</v>
      </c>
      <c r="U19" s="26">
        <v>98</v>
      </c>
      <c r="V19" s="24"/>
      <c r="W19" s="23">
        <v>111</v>
      </c>
      <c r="Y19" s="26" t="s">
        <v>34</v>
      </c>
      <c r="Z19" s="26" t="s">
        <v>46</v>
      </c>
      <c r="AA19" s="13">
        <v>1</v>
      </c>
      <c r="AB19" s="13">
        <v>0.85</v>
      </c>
      <c r="AC19" s="13">
        <v>0.78</v>
      </c>
      <c r="AD19" s="13">
        <v>0.75</v>
      </c>
      <c r="AE19" s="13">
        <v>0.72</v>
      </c>
      <c r="AF19" s="13">
        <v>0.7</v>
      </c>
      <c r="AG19" s="13">
        <v>0.68</v>
      </c>
      <c r="AH19" s="13">
        <v>0.66</v>
      </c>
    </row>
    <row r="20" spans="1:35" x14ac:dyDescent="0.25">
      <c r="A20" s="52"/>
      <c r="B20" s="38">
        <v>25</v>
      </c>
      <c r="C20" s="24">
        <v>80</v>
      </c>
      <c r="D20" s="24">
        <v>73</v>
      </c>
      <c r="E20" s="26">
        <v>75</v>
      </c>
      <c r="F20" s="24">
        <v>68</v>
      </c>
      <c r="G20" s="26">
        <v>101</v>
      </c>
      <c r="H20" s="24">
        <v>89</v>
      </c>
      <c r="I20" s="26">
        <v>90</v>
      </c>
      <c r="J20" s="24">
        <v>80</v>
      </c>
      <c r="K20" s="26">
        <v>112</v>
      </c>
      <c r="L20" s="24">
        <v>96</v>
      </c>
      <c r="M20" s="26">
        <v>119</v>
      </c>
      <c r="N20" s="24">
        <v>101</v>
      </c>
      <c r="O20" s="26"/>
      <c r="P20" s="24">
        <v>108</v>
      </c>
      <c r="Q20" s="26">
        <v>131</v>
      </c>
      <c r="R20" s="24">
        <v>106</v>
      </c>
      <c r="S20" s="26">
        <v>114</v>
      </c>
      <c r="T20" s="24">
        <v>132</v>
      </c>
      <c r="U20" s="26">
        <v>128</v>
      </c>
      <c r="V20" s="24">
        <v>133</v>
      </c>
      <c r="W20" s="23">
        <v>143</v>
      </c>
      <c r="Y20" s="26" t="s">
        <v>34</v>
      </c>
      <c r="Z20" s="26" t="s">
        <v>47</v>
      </c>
      <c r="AA20" s="13">
        <v>1</v>
      </c>
      <c r="AB20" s="13">
        <v>0.84</v>
      </c>
      <c r="AC20" s="13">
        <v>0.77</v>
      </c>
      <c r="AD20" s="13">
        <v>0.73</v>
      </c>
      <c r="AE20" s="13">
        <v>0.7</v>
      </c>
      <c r="AF20" s="13">
        <v>0.68</v>
      </c>
      <c r="AG20" s="13">
        <v>0.66</v>
      </c>
      <c r="AH20" s="13">
        <v>0.64</v>
      </c>
    </row>
    <row r="21" spans="1:35" x14ac:dyDescent="0.25">
      <c r="A21" s="52"/>
      <c r="B21" s="38">
        <v>35</v>
      </c>
      <c r="C21" s="24">
        <v>99</v>
      </c>
      <c r="D21" s="24">
        <v>89</v>
      </c>
      <c r="E21" s="26">
        <v>92</v>
      </c>
      <c r="F21" s="24">
        <v>83</v>
      </c>
      <c r="G21" s="26">
        <v>125</v>
      </c>
      <c r="H21" s="24">
        <v>110</v>
      </c>
      <c r="I21" s="26">
        <v>111</v>
      </c>
      <c r="J21" s="24">
        <v>99</v>
      </c>
      <c r="K21" s="26">
        <v>138</v>
      </c>
      <c r="L21" s="24">
        <v>119</v>
      </c>
      <c r="M21" s="26">
        <v>148</v>
      </c>
      <c r="N21" s="24">
        <v>126</v>
      </c>
      <c r="O21" s="26"/>
      <c r="P21" s="24">
        <v>135</v>
      </c>
      <c r="Q21" s="26">
        <v>162</v>
      </c>
      <c r="R21" s="24">
        <v>131</v>
      </c>
      <c r="S21" s="26">
        <v>140</v>
      </c>
      <c r="T21" s="24">
        <v>160</v>
      </c>
      <c r="U21" s="26">
        <v>157</v>
      </c>
      <c r="V21" s="24">
        <v>161</v>
      </c>
      <c r="W21" s="23">
        <v>173</v>
      </c>
      <c r="Y21" s="26" t="s">
        <v>34</v>
      </c>
      <c r="Z21" s="26" t="s">
        <v>54</v>
      </c>
      <c r="AA21" s="13">
        <v>1</v>
      </c>
      <c r="AB21" s="13">
        <v>0.98</v>
      </c>
      <c r="AC21" s="13">
        <v>0.96</v>
      </c>
      <c r="AD21" s="13">
        <v>0.95</v>
      </c>
      <c r="AE21" s="13">
        <v>0.94</v>
      </c>
      <c r="AF21" s="13">
        <v>0.93</v>
      </c>
      <c r="AG21" s="13">
        <v>0.92</v>
      </c>
      <c r="AH21" s="13">
        <v>0.91</v>
      </c>
    </row>
    <row r="22" spans="1:35" x14ac:dyDescent="0.25">
      <c r="A22" s="52"/>
      <c r="B22" s="38">
        <v>50</v>
      </c>
      <c r="C22" s="24">
        <v>119</v>
      </c>
      <c r="D22" s="24">
        <v>108</v>
      </c>
      <c r="E22" s="26">
        <v>110</v>
      </c>
      <c r="F22" s="24">
        <v>99</v>
      </c>
      <c r="G22" s="26">
        <v>151</v>
      </c>
      <c r="H22" s="24">
        <v>134</v>
      </c>
      <c r="I22" s="26">
        <v>133</v>
      </c>
      <c r="J22" s="24">
        <v>118</v>
      </c>
      <c r="K22" s="26">
        <v>168</v>
      </c>
      <c r="L22" s="24">
        <v>144</v>
      </c>
      <c r="M22" s="26">
        <v>180</v>
      </c>
      <c r="N22" s="24">
        <v>153</v>
      </c>
      <c r="O22" s="26"/>
      <c r="P22" s="24">
        <v>168</v>
      </c>
      <c r="Q22" s="26">
        <v>202</v>
      </c>
      <c r="R22" s="24">
        <v>159</v>
      </c>
      <c r="S22" s="26">
        <v>169</v>
      </c>
      <c r="T22" s="24">
        <v>195</v>
      </c>
      <c r="U22" s="26">
        <v>185</v>
      </c>
      <c r="V22" s="24">
        <v>191</v>
      </c>
      <c r="W22" s="23">
        <v>205</v>
      </c>
      <c r="Y22" s="26" t="s">
        <v>34</v>
      </c>
      <c r="Z22" s="26" t="s">
        <v>55</v>
      </c>
      <c r="AA22" s="13">
        <v>1</v>
      </c>
      <c r="AB22" s="13">
        <v>0.95</v>
      </c>
      <c r="AC22" s="13">
        <v>0.93</v>
      </c>
      <c r="AD22" s="13">
        <v>0.92</v>
      </c>
      <c r="AE22" s="13">
        <v>0.91</v>
      </c>
      <c r="AF22" s="13">
        <v>0.9</v>
      </c>
      <c r="AG22" s="13">
        <v>0.89</v>
      </c>
      <c r="AH22" s="13">
        <v>0.88</v>
      </c>
    </row>
    <row r="23" spans="1:35" x14ac:dyDescent="0.25">
      <c r="A23" s="52"/>
      <c r="B23" s="38">
        <v>70</v>
      </c>
      <c r="C23" s="24">
        <v>151</v>
      </c>
      <c r="D23" s="24">
        <v>136</v>
      </c>
      <c r="E23" s="26">
        <v>139</v>
      </c>
      <c r="F23" s="24">
        <v>125</v>
      </c>
      <c r="G23" s="26">
        <v>192</v>
      </c>
      <c r="H23" s="24">
        <v>171</v>
      </c>
      <c r="I23" s="26">
        <v>168</v>
      </c>
      <c r="J23" s="24">
        <v>149</v>
      </c>
      <c r="K23" s="26">
        <v>213</v>
      </c>
      <c r="L23" s="24">
        <v>184</v>
      </c>
      <c r="M23" s="26">
        <v>232</v>
      </c>
      <c r="N23" s="24">
        <v>196</v>
      </c>
      <c r="O23" s="26"/>
      <c r="P23" s="24">
        <v>207</v>
      </c>
      <c r="Q23" s="26">
        <v>250</v>
      </c>
      <c r="R23" s="24">
        <v>202</v>
      </c>
      <c r="S23" s="26">
        <v>212</v>
      </c>
      <c r="T23" s="24">
        <v>247</v>
      </c>
      <c r="U23" s="26">
        <v>228</v>
      </c>
      <c r="V23" s="24">
        <v>235</v>
      </c>
      <c r="W23" s="23">
        <v>252</v>
      </c>
      <c r="Y23" s="26" t="s">
        <v>34</v>
      </c>
      <c r="Z23" s="26" t="s">
        <v>56</v>
      </c>
      <c r="AA23" s="13">
        <v>1</v>
      </c>
      <c r="AB23" s="13">
        <v>0.94</v>
      </c>
      <c r="AC23" s="13">
        <v>0.92</v>
      </c>
      <c r="AD23" s="13">
        <v>0.91</v>
      </c>
      <c r="AE23" s="13">
        <v>0.9</v>
      </c>
      <c r="AF23" s="13">
        <v>0.89</v>
      </c>
      <c r="AG23" s="13">
        <v>0.88</v>
      </c>
      <c r="AH23" s="13">
        <v>0.87</v>
      </c>
    </row>
    <row r="24" spans="1:35" x14ac:dyDescent="0.25">
      <c r="A24" s="52"/>
      <c r="B24" s="38">
        <v>95</v>
      </c>
      <c r="C24" s="24">
        <v>182</v>
      </c>
      <c r="D24" s="24">
        <v>164</v>
      </c>
      <c r="E24" s="26">
        <v>167</v>
      </c>
      <c r="F24" s="24">
        <v>150</v>
      </c>
      <c r="G24" s="26">
        <v>232</v>
      </c>
      <c r="H24" s="24">
        <v>207</v>
      </c>
      <c r="I24" s="26">
        <v>201</v>
      </c>
      <c r="J24" s="24">
        <v>179</v>
      </c>
      <c r="K24" s="26">
        <v>258</v>
      </c>
      <c r="L24" s="24">
        <v>223</v>
      </c>
      <c r="M24" s="26">
        <v>282</v>
      </c>
      <c r="N24" s="24">
        <v>238</v>
      </c>
      <c r="O24" s="26"/>
      <c r="P24" s="24">
        <v>250</v>
      </c>
      <c r="Q24" s="26">
        <v>301</v>
      </c>
      <c r="R24" s="24">
        <v>244</v>
      </c>
      <c r="S24" s="26">
        <v>259</v>
      </c>
      <c r="T24" s="24">
        <v>305</v>
      </c>
      <c r="U24" s="26">
        <v>275</v>
      </c>
      <c r="V24" s="24">
        <v>281</v>
      </c>
      <c r="W24" s="23">
        <v>303</v>
      </c>
      <c r="Y24" s="26" t="s">
        <v>34</v>
      </c>
      <c r="Z24" s="26" t="s">
        <v>57</v>
      </c>
      <c r="AA24" s="13">
        <v>1</v>
      </c>
      <c r="AB24" s="13">
        <v>0.93</v>
      </c>
      <c r="AC24" s="13">
        <v>0.9</v>
      </c>
      <c r="AD24" s="13">
        <v>0.89</v>
      </c>
      <c r="AE24" s="13">
        <v>0.88</v>
      </c>
      <c r="AF24" s="13">
        <v>0.87</v>
      </c>
      <c r="AG24" s="13">
        <v>0.86</v>
      </c>
      <c r="AH24" s="13">
        <v>0.85</v>
      </c>
    </row>
    <row r="25" spans="1:35" x14ac:dyDescent="0.25">
      <c r="A25" s="52"/>
      <c r="B25" s="38">
        <v>120</v>
      </c>
      <c r="C25" s="24">
        <v>210</v>
      </c>
      <c r="D25" s="24">
        <v>188</v>
      </c>
      <c r="E25" s="26">
        <v>192</v>
      </c>
      <c r="F25" s="24">
        <v>172</v>
      </c>
      <c r="G25" s="26">
        <v>269</v>
      </c>
      <c r="H25" s="24">
        <v>239</v>
      </c>
      <c r="I25" s="26">
        <v>232</v>
      </c>
      <c r="J25" s="24">
        <v>206</v>
      </c>
      <c r="K25" s="26">
        <v>299</v>
      </c>
      <c r="L25" s="24">
        <v>259</v>
      </c>
      <c r="M25" s="26">
        <v>328</v>
      </c>
      <c r="N25" s="24">
        <v>276</v>
      </c>
      <c r="O25" s="26"/>
      <c r="P25" s="24">
        <v>292</v>
      </c>
      <c r="Q25" s="26">
        <v>352</v>
      </c>
      <c r="R25" s="24">
        <v>282</v>
      </c>
      <c r="S25" s="26">
        <v>299</v>
      </c>
      <c r="T25" s="24">
        <v>355</v>
      </c>
      <c r="U25" s="26">
        <v>313</v>
      </c>
      <c r="V25" s="24">
        <v>320</v>
      </c>
      <c r="W25" s="23">
        <v>346</v>
      </c>
      <c r="Y25" s="26" t="s">
        <v>34</v>
      </c>
      <c r="Z25" s="13" t="s">
        <v>94</v>
      </c>
      <c r="AA25" s="13">
        <v>1</v>
      </c>
      <c r="AB25" s="13">
        <v>1</v>
      </c>
      <c r="AC25" s="13">
        <v>1</v>
      </c>
      <c r="AD25" s="13">
        <v>1</v>
      </c>
      <c r="AE25" s="13">
        <v>1</v>
      </c>
      <c r="AF25" s="13">
        <v>1</v>
      </c>
      <c r="AG25" s="13">
        <v>1</v>
      </c>
      <c r="AH25" s="13">
        <v>1</v>
      </c>
    </row>
    <row r="26" spans="1:35" x14ac:dyDescent="0.25">
      <c r="A26" s="52"/>
      <c r="B26" s="38">
        <v>150</v>
      </c>
      <c r="C26" s="24">
        <v>240</v>
      </c>
      <c r="D26" s="24">
        <v>216</v>
      </c>
      <c r="E26" s="26">
        <v>219</v>
      </c>
      <c r="F26" s="24">
        <v>196</v>
      </c>
      <c r="G26" s="26"/>
      <c r="H26" s="24"/>
      <c r="I26" s="26"/>
      <c r="J26" s="24"/>
      <c r="K26" s="26">
        <v>344</v>
      </c>
      <c r="L26" s="24">
        <v>299</v>
      </c>
      <c r="M26" s="26">
        <v>379</v>
      </c>
      <c r="N26" s="24">
        <v>319</v>
      </c>
      <c r="O26" s="26"/>
      <c r="P26" s="24"/>
      <c r="Q26" s="26"/>
      <c r="R26" s="24"/>
      <c r="S26" s="26"/>
      <c r="T26" s="24"/>
      <c r="U26" s="26"/>
      <c r="V26" s="24"/>
      <c r="W26" s="23"/>
      <c r="Y26" s="26" t="s">
        <v>34</v>
      </c>
      <c r="Z26" s="26" t="s">
        <v>58</v>
      </c>
      <c r="AA26" s="13">
        <v>1</v>
      </c>
      <c r="AB26" s="13">
        <v>0.78</v>
      </c>
      <c r="AC26" s="13">
        <v>0.73</v>
      </c>
      <c r="AD26" s="13">
        <v>0.71</v>
      </c>
      <c r="AE26" s="13">
        <v>0.69</v>
      </c>
      <c r="AF26" s="13">
        <v>0.68</v>
      </c>
      <c r="AG26" s="13">
        <v>0.66</v>
      </c>
      <c r="AH26" s="13">
        <v>0.65</v>
      </c>
    </row>
    <row r="27" spans="1:35" x14ac:dyDescent="0.25">
      <c r="A27" s="52"/>
      <c r="B27" s="38">
        <v>185</v>
      </c>
      <c r="C27" s="24">
        <v>273</v>
      </c>
      <c r="D27" s="24">
        <v>245</v>
      </c>
      <c r="E27" s="26">
        <v>248</v>
      </c>
      <c r="F27" s="24">
        <v>223</v>
      </c>
      <c r="G27" s="26"/>
      <c r="H27" s="24"/>
      <c r="I27" s="26"/>
      <c r="J27" s="24"/>
      <c r="K27" s="26">
        <v>392</v>
      </c>
      <c r="L27" s="24">
        <v>341</v>
      </c>
      <c r="M27" s="26">
        <v>434</v>
      </c>
      <c r="N27" s="24">
        <v>364</v>
      </c>
      <c r="O27" s="26"/>
      <c r="P27" s="24"/>
      <c r="Q27" s="26"/>
      <c r="R27" s="24"/>
      <c r="S27" s="26"/>
      <c r="T27" s="24"/>
      <c r="U27" s="26"/>
      <c r="V27" s="24"/>
      <c r="W27" s="23"/>
      <c r="Y27" s="26" t="s">
        <v>34</v>
      </c>
      <c r="Z27" s="26" t="s">
        <v>28</v>
      </c>
      <c r="AA27" s="13">
        <v>1</v>
      </c>
      <c r="AB27" s="13">
        <v>0.85</v>
      </c>
      <c r="AC27" s="13">
        <v>0.75</v>
      </c>
      <c r="AD27" s="13">
        <v>0.7</v>
      </c>
      <c r="AE27" s="13">
        <v>0.66</v>
      </c>
      <c r="AF27" s="13">
        <v>0.63</v>
      </c>
      <c r="AG27" s="13">
        <v>0.59</v>
      </c>
      <c r="AH27" s="13" t="s">
        <v>30</v>
      </c>
    </row>
    <row r="28" spans="1:35" x14ac:dyDescent="0.25">
      <c r="A28" s="52"/>
      <c r="B28" s="38">
        <v>240</v>
      </c>
      <c r="C28" s="24">
        <v>320</v>
      </c>
      <c r="D28" s="24">
        <v>286</v>
      </c>
      <c r="E28" s="26">
        <v>291</v>
      </c>
      <c r="F28" s="24">
        <v>261</v>
      </c>
      <c r="G28" s="26"/>
      <c r="H28" s="24"/>
      <c r="I28" s="26"/>
      <c r="J28" s="24"/>
      <c r="K28" s="26">
        <v>461</v>
      </c>
      <c r="L28" s="24">
        <v>403</v>
      </c>
      <c r="M28" s="26">
        <v>514</v>
      </c>
      <c r="N28" s="24">
        <v>430</v>
      </c>
      <c r="O28" s="26"/>
      <c r="P28" s="24"/>
      <c r="Q28" s="26"/>
      <c r="R28" s="24"/>
      <c r="S28" s="26"/>
      <c r="T28" s="24"/>
      <c r="U28" s="26"/>
      <c r="V28" s="24"/>
      <c r="W28" s="23"/>
    </row>
    <row r="29" spans="1:35" x14ac:dyDescent="0.25">
      <c r="A29" s="53"/>
      <c r="B29" s="39">
        <v>300</v>
      </c>
      <c r="C29" s="40">
        <v>367</v>
      </c>
      <c r="D29" s="40">
        <v>328</v>
      </c>
      <c r="E29" s="34">
        <v>334</v>
      </c>
      <c r="F29" s="40">
        <v>298</v>
      </c>
      <c r="G29" s="34"/>
      <c r="H29" s="40"/>
      <c r="I29" s="34"/>
      <c r="J29" s="40"/>
      <c r="K29" s="34">
        <v>530</v>
      </c>
      <c r="L29" s="40">
        <v>464</v>
      </c>
      <c r="M29" s="34">
        <v>593</v>
      </c>
      <c r="N29" s="40">
        <v>497</v>
      </c>
      <c r="O29" s="34"/>
      <c r="P29" s="40"/>
      <c r="Q29" s="34"/>
      <c r="R29" s="40"/>
      <c r="S29" s="34"/>
      <c r="T29" s="40"/>
      <c r="U29" s="34"/>
      <c r="V29" s="40"/>
      <c r="W29" s="32"/>
      <c r="Y29" s="51" t="s">
        <v>62</v>
      </c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x14ac:dyDescent="0.25">
      <c r="Z30" s="26" t="s">
        <v>3</v>
      </c>
      <c r="AA30" s="13">
        <v>4</v>
      </c>
      <c r="AB30" s="13">
        <v>5</v>
      </c>
      <c r="AC30" s="13">
        <v>7</v>
      </c>
      <c r="AD30" s="13">
        <v>10</v>
      </c>
      <c r="AE30" s="13">
        <v>14</v>
      </c>
      <c r="AF30" s="13">
        <v>19</v>
      </c>
      <c r="AG30" s="13">
        <v>24</v>
      </c>
      <c r="AH30" s="13">
        <v>40</v>
      </c>
      <c r="AI30" s="13">
        <v>61</v>
      </c>
    </row>
    <row r="31" spans="1:35" x14ac:dyDescent="0.25">
      <c r="Y31" s="26" t="s">
        <v>39</v>
      </c>
      <c r="Z31" s="26" t="s">
        <v>59</v>
      </c>
      <c r="AA31" s="13">
        <v>0.8</v>
      </c>
      <c r="AB31" s="13">
        <v>0.75</v>
      </c>
      <c r="AC31" s="13">
        <v>0.65</v>
      </c>
      <c r="AD31" s="13">
        <v>0.55000000000000004</v>
      </c>
      <c r="AE31" s="13">
        <v>0.5</v>
      </c>
      <c r="AF31" s="13">
        <v>0.45</v>
      </c>
      <c r="AG31" s="13">
        <v>0.4</v>
      </c>
      <c r="AH31" s="13">
        <v>0.35</v>
      </c>
      <c r="AI31" s="13">
        <v>0.3</v>
      </c>
    </row>
    <row r="32" spans="1:35" x14ac:dyDescent="0.25">
      <c r="Y32" s="26" t="s">
        <v>39</v>
      </c>
      <c r="Z32" s="26" t="s">
        <v>60</v>
      </c>
      <c r="AA32" s="13">
        <v>0.75</v>
      </c>
      <c r="AB32" s="13">
        <v>0.7</v>
      </c>
      <c r="AC32" s="13">
        <v>0.6</v>
      </c>
      <c r="AD32" s="13">
        <v>0.5</v>
      </c>
      <c r="AE32" s="13">
        <v>0.45</v>
      </c>
      <c r="AF32" s="13">
        <v>0.4</v>
      </c>
      <c r="AG32" s="13">
        <v>0.35</v>
      </c>
      <c r="AH32" s="13">
        <v>0.3</v>
      </c>
      <c r="AI32" s="13">
        <v>0.25</v>
      </c>
    </row>
    <row r="34" spans="25:35" x14ac:dyDescent="0.25">
      <c r="Y34" s="51" t="s">
        <v>64</v>
      </c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25:35" x14ac:dyDescent="0.25">
      <c r="AA35" s="51" t="s">
        <v>65</v>
      </c>
      <c r="AB35" s="51"/>
      <c r="AC35" s="51"/>
      <c r="AD35" s="51"/>
    </row>
    <row r="36" spans="25:35" x14ac:dyDescent="0.25">
      <c r="AA36" s="8">
        <v>1</v>
      </c>
      <c r="AB36" s="8">
        <v>2</v>
      </c>
      <c r="AC36" s="8">
        <v>3</v>
      </c>
      <c r="AD36" s="8">
        <v>4</v>
      </c>
    </row>
    <row r="37" spans="25:35" x14ac:dyDescent="0.25">
      <c r="Y37" s="15" t="s">
        <v>61</v>
      </c>
      <c r="Z37" s="15" t="s">
        <v>66</v>
      </c>
      <c r="AA37" s="15">
        <v>0.8</v>
      </c>
      <c r="AB37" s="15">
        <v>0.61</v>
      </c>
      <c r="AC37" s="15">
        <v>0.49</v>
      </c>
      <c r="AD37" s="15">
        <v>0.42</v>
      </c>
    </row>
    <row r="38" spans="25:35" x14ac:dyDescent="0.25">
      <c r="Y38" s="15" t="s">
        <v>61</v>
      </c>
      <c r="Z38" s="15" t="s">
        <v>67</v>
      </c>
      <c r="AA38" s="15">
        <v>1</v>
      </c>
      <c r="AB38" s="15">
        <v>1</v>
      </c>
      <c r="AC38" s="15">
        <v>1</v>
      </c>
      <c r="AD38" s="15">
        <v>1</v>
      </c>
    </row>
    <row r="40" spans="25:35" x14ac:dyDescent="0.25">
      <c r="Y40" s="51" t="s">
        <v>72</v>
      </c>
      <c r="Z40" s="51"/>
      <c r="AA40" s="51"/>
      <c r="AB40" s="51"/>
      <c r="AC40" s="51"/>
      <c r="AD40" s="51"/>
      <c r="AE40" s="51"/>
      <c r="AF40" s="51"/>
    </row>
    <row r="41" spans="25:35" x14ac:dyDescent="0.25">
      <c r="Z41" s="13"/>
      <c r="AA41" s="50" t="s">
        <v>27</v>
      </c>
      <c r="AB41" s="50"/>
      <c r="AC41" s="50"/>
      <c r="AD41" s="50"/>
      <c r="AE41" s="50"/>
      <c r="AF41" s="41"/>
    </row>
    <row r="42" spans="25:35" x14ac:dyDescent="0.25">
      <c r="Z42" s="13" t="s">
        <v>68</v>
      </c>
      <c r="AA42" s="13" t="s">
        <v>12</v>
      </c>
      <c r="AB42" s="13" t="s">
        <v>70</v>
      </c>
      <c r="AC42" s="13" t="s">
        <v>7</v>
      </c>
      <c r="AD42" s="13" t="s">
        <v>11</v>
      </c>
      <c r="AE42" s="13" t="s">
        <v>71</v>
      </c>
      <c r="AF42" s="41" t="s">
        <v>28</v>
      </c>
    </row>
    <row r="43" spans="25:35" x14ac:dyDescent="0.25">
      <c r="Y43" s="15" t="s">
        <v>69</v>
      </c>
      <c r="Z43" s="42">
        <v>10</v>
      </c>
      <c r="AA43" s="15">
        <v>1.05</v>
      </c>
      <c r="AB43" s="15">
        <v>1.29</v>
      </c>
      <c r="AC43" s="15">
        <v>1.22</v>
      </c>
      <c r="AD43" s="15">
        <v>1.18</v>
      </c>
      <c r="AE43" s="15">
        <v>1.1499999999999999</v>
      </c>
      <c r="AF43" s="15">
        <v>1.05</v>
      </c>
    </row>
    <row r="44" spans="25:35" x14ac:dyDescent="0.25">
      <c r="Y44" s="15" t="s">
        <v>69</v>
      </c>
      <c r="Z44" s="42">
        <v>15</v>
      </c>
      <c r="AA44" s="15">
        <v>1.05</v>
      </c>
      <c r="AB44" s="15">
        <v>1.22</v>
      </c>
      <c r="AC44" s="15">
        <v>1.17</v>
      </c>
      <c r="AD44" s="15">
        <v>1.1399999999999999</v>
      </c>
      <c r="AE44" s="15">
        <v>1.1200000000000001</v>
      </c>
      <c r="AF44" s="15">
        <v>1.02</v>
      </c>
    </row>
    <row r="45" spans="25:35" x14ac:dyDescent="0.25">
      <c r="Y45" s="15" t="s">
        <v>69</v>
      </c>
      <c r="Z45" s="42">
        <v>20</v>
      </c>
      <c r="AA45" s="15">
        <v>1.05</v>
      </c>
      <c r="AB45" s="15">
        <v>1.1499999999999999</v>
      </c>
      <c r="AC45" s="15">
        <v>1.1200000000000001</v>
      </c>
      <c r="AD45" s="15">
        <v>1.1000000000000001</v>
      </c>
      <c r="AE45" s="15">
        <v>1.08</v>
      </c>
      <c r="AF45" s="15">
        <v>1</v>
      </c>
    </row>
    <row r="46" spans="25:35" x14ac:dyDescent="0.25">
      <c r="Y46" s="15" t="s">
        <v>69</v>
      </c>
      <c r="Z46" s="42">
        <v>25</v>
      </c>
      <c r="AA46" s="15">
        <v>1.05</v>
      </c>
      <c r="AB46" s="15">
        <v>1.08</v>
      </c>
      <c r="AC46" s="15">
        <v>1.06</v>
      </c>
      <c r="AD46" s="15">
        <v>1.05</v>
      </c>
      <c r="AE46" s="15">
        <v>1.04</v>
      </c>
      <c r="AF46" s="15">
        <v>0.97</v>
      </c>
    </row>
    <row r="47" spans="25:35" x14ac:dyDescent="0.25">
      <c r="Y47" s="15" t="s">
        <v>69</v>
      </c>
      <c r="Z47" s="42">
        <v>30</v>
      </c>
      <c r="AA47" s="15">
        <v>1</v>
      </c>
      <c r="AB47" s="15">
        <v>1</v>
      </c>
      <c r="AC47" s="15">
        <v>1</v>
      </c>
      <c r="AD47" s="15">
        <v>1</v>
      </c>
      <c r="AE47" s="15">
        <v>1</v>
      </c>
      <c r="AF47" s="15" t="s">
        <v>30</v>
      </c>
    </row>
    <row r="48" spans="25:35" x14ac:dyDescent="0.25">
      <c r="Y48" s="15" t="s">
        <v>69</v>
      </c>
      <c r="Z48" s="42">
        <v>35</v>
      </c>
      <c r="AA48" s="15">
        <v>0.95</v>
      </c>
      <c r="AB48" s="15">
        <v>0.91</v>
      </c>
      <c r="AC48" s="15">
        <v>0.94</v>
      </c>
      <c r="AD48" s="15">
        <v>0.95</v>
      </c>
      <c r="AE48" s="15">
        <v>0.96</v>
      </c>
      <c r="AF48" s="15" t="s">
        <v>30</v>
      </c>
    </row>
    <row r="49" spans="25:32" x14ac:dyDescent="0.25">
      <c r="Y49" s="15" t="s">
        <v>69</v>
      </c>
      <c r="Z49" s="42">
        <v>40</v>
      </c>
      <c r="AA49" s="15">
        <v>0.89</v>
      </c>
      <c r="AB49" s="15">
        <v>0.82</v>
      </c>
      <c r="AC49" s="15">
        <v>0.87</v>
      </c>
      <c r="AD49" s="15">
        <v>0.89</v>
      </c>
      <c r="AE49" s="15">
        <v>0.91</v>
      </c>
      <c r="AF49" s="15" t="s">
        <v>30</v>
      </c>
    </row>
    <row r="50" spans="25:32" x14ac:dyDescent="0.25">
      <c r="Y50" s="15" t="s">
        <v>69</v>
      </c>
      <c r="Z50" s="42">
        <v>45</v>
      </c>
      <c r="AA50" s="15">
        <v>0.84</v>
      </c>
      <c r="AB50" s="15">
        <v>0.71</v>
      </c>
      <c r="AC50" s="15">
        <v>0.79</v>
      </c>
      <c r="AD50" s="15">
        <v>0.84</v>
      </c>
      <c r="AE50" s="15">
        <v>0.87</v>
      </c>
      <c r="AF50" s="15" t="s">
        <v>30</v>
      </c>
    </row>
    <row r="51" spans="25:32" x14ac:dyDescent="0.25">
      <c r="Y51" s="15" t="s">
        <v>69</v>
      </c>
      <c r="Z51" s="42">
        <v>50</v>
      </c>
      <c r="AA51" s="15">
        <v>0.77</v>
      </c>
      <c r="AB51" s="15">
        <v>0.57999999999999996</v>
      </c>
      <c r="AC51" s="15">
        <v>0.71</v>
      </c>
      <c r="AD51" s="15">
        <v>0.77</v>
      </c>
      <c r="AE51" s="15">
        <v>0.82</v>
      </c>
      <c r="AF51" s="15" t="s">
        <v>30</v>
      </c>
    </row>
    <row r="52" spans="25:32" x14ac:dyDescent="0.25">
      <c r="Y52" s="15" t="s">
        <v>69</v>
      </c>
      <c r="Z52" s="42">
        <v>55</v>
      </c>
      <c r="AA52" s="15" t="s">
        <v>30</v>
      </c>
      <c r="AB52" s="15">
        <v>0.41</v>
      </c>
      <c r="AC52" s="15">
        <v>0.61</v>
      </c>
      <c r="AD52" s="15">
        <v>0.71</v>
      </c>
      <c r="AE52" s="15" t="s">
        <v>30</v>
      </c>
      <c r="AF52" s="15" t="s">
        <v>30</v>
      </c>
    </row>
    <row r="53" spans="25:32" x14ac:dyDescent="0.25">
      <c r="Y53" s="15" t="s">
        <v>69</v>
      </c>
      <c r="Z53" s="42">
        <v>60</v>
      </c>
      <c r="AA53" s="15" t="s">
        <v>30</v>
      </c>
      <c r="AB53" s="15" t="s">
        <v>30</v>
      </c>
      <c r="AC53" s="15">
        <v>0.5</v>
      </c>
      <c r="AD53" s="15">
        <v>0.63</v>
      </c>
      <c r="AE53" s="15" t="s">
        <v>30</v>
      </c>
      <c r="AF53" s="15" t="s">
        <v>30</v>
      </c>
    </row>
    <row r="54" spans="25:32" x14ac:dyDescent="0.25">
      <c r="AF54" s="15"/>
    </row>
    <row r="55" spans="25:32" x14ac:dyDescent="0.25">
      <c r="Y55" s="51" t="s">
        <v>73</v>
      </c>
      <c r="Z55" s="51"/>
      <c r="AA55" s="51"/>
      <c r="AB55" s="51"/>
      <c r="AC55" s="51"/>
      <c r="AD55" s="51"/>
      <c r="AE55" s="51"/>
      <c r="AF55" s="51"/>
    </row>
    <row r="56" spans="25:32" ht="15" customHeight="1" x14ac:dyDescent="0.25">
      <c r="Y56" s="15"/>
      <c r="Z56" s="15"/>
      <c r="AA56" s="43" t="s">
        <v>82</v>
      </c>
      <c r="AB56" s="51" t="s">
        <v>75</v>
      </c>
      <c r="AC56" s="51"/>
      <c r="AD56" s="44"/>
    </row>
    <row r="57" spans="25:32" x14ac:dyDescent="0.25">
      <c r="Z57" s="15"/>
      <c r="AA57" s="43" t="s">
        <v>81</v>
      </c>
      <c r="AB57" s="15">
        <v>0.7</v>
      </c>
      <c r="AC57" s="15">
        <v>1</v>
      </c>
      <c r="AD57" s="45"/>
    </row>
    <row r="58" spans="25:32" x14ac:dyDescent="0.25">
      <c r="Y58" s="15" t="s">
        <v>74</v>
      </c>
      <c r="Z58" s="8" t="s">
        <v>12</v>
      </c>
      <c r="AA58" s="8">
        <v>0.7</v>
      </c>
      <c r="AB58" s="8">
        <v>1.1000000000000001</v>
      </c>
      <c r="AC58" s="45">
        <v>0.9</v>
      </c>
    </row>
    <row r="59" spans="25:32" x14ac:dyDescent="0.25">
      <c r="Y59" s="15" t="s">
        <v>74</v>
      </c>
      <c r="Z59" s="8" t="s">
        <v>12</v>
      </c>
      <c r="AA59" s="8">
        <v>1</v>
      </c>
      <c r="AB59" s="8">
        <v>1</v>
      </c>
      <c r="AC59" s="45">
        <v>0.82</v>
      </c>
    </row>
    <row r="60" spans="25:32" x14ac:dyDescent="0.25">
      <c r="Y60" s="15" t="s">
        <v>74</v>
      </c>
      <c r="Z60" s="8" t="s">
        <v>12</v>
      </c>
      <c r="AA60" s="8">
        <v>1.5</v>
      </c>
      <c r="AB60" s="8">
        <v>0.9</v>
      </c>
      <c r="AC60" s="45">
        <v>0.76</v>
      </c>
    </row>
    <row r="61" spans="25:32" x14ac:dyDescent="0.25">
      <c r="Y61" s="15" t="s">
        <v>74</v>
      </c>
      <c r="Z61" s="8" t="s">
        <v>12</v>
      </c>
      <c r="AA61" s="8">
        <v>2.5</v>
      </c>
      <c r="AB61" s="8">
        <v>0.8</v>
      </c>
      <c r="AC61" s="45">
        <v>0.69</v>
      </c>
    </row>
    <row r="62" spans="25:32" x14ac:dyDescent="0.25">
      <c r="Y62" s="15" t="s">
        <v>74</v>
      </c>
      <c r="Z62" s="8" t="s">
        <v>7</v>
      </c>
      <c r="AA62" s="8">
        <v>0.7</v>
      </c>
      <c r="AB62" s="8">
        <v>1.07</v>
      </c>
      <c r="AC62" s="45">
        <v>0.9</v>
      </c>
    </row>
    <row r="63" spans="25:32" x14ac:dyDescent="0.25">
      <c r="Y63" s="15" t="s">
        <v>74</v>
      </c>
      <c r="Z63" s="8" t="s">
        <v>7</v>
      </c>
      <c r="AA63" s="8">
        <v>1</v>
      </c>
      <c r="AB63" s="8">
        <v>1</v>
      </c>
      <c r="AC63" s="45">
        <v>0.81</v>
      </c>
    </row>
    <row r="64" spans="25:32" x14ac:dyDescent="0.25">
      <c r="Y64" s="15" t="s">
        <v>74</v>
      </c>
      <c r="Z64" s="8" t="s">
        <v>7</v>
      </c>
      <c r="AA64" s="8">
        <v>1.5</v>
      </c>
      <c r="AB64" s="8">
        <v>0.88</v>
      </c>
      <c r="AC64" s="45">
        <v>0.74</v>
      </c>
    </row>
    <row r="65" spans="25:29" x14ac:dyDescent="0.25">
      <c r="Y65" s="15" t="s">
        <v>74</v>
      </c>
      <c r="Z65" s="8" t="s">
        <v>7</v>
      </c>
      <c r="AA65" s="8">
        <v>2.5</v>
      </c>
      <c r="AB65" s="8">
        <v>0.78</v>
      </c>
      <c r="AC65" s="45">
        <v>0.68</v>
      </c>
    </row>
    <row r="66" spans="25:29" x14ac:dyDescent="0.25">
      <c r="Y66" s="15" t="s">
        <v>74</v>
      </c>
      <c r="Z66" s="8" t="s">
        <v>71</v>
      </c>
      <c r="AA66" s="8">
        <v>0.7</v>
      </c>
      <c r="AB66" s="8">
        <v>1.1100000000000001</v>
      </c>
      <c r="AC66" s="45">
        <v>0.89</v>
      </c>
    </row>
    <row r="67" spans="25:29" x14ac:dyDescent="0.25">
      <c r="Y67" s="15" t="s">
        <v>74</v>
      </c>
      <c r="Z67" s="8" t="s">
        <v>71</v>
      </c>
      <c r="AA67" s="8">
        <v>1</v>
      </c>
      <c r="AB67" s="8">
        <v>1</v>
      </c>
      <c r="AC67" s="45">
        <v>0.83</v>
      </c>
    </row>
    <row r="68" spans="25:29" x14ac:dyDescent="0.25">
      <c r="Y68" s="15" t="s">
        <v>74</v>
      </c>
      <c r="Z68" s="8" t="s">
        <v>71</v>
      </c>
      <c r="AA68" s="8">
        <v>1.5</v>
      </c>
      <c r="AB68" s="8">
        <v>0.91</v>
      </c>
      <c r="AC68" s="45">
        <v>0.77</v>
      </c>
    </row>
    <row r="69" spans="25:29" x14ac:dyDescent="0.25">
      <c r="Y69" s="15" t="s">
        <v>74</v>
      </c>
      <c r="Z69" s="8" t="s">
        <v>71</v>
      </c>
      <c r="AA69" s="8">
        <v>2.5</v>
      </c>
      <c r="AB69" s="8">
        <v>0.83</v>
      </c>
      <c r="AC69" s="45">
        <v>0.72</v>
      </c>
    </row>
    <row r="70" spans="25:29" x14ac:dyDescent="0.25">
      <c r="Y70" s="15"/>
    </row>
    <row r="71" spans="25:29" x14ac:dyDescent="0.25">
      <c r="Y71" s="15" t="s">
        <v>76</v>
      </c>
      <c r="Z71" s="8" t="s">
        <v>77</v>
      </c>
      <c r="AA71" s="8">
        <v>0.85</v>
      </c>
    </row>
    <row r="72" spans="25:29" x14ac:dyDescent="0.25">
      <c r="Y72" s="15"/>
    </row>
    <row r="73" spans="25:29" x14ac:dyDescent="0.25">
      <c r="Y73" s="15" t="s">
        <v>78</v>
      </c>
      <c r="Z73" s="8" t="s">
        <v>79</v>
      </c>
      <c r="AA73" s="15" t="s">
        <v>80</v>
      </c>
    </row>
  </sheetData>
  <sheetProtection algorithmName="SHA-512" hashValue="+gviNdzi72ZMEKM+FYE8fTEzrD042nqEbrsmlO7d2x56gZ/SD+HD+xN4MgSFTpmzKJXn65appGSk3C9OR5POSA==" saltValue="9VN6l50iihjkdQ4vSa/GRw==" spinCount="100000" sheet="1" objects="1" scenarios="1" selectLockedCells="1" selectUnlockedCells="1"/>
  <mergeCells count="25">
    <mergeCell ref="C3:N3"/>
    <mergeCell ref="C4:N4"/>
    <mergeCell ref="C5:N5"/>
    <mergeCell ref="C6:T6"/>
    <mergeCell ref="O3:Q3"/>
    <mergeCell ref="R3:W3"/>
    <mergeCell ref="O4:P4"/>
    <mergeCell ref="O5:P5"/>
    <mergeCell ref="U6:W6"/>
    <mergeCell ref="A11:A29"/>
    <mergeCell ref="B7:B8"/>
    <mergeCell ref="A7:A8"/>
    <mergeCell ref="C10:W10"/>
    <mergeCell ref="O7:Q7"/>
    <mergeCell ref="P8:Q8"/>
    <mergeCell ref="R7:W7"/>
    <mergeCell ref="AA2:AH2"/>
    <mergeCell ref="Y29:AI29"/>
    <mergeCell ref="Y1:AH1"/>
    <mergeCell ref="Y34:AI34"/>
    <mergeCell ref="AB56:AC56"/>
    <mergeCell ref="AA35:AD35"/>
    <mergeCell ref="AA41:AE41"/>
    <mergeCell ref="Y40:AF40"/>
    <mergeCell ref="Y55:AF55"/>
  </mergeCells>
  <pageMargins left="0.70866141732283472" right="0.31496062992125984" top="0.19685039370078741" bottom="0.19685039370078741" header="0" footer="0"/>
  <pageSetup paperSize="9" scale="9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1"/>
  <sheetViews>
    <sheetView workbookViewId="0">
      <selection activeCell="A19" sqref="A19"/>
    </sheetView>
  </sheetViews>
  <sheetFormatPr baseColWidth="10" defaultRowHeight="15" x14ac:dyDescent="0.25"/>
  <cols>
    <col min="1" max="1" width="61.85546875" customWidth="1"/>
    <col min="2" max="2" width="60.140625" customWidth="1"/>
    <col min="3" max="3" width="56.5703125" customWidth="1"/>
    <col min="4" max="4" width="58.42578125" customWidth="1"/>
  </cols>
  <sheetData>
    <row r="1" spans="1:4" x14ac:dyDescent="0.25">
      <c r="A1" s="1" t="s">
        <v>84</v>
      </c>
      <c r="B1" s="1" t="s">
        <v>85</v>
      </c>
      <c r="C1" s="1" t="s">
        <v>86</v>
      </c>
      <c r="D1" s="1" t="s">
        <v>87</v>
      </c>
    </row>
    <row r="2" spans="1:4" ht="106.5" customHeight="1" x14ac:dyDescent="0.25"/>
    <row r="10" spans="1:4" x14ac:dyDescent="0.25">
      <c r="A10" s="3" t="s">
        <v>87</v>
      </c>
      <c r="B10" t="s">
        <v>88</v>
      </c>
    </row>
    <row r="11" spans="1:4" ht="111" customHeight="1" x14ac:dyDescent="0.25"/>
  </sheetData>
  <sheetProtection algorithmName="SHA-512" hashValue="gfFvqqJhbjEk4BxOtH6WM996gNXT4IwCBjogiNf4rTbJWgahq+qCkjYumcLqO+FtdZ6Wych9Py0crn0nA/xLpQ==" saltValue="QT8Ja0SPQ3o7r2s44CJm8g==" spinCount="100000" sheet="1" objects="1" scenarios="1" selectLockedCells="1" selectUnlockedCells="1"/>
  <dataConsolidate/>
  <dataValidations count="1">
    <dataValidation type="list" allowBlank="1" showInputMessage="1" showErrorMessage="1" sqref="A10">
      <formula1>Verlegeart1</formula1>
    </dataValidation>
  </dataValidations>
  <pageMargins left="0.7" right="0.7" top="0.78740157499999996" bottom="0.78740157499999996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4</vt:i4>
      </vt:variant>
    </vt:vector>
  </HeadingPairs>
  <TitlesOfParts>
    <vt:vector size="8" baseType="lpstr">
      <vt:lpstr>BERECHNUNG</vt:lpstr>
      <vt:lpstr>Tabelle2</vt:lpstr>
      <vt:lpstr>Tabelle1</vt:lpstr>
      <vt:lpstr>Tabelle3</vt:lpstr>
      <vt:lpstr>Verlegeart1</vt:lpstr>
      <vt:lpstr>XX</vt:lpstr>
      <vt:lpstr>XXX</vt:lpstr>
      <vt:lpstr>XXXX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Faist</dc:creator>
  <cp:lastModifiedBy>Laurenz</cp:lastModifiedBy>
  <cp:lastPrinted>2015-05-26T11:08:18Z</cp:lastPrinted>
  <dcterms:created xsi:type="dcterms:W3CDTF">2015-05-26T09:02:40Z</dcterms:created>
  <dcterms:modified xsi:type="dcterms:W3CDTF">2016-08-20T17:09:22Z</dcterms:modified>
</cp:coreProperties>
</file>