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7890" windowHeight="13005"/>
  </bookViews>
  <sheets>
    <sheet name="Baukosten" sheetId="24" r:id="rId1"/>
    <sheet name="Zahlungsfreigabe" sheetId="25" r:id="rId2"/>
    <sheet name="Nachträge" sheetId="26" r:id="rId3"/>
    <sheet name="!Formeln!" sheetId="27" r:id="rId4"/>
    <sheet name="Pivot" sheetId="28" r:id="rId5"/>
  </sheets>
  <externalReferences>
    <externalReference r:id="rId6"/>
  </externalReferences>
  <definedNames>
    <definedName name="_xlnm.Print_Area" localSheetId="0">Baukosten!$A$1:$F$1164</definedName>
    <definedName name="Firma_Kostenfortschr.">[1]Kostenfortschr.!$D$10:$D$50</definedName>
  </definedNames>
  <calcPr calcId="145621"/>
</workbook>
</file>

<file path=xl/calcChain.xml><?xml version="1.0" encoding="utf-8"?>
<calcChain xmlns="http://schemas.openxmlformats.org/spreadsheetml/2006/main">
  <c r="L3" i="27" l="1"/>
  <c r="L6" i="27"/>
  <c r="L8" i="27"/>
  <c r="L9" i="27"/>
  <c r="L10" i="27"/>
  <c r="L11" i="27"/>
  <c r="L12" i="27"/>
  <c r="L13" i="27"/>
  <c r="L14" i="27"/>
  <c r="L15" i="27"/>
  <c r="L16" i="27"/>
  <c r="L17" i="27"/>
  <c r="L18" i="27"/>
  <c r="L19" i="27"/>
  <c r="L20" i="27"/>
  <c r="L21" i="27"/>
  <c r="L22" i="27"/>
  <c r="L2" i="27"/>
  <c r="L4" i="27" s="1"/>
  <c r="L23" i="27"/>
  <c r="L24" i="27"/>
  <c r="L25" i="27"/>
  <c r="A17" i="24"/>
  <c r="A18" i="24"/>
  <c r="A19" i="24"/>
  <c r="A20" i="24"/>
  <c r="A21" i="24"/>
  <c r="A22" i="24"/>
  <c r="A23" i="24"/>
  <c r="A24" i="24"/>
  <c r="A25" i="24"/>
  <c r="A26" i="24"/>
  <c r="A27" i="24"/>
  <c r="A28" i="24"/>
  <c r="A29" i="24"/>
  <c r="A30" i="24"/>
  <c r="A31" i="24"/>
  <c r="A32" i="24"/>
  <c r="A33" i="24"/>
  <c r="A34" i="24"/>
  <c r="A35" i="24"/>
  <c r="A36" i="24"/>
  <c r="A37" i="24"/>
  <c r="A38" i="24"/>
  <c r="A39" i="24"/>
  <c r="A40" i="24"/>
  <c r="A41" i="24"/>
  <c r="A42" i="24"/>
  <c r="A43" i="24"/>
  <c r="A44" i="24"/>
  <c r="A45" i="24"/>
  <c r="A46" i="24"/>
  <c r="A47" i="24"/>
  <c r="A48" i="24"/>
  <c r="L5" i="27" l="1"/>
  <c r="L7" i="27" s="1"/>
  <c r="U1163" i="24"/>
  <c r="S1163" i="24"/>
  <c r="R1163" i="24"/>
  <c r="Q1163" i="24"/>
  <c r="P1163" i="24"/>
  <c r="O1163" i="24"/>
  <c r="N1163" i="24"/>
  <c r="M1163" i="24"/>
  <c r="J1066" i="24"/>
  <c r="I1066" i="24"/>
  <c r="J1040" i="24"/>
  <c r="I1040" i="24"/>
  <c r="J870" i="24"/>
  <c r="I870" i="24"/>
  <c r="J350" i="24"/>
  <c r="I350" i="24"/>
  <c r="G1160" i="24"/>
  <c r="E1160" i="24"/>
  <c r="G1101" i="24"/>
  <c r="E1101" i="24"/>
  <c r="G1066" i="24"/>
  <c r="E1066" i="24"/>
  <c r="G1040" i="24"/>
  <c r="E1040" i="24"/>
  <c r="G870" i="24"/>
  <c r="E870" i="24"/>
  <c r="G350" i="24"/>
  <c r="E350" i="24"/>
  <c r="G26" i="24"/>
  <c r="E26" i="24"/>
  <c r="I13" i="24"/>
  <c r="J13" i="24" s="1"/>
  <c r="I14" i="24"/>
  <c r="J14" i="24" s="1"/>
  <c r="I15" i="24"/>
  <c r="J15" i="24" s="1"/>
  <c r="I16" i="24"/>
  <c r="J16" i="24"/>
  <c r="I17" i="24"/>
  <c r="J17" i="24" s="1"/>
  <c r="I18" i="24"/>
  <c r="J18" i="24" s="1"/>
  <c r="I19" i="24"/>
  <c r="J19" i="24" s="1"/>
  <c r="I20" i="24"/>
  <c r="J20" i="24" s="1"/>
  <c r="I21" i="24"/>
  <c r="J21" i="24" s="1"/>
  <c r="I22" i="24"/>
  <c r="J22" i="24" s="1"/>
  <c r="I23" i="24"/>
  <c r="J23" i="24" s="1"/>
  <c r="I24" i="24"/>
  <c r="J24" i="24" s="1"/>
  <c r="I25" i="24"/>
  <c r="J25" i="24" s="1"/>
  <c r="I28" i="24"/>
  <c r="J28" i="24" s="1"/>
  <c r="I29" i="24"/>
  <c r="J29" i="24" s="1"/>
  <c r="I30" i="24"/>
  <c r="J30" i="24" s="1"/>
  <c r="I31" i="24"/>
  <c r="J31" i="24" s="1"/>
  <c r="I32" i="24"/>
  <c r="J32" i="24" s="1"/>
  <c r="I33" i="24"/>
  <c r="J33" i="24" s="1"/>
  <c r="I34" i="24"/>
  <c r="J34" i="24"/>
  <c r="I35" i="24"/>
  <c r="J35" i="24" s="1"/>
  <c r="I36" i="24"/>
  <c r="J36" i="24" s="1"/>
  <c r="I37" i="24"/>
  <c r="J37" i="24"/>
  <c r="I38" i="24"/>
  <c r="J38" i="24" s="1"/>
  <c r="I39" i="24"/>
  <c r="J39" i="24" s="1"/>
  <c r="I40" i="24"/>
  <c r="J40" i="24"/>
  <c r="I41" i="24"/>
  <c r="J41" i="24" s="1"/>
  <c r="I42" i="24"/>
  <c r="J42" i="24" s="1"/>
  <c r="I43" i="24"/>
  <c r="J43" i="24" s="1"/>
  <c r="I44" i="24"/>
  <c r="J44" i="24"/>
  <c r="I45" i="24"/>
  <c r="J45" i="24" s="1"/>
  <c r="I46" i="24"/>
  <c r="J46" i="24" s="1"/>
  <c r="I47" i="24"/>
  <c r="J47" i="24" s="1"/>
  <c r="I48" i="24"/>
  <c r="J48" i="24" s="1"/>
  <c r="I49" i="24"/>
  <c r="J49" i="24" s="1"/>
  <c r="I50" i="24"/>
  <c r="J50" i="24"/>
  <c r="I51" i="24"/>
  <c r="J51" i="24" s="1"/>
  <c r="I52" i="24"/>
  <c r="J52" i="24" s="1"/>
  <c r="I53" i="24"/>
  <c r="J53" i="24" s="1"/>
  <c r="I54" i="24"/>
  <c r="J54" i="24"/>
  <c r="I55" i="24"/>
  <c r="J55" i="24" s="1"/>
  <c r="I56" i="24"/>
  <c r="J56" i="24"/>
  <c r="I57" i="24"/>
  <c r="J57" i="24"/>
  <c r="I58" i="24"/>
  <c r="J58" i="24" s="1"/>
  <c r="I59" i="24"/>
  <c r="J59" i="24" s="1"/>
  <c r="I60" i="24"/>
  <c r="J60" i="24"/>
  <c r="I61" i="24"/>
  <c r="J61" i="24" s="1"/>
  <c r="I62" i="24"/>
  <c r="J62" i="24" s="1"/>
  <c r="I63" i="24"/>
  <c r="J63" i="24" s="1"/>
  <c r="I64" i="24"/>
  <c r="J64" i="24" s="1"/>
  <c r="I65" i="24"/>
  <c r="J65" i="24" s="1"/>
  <c r="I66" i="24"/>
  <c r="J66" i="24" s="1"/>
  <c r="I67" i="24"/>
  <c r="J67" i="24" s="1"/>
  <c r="I68" i="24"/>
  <c r="J68" i="24" s="1"/>
  <c r="I69" i="24"/>
  <c r="J69" i="24" s="1"/>
  <c r="I70" i="24"/>
  <c r="J70" i="24"/>
  <c r="I71" i="24"/>
  <c r="J71" i="24" s="1"/>
  <c r="I72" i="24"/>
  <c r="J72" i="24" s="1"/>
  <c r="I73" i="24"/>
  <c r="J73" i="24" s="1"/>
  <c r="I74" i="24"/>
  <c r="J74" i="24" s="1"/>
  <c r="I75" i="24"/>
  <c r="J75" i="24" s="1"/>
  <c r="I76" i="24"/>
  <c r="J76" i="24" s="1"/>
  <c r="I77" i="24"/>
  <c r="J77" i="24" s="1"/>
  <c r="I78" i="24"/>
  <c r="J78" i="24"/>
  <c r="I79" i="24"/>
  <c r="J79" i="24" s="1"/>
  <c r="I80" i="24"/>
  <c r="J80" i="24" s="1"/>
  <c r="I81" i="24"/>
  <c r="J81" i="24" s="1"/>
  <c r="I82" i="24"/>
  <c r="J82" i="24" s="1"/>
  <c r="I83" i="24"/>
  <c r="J83" i="24" s="1"/>
  <c r="I84" i="24"/>
  <c r="J84" i="24" s="1"/>
  <c r="I85" i="24"/>
  <c r="J85" i="24" s="1"/>
  <c r="I86" i="24"/>
  <c r="J86" i="24" s="1"/>
  <c r="I87" i="24"/>
  <c r="J87" i="24" s="1"/>
  <c r="I88" i="24"/>
  <c r="J88" i="24"/>
  <c r="I89" i="24"/>
  <c r="J89" i="24" s="1"/>
  <c r="I90" i="24"/>
  <c r="J90" i="24" s="1"/>
  <c r="I91" i="24"/>
  <c r="J91" i="24" s="1"/>
  <c r="I92" i="24"/>
  <c r="J92" i="24" s="1"/>
  <c r="I93" i="24"/>
  <c r="J93" i="24" s="1"/>
  <c r="I94" i="24"/>
  <c r="J94" i="24" s="1"/>
  <c r="I95" i="24"/>
  <c r="J95" i="24" s="1"/>
  <c r="I96" i="24"/>
  <c r="J96" i="24"/>
  <c r="I97" i="24"/>
  <c r="J97" i="24" s="1"/>
  <c r="I98" i="24"/>
  <c r="J98" i="24" s="1"/>
  <c r="I99" i="24"/>
  <c r="J99" i="24" s="1"/>
  <c r="I100" i="24"/>
  <c r="J100" i="24" s="1"/>
  <c r="I101" i="24"/>
  <c r="J101" i="24"/>
  <c r="I102" i="24"/>
  <c r="J102" i="24" s="1"/>
  <c r="I103" i="24"/>
  <c r="J103" i="24" s="1"/>
  <c r="I104" i="24"/>
  <c r="J104" i="24"/>
  <c r="I105" i="24"/>
  <c r="J105" i="24" s="1"/>
  <c r="I106" i="24"/>
  <c r="J106" i="24" s="1"/>
  <c r="I107" i="24"/>
  <c r="J107" i="24" s="1"/>
  <c r="I108" i="24"/>
  <c r="J108" i="24" s="1"/>
  <c r="I109" i="24"/>
  <c r="J109" i="24"/>
  <c r="I110" i="24"/>
  <c r="J110" i="24" s="1"/>
  <c r="I111" i="24"/>
  <c r="J111" i="24" s="1"/>
  <c r="I112" i="24"/>
  <c r="J112" i="24"/>
  <c r="I113" i="24"/>
  <c r="J113" i="24" s="1"/>
  <c r="I114" i="24"/>
  <c r="J114" i="24" s="1"/>
  <c r="I115" i="24"/>
  <c r="J115" i="24" s="1"/>
  <c r="I116" i="24"/>
  <c r="J116" i="24" s="1"/>
  <c r="I117" i="24"/>
  <c r="J117" i="24"/>
  <c r="I118" i="24"/>
  <c r="J118" i="24" s="1"/>
  <c r="I119" i="24"/>
  <c r="J119" i="24" s="1"/>
  <c r="I120" i="24"/>
  <c r="J120" i="24"/>
  <c r="I121" i="24"/>
  <c r="J121" i="24"/>
  <c r="I122" i="24"/>
  <c r="J122" i="24" s="1"/>
  <c r="I123" i="24"/>
  <c r="J123" i="24" s="1"/>
  <c r="I124" i="24"/>
  <c r="J124" i="24" s="1"/>
  <c r="I125" i="24"/>
  <c r="J125" i="24"/>
  <c r="I126" i="24"/>
  <c r="J126" i="24" s="1"/>
  <c r="I127" i="24"/>
  <c r="J127" i="24" s="1"/>
  <c r="I128" i="24"/>
  <c r="J128" i="24"/>
  <c r="I129" i="24"/>
  <c r="J129" i="24"/>
  <c r="I130" i="24"/>
  <c r="J130" i="24" s="1"/>
  <c r="I131" i="24"/>
  <c r="J131" i="24" s="1"/>
  <c r="I132" i="24"/>
  <c r="J132" i="24" s="1"/>
  <c r="I133" i="24"/>
  <c r="J133" i="24" s="1"/>
  <c r="I134" i="24"/>
  <c r="J134" i="24" s="1"/>
  <c r="I135" i="24"/>
  <c r="J135" i="24" s="1"/>
  <c r="I136" i="24"/>
  <c r="J136" i="24"/>
  <c r="I137" i="24"/>
  <c r="J137" i="24"/>
  <c r="I138" i="24"/>
  <c r="J138" i="24" s="1"/>
  <c r="I139" i="24"/>
  <c r="J139" i="24" s="1"/>
  <c r="I140" i="24"/>
  <c r="J140" i="24" s="1"/>
  <c r="I141" i="24"/>
  <c r="J141" i="24" s="1"/>
  <c r="I142" i="24"/>
  <c r="J142" i="24"/>
  <c r="I143" i="24"/>
  <c r="J143" i="24" s="1"/>
  <c r="I144" i="24"/>
  <c r="J144" i="24"/>
  <c r="I145" i="24"/>
  <c r="J145" i="24"/>
  <c r="I146" i="24"/>
  <c r="J146" i="24"/>
  <c r="I147" i="24"/>
  <c r="J147" i="24" s="1"/>
  <c r="I148" i="24"/>
  <c r="J148" i="24"/>
  <c r="I149" i="24"/>
  <c r="J149" i="24"/>
  <c r="I150" i="24"/>
  <c r="J150" i="24" s="1"/>
  <c r="I151" i="24"/>
  <c r="J151" i="24" s="1"/>
  <c r="I152" i="24"/>
  <c r="J152" i="24"/>
  <c r="I153" i="24"/>
  <c r="J153" i="24" s="1"/>
  <c r="I154" i="24"/>
  <c r="J154" i="24" s="1"/>
  <c r="I155" i="24"/>
  <c r="J155" i="24" s="1"/>
  <c r="I156" i="24"/>
  <c r="J156" i="24" s="1"/>
  <c r="I157" i="24"/>
  <c r="J157" i="24" s="1"/>
  <c r="I158" i="24"/>
  <c r="J158" i="24"/>
  <c r="I159" i="24"/>
  <c r="J159" i="24" s="1"/>
  <c r="I160" i="24"/>
  <c r="J160" i="24"/>
  <c r="I161" i="24"/>
  <c r="J161" i="24"/>
  <c r="I162" i="24"/>
  <c r="J162" i="24"/>
  <c r="I163" i="24"/>
  <c r="J163" i="24" s="1"/>
  <c r="I164" i="24"/>
  <c r="J164" i="24"/>
  <c r="I165" i="24"/>
  <c r="J165" i="24"/>
  <c r="I166" i="24"/>
  <c r="J166" i="24" s="1"/>
  <c r="I167" i="24"/>
  <c r="J167" i="24" s="1"/>
  <c r="I168" i="24"/>
  <c r="J168" i="24"/>
  <c r="I169" i="24"/>
  <c r="J169" i="24"/>
  <c r="I170" i="24"/>
  <c r="J170" i="24" s="1"/>
  <c r="I171" i="24"/>
  <c r="J171" i="24" s="1"/>
  <c r="I172" i="24"/>
  <c r="J172" i="24"/>
  <c r="I173" i="24"/>
  <c r="J173" i="24" s="1"/>
  <c r="I174" i="24"/>
  <c r="J174" i="24"/>
  <c r="I175" i="24"/>
  <c r="J175" i="24" s="1"/>
  <c r="I176" i="24"/>
  <c r="J176" i="24" s="1"/>
  <c r="I177" i="24"/>
  <c r="J177" i="24" s="1"/>
  <c r="I178" i="24"/>
  <c r="J178" i="24"/>
  <c r="I179" i="24"/>
  <c r="J179" i="24" s="1"/>
  <c r="I180" i="24"/>
  <c r="J180" i="24"/>
  <c r="I181" i="24"/>
  <c r="J181" i="24"/>
  <c r="I182" i="24"/>
  <c r="J182" i="24"/>
  <c r="I183" i="24"/>
  <c r="J183" i="24" s="1"/>
  <c r="I184" i="24"/>
  <c r="J184" i="24"/>
  <c r="I185" i="24"/>
  <c r="J185" i="24"/>
  <c r="I186" i="24"/>
  <c r="J186" i="24" s="1"/>
  <c r="I187" i="24"/>
  <c r="J187" i="24" s="1"/>
  <c r="I188" i="24"/>
  <c r="J188" i="24"/>
  <c r="I189" i="24"/>
  <c r="J189" i="24"/>
  <c r="I190" i="24"/>
  <c r="J190" i="24" s="1"/>
  <c r="I191" i="24"/>
  <c r="J191" i="24" s="1"/>
  <c r="I192" i="24"/>
  <c r="J192" i="24"/>
  <c r="I193" i="24"/>
  <c r="J193" i="24"/>
  <c r="I194" i="24"/>
  <c r="J194" i="24" s="1"/>
  <c r="I195" i="24"/>
  <c r="J195" i="24" s="1"/>
  <c r="I196" i="24"/>
  <c r="J196" i="24"/>
  <c r="I197" i="24"/>
  <c r="J197" i="24" s="1"/>
  <c r="I198" i="24"/>
  <c r="J198" i="24" s="1"/>
  <c r="I199" i="24"/>
  <c r="J199" i="24" s="1"/>
  <c r="I200" i="24"/>
  <c r="J200" i="24" s="1"/>
  <c r="I201" i="24"/>
  <c r="J201" i="24"/>
  <c r="I202" i="24"/>
  <c r="J202" i="24" s="1"/>
  <c r="I203" i="24"/>
  <c r="J203" i="24" s="1"/>
  <c r="I204" i="24"/>
  <c r="J204" i="24" s="1"/>
  <c r="I205" i="24"/>
  <c r="J205" i="24"/>
  <c r="I206" i="24"/>
  <c r="J206" i="24"/>
  <c r="I207" i="24"/>
  <c r="J207" i="24" s="1"/>
  <c r="I208" i="24"/>
  <c r="J208" i="24"/>
  <c r="I209" i="24"/>
  <c r="J209" i="24"/>
  <c r="I210" i="24"/>
  <c r="J210" i="24" s="1"/>
  <c r="I211" i="24"/>
  <c r="J211" i="24" s="1"/>
  <c r="I212" i="24"/>
  <c r="J212" i="24"/>
  <c r="I213" i="24"/>
  <c r="J213" i="24"/>
  <c r="I214" i="24"/>
  <c r="J214" i="24" s="1"/>
  <c r="I215" i="24"/>
  <c r="J215" i="24" s="1"/>
  <c r="I216" i="24"/>
  <c r="J216" i="24"/>
  <c r="I217" i="24"/>
  <c r="J217" i="24" s="1"/>
  <c r="I218" i="24"/>
  <c r="J218" i="24" s="1"/>
  <c r="I219" i="24"/>
  <c r="J219" i="24" s="1"/>
  <c r="I220" i="24"/>
  <c r="J220" i="24" s="1"/>
  <c r="I221" i="24"/>
  <c r="J221" i="24" s="1"/>
  <c r="I222" i="24"/>
  <c r="J222" i="24"/>
  <c r="I223" i="24"/>
  <c r="J223" i="24" s="1"/>
  <c r="I224" i="24"/>
  <c r="J224" i="24" s="1"/>
  <c r="I225" i="24"/>
  <c r="J225" i="24"/>
  <c r="I226" i="24"/>
  <c r="J226" i="24"/>
  <c r="I227" i="24"/>
  <c r="J227" i="24" s="1"/>
  <c r="I228" i="24"/>
  <c r="J228" i="24"/>
  <c r="I229" i="24"/>
  <c r="J229" i="24"/>
  <c r="I230" i="24"/>
  <c r="J230" i="24"/>
  <c r="I231" i="24"/>
  <c r="J231" i="24" s="1"/>
  <c r="I232" i="24"/>
  <c r="J232" i="24"/>
  <c r="I233" i="24"/>
  <c r="J233" i="24" s="1"/>
  <c r="I234" i="24"/>
  <c r="J234" i="24" s="1"/>
  <c r="I235" i="24"/>
  <c r="J235" i="24" s="1"/>
  <c r="I236" i="24"/>
  <c r="J236" i="24"/>
  <c r="I237" i="24"/>
  <c r="J237" i="24"/>
  <c r="I238" i="24"/>
  <c r="J238" i="24" s="1"/>
  <c r="I239" i="24"/>
  <c r="J239" i="24" s="1"/>
  <c r="I240" i="24"/>
  <c r="J240" i="24"/>
  <c r="I241" i="24"/>
  <c r="J241" i="24" s="1"/>
  <c r="I242" i="24"/>
  <c r="J242" i="24" s="1"/>
  <c r="I243" i="24"/>
  <c r="J243" i="24" s="1"/>
  <c r="I244" i="24"/>
  <c r="J244" i="24" s="1"/>
  <c r="I245" i="24"/>
  <c r="J245" i="24" s="1"/>
  <c r="I246" i="24"/>
  <c r="J246" i="24"/>
  <c r="I247" i="24"/>
  <c r="J247" i="24" s="1"/>
  <c r="I248" i="24"/>
  <c r="J248" i="24" s="1"/>
  <c r="I249" i="24"/>
  <c r="J249" i="24" s="1"/>
  <c r="I250" i="24"/>
  <c r="J250" i="24" s="1"/>
  <c r="I251" i="24"/>
  <c r="J251" i="24" s="1"/>
  <c r="I252" i="24"/>
  <c r="J252" i="24"/>
  <c r="I253" i="24"/>
  <c r="J253" i="24" s="1"/>
  <c r="I254" i="24"/>
  <c r="J254" i="24" s="1"/>
  <c r="I255" i="24"/>
  <c r="J255" i="24" s="1"/>
  <c r="I256" i="24"/>
  <c r="J256" i="24" s="1"/>
  <c r="I257" i="24"/>
  <c r="J257" i="24" s="1"/>
  <c r="I258" i="24"/>
  <c r="J258" i="24" s="1"/>
  <c r="I259" i="24"/>
  <c r="J259" i="24" s="1"/>
  <c r="I260" i="24"/>
  <c r="J260" i="24"/>
  <c r="I261" i="24"/>
  <c r="J261" i="24" s="1"/>
  <c r="I262" i="24"/>
  <c r="J262" i="24" s="1"/>
  <c r="I263" i="24"/>
  <c r="J263" i="24" s="1"/>
  <c r="I264" i="24"/>
  <c r="J264" i="24"/>
  <c r="I265" i="24"/>
  <c r="J265" i="24" s="1"/>
  <c r="I266" i="24"/>
  <c r="J266" i="24"/>
  <c r="I267" i="24"/>
  <c r="J267" i="24" s="1"/>
  <c r="I268" i="24"/>
  <c r="J268" i="24" s="1"/>
  <c r="I269" i="24"/>
  <c r="J269" i="24" s="1"/>
  <c r="I270" i="24"/>
  <c r="J270" i="24" s="1"/>
  <c r="I271" i="24"/>
  <c r="J271" i="24" s="1"/>
  <c r="I272" i="24"/>
  <c r="J272" i="24"/>
  <c r="I273" i="24"/>
  <c r="J273" i="24" s="1"/>
  <c r="I274" i="24"/>
  <c r="J274" i="24"/>
  <c r="I275" i="24"/>
  <c r="J275" i="24" s="1"/>
  <c r="I276" i="24"/>
  <c r="J276" i="24" s="1"/>
  <c r="I277" i="24"/>
  <c r="J277" i="24" s="1"/>
  <c r="I278" i="24"/>
  <c r="J278" i="24" s="1"/>
  <c r="I279" i="24"/>
  <c r="J279" i="24" s="1"/>
  <c r="I280" i="24"/>
  <c r="J280" i="24"/>
  <c r="I281" i="24"/>
  <c r="J281" i="24" s="1"/>
  <c r="I282" i="24"/>
  <c r="J282" i="24"/>
  <c r="I283" i="24"/>
  <c r="J283" i="24" s="1"/>
  <c r="I284" i="24"/>
  <c r="J284" i="24" s="1"/>
  <c r="I285" i="24"/>
  <c r="J285" i="24" s="1"/>
  <c r="I286" i="24"/>
  <c r="J286" i="24" s="1"/>
  <c r="I287" i="24"/>
  <c r="J287" i="24" s="1"/>
  <c r="I288" i="24"/>
  <c r="J288" i="24"/>
  <c r="I289" i="24"/>
  <c r="J289" i="24" s="1"/>
  <c r="I290" i="24"/>
  <c r="J290" i="24"/>
  <c r="I291" i="24"/>
  <c r="J291" i="24" s="1"/>
  <c r="I292" i="24"/>
  <c r="J292" i="24" s="1"/>
  <c r="I293" i="24"/>
  <c r="J293" i="24" s="1"/>
  <c r="I294" i="24"/>
  <c r="J294" i="24"/>
  <c r="I295" i="24"/>
  <c r="J295" i="24" s="1"/>
  <c r="I296" i="24"/>
  <c r="J296" i="24"/>
  <c r="I297" i="24"/>
  <c r="J297" i="24" s="1"/>
  <c r="I298" i="24"/>
  <c r="J298" i="24"/>
  <c r="I299" i="24"/>
  <c r="J299" i="24" s="1"/>
  <c r="I300" i="24"/>
  <c r="J300" i="24"/>
  <c r="I301" i="24"/>
  <c r="J301" i="24" s="1"/>
  <c r="I302" i="24"/>
  <c r="J302" i="24"/>
  <c r="I303" i="24"/>
  <c r="J303" i="24" s="1"/>
  <c r="I304" i="24"/>
  <c r="J304" i="24" s="1"/>
  <c r="I305" i="24"/>
  <c r="J305" i="24" s="1"/>
  <c r="I306" i="24"/>
  <c r="J306" i="24"/>
  <c r="I307" i="24"/>
  <c r="J307" i="24" s="1"/>
  <c r="I308" i="24"/>
  <c r="J308" i="24"/>
  <c r="I309" i="24"/>
  <c r="J309" i="24" s="1"/>
  <c r="I310" i="24"/>
  <c r="J310" i="24"/>
  <c r="I311" i="24"/>
  <c r="J311" i="24" s="1"/>
  <c r="I312" i="24"/>
  <c r="J312" i="24" s="1"/>
  <c r="I313" i="24"/>
  <c r="J313" i="24" s="1"/>
  <c r="I314" i="24"/>
  <c r="J314" i="24"/>
  <c r="I315" i="24"/>
  <c r="J315" i="24" s="1"/>
  <c r="I316" i="24"/>
  <c r="J316" i="24" s="1"/>
  <c r="I317" i="24"/>
  <c r="J317" i="24" s="1"/>
  <c r="I318" i="24"/>
  <c r="J318" i="24"/>
  <c r="I319" i="24"/>
  <c r="J319" i="24" s="1"/>
  <c r="I320" i="24"/>
  <c r="J320" i="24" s="1"/>
  <c r="I321" i="24"/>
  <c r="J321" i="24" s="1"/>
  <c r="I322" i="24"/>
  <c r="J322" i="24"/>
  <c r="I323" i="24"/>
  <c r="J323" i="24" s="1"/>
  <c r="I324" i="24"/>
  <c r="J324" i="24"/>
  <c r="I325" i="24"/>
  <c r="J325" i="24"/>
  <c r="I326" i="24"/>
  <c r="J326" i="24"/>
  <c r="I327" i="24"/>
  <c r="J327" i="24" s="1"/>
  <c r="I328" i="24"/>
  <c r="J328" i="24" s="1"/>
  <c r="I329" i="24"/>
  <c r="J329" i="24" s="1"/>
  <c r="I330" i="24"/>
  <c r="J330" i="24"/>
  <c r="I331" i="24"/>
  <c r="J331" i="24" s="1"/>
  <c r="I332" i="24"/>
  <c r="J332" i="24"/>
  <c r="I333" i="24"/>
  <c r="J333" i="24" s="1"/>
  <c r="I334" i="24"/>
  <c r="J334" i="24" s="1"/>
  <c r="I335" i="24"/>
  <c r="J335" i="24" s="1"/>
  <c r="I336" i="24"/>
  <c r="J336" i="24"/>
  <c r="I337" i="24"/>
  <c r="J337" i="24" s="1"/>
  <c r="I338" i="24"/>
  <c r="J338" i="24"/>
  <c r="I339" i="24"/>
  <c r="J339" i="24" s="1"/>
  <c r="I340" i="24"/>
  <c r="J340" i="24" s="1"/>
  <c r="I341" i="24"/>
  <c r="J341" i="24" s="1"/>
  <c r="I342" i="24"/>
  <c r="J342" i="24" s="1"/>
  <c r="I343" i="24"/>
  <c r="J343" i="24" s="1"/>
  <c r="I344" i="24"/>
  <c r="J344" i="24"/>
  <c r="I345" i="24"/>
  <c r="J345" i="24" s="1"/>
  <c r="I346" i="24"/>
  <c r="J346" i="24"/>
  <c r="I347" i="24"/>
  <c r="J347" i="24" s="1"/>
  <c r="I348" i="24"/>
  <c r="J348" i="24" s="1"/>
  <c r="I349" i="24"/>
  <c r="J349" i="24" s="1"/>
  <c r="I352" i="24"/>
  <c r="J352" i="24"/>
  <c r="I353" i="24"/>
  <c r="J353" i="24" s="1"/>
  <c r="I354" i="24"/>
  <c r="J354" i="24"/>
  <c r="I355" i="24"/>
  <c r="J355" i="24" s="1"/>
  <c r="I356" i="24"/>
  <c r="J356" i="24"/>
  <c r="I357" i="24"/>
  <c r="J357" i="24" s="1"/>
  <c r="I358" i="24"/>
  <c r="J358" i="24"/>
  <c r="I359" i="24"/>
  <c r="J359" i="24" s="1"/>
  <c r="I360" i="24"/>
  <c r="J360" i="24" s="1"/>
  <c r="I361" i="24"/>
  <c r="J361" i="24" s="1"/>
  <c r="I362" i="24"/>
  <c r="J362" i="24"/>
  <c r="I363" i="24"/>
  <c r="J363" i="24" s="1"/>
  <c r="I364" i="24"/>
  <c r="J364" i="24"/>
  <c r="I365" i="24"/>
  <c r="J365" i="24" s="1"/>
  <c r="I366" i="24"/>
  <c r="J366" i="24"/>
  <c r="I367" i="24"/>
  <c r="J367" i="24" s="1"/>
  <c r="I368" i="24"/>
  <c r="J368" i="24" s="1"/>
  <c r="I369" i="24"/>
  <c r="J369" i="24" s="1"/>
  <c r="I370" i="24"/>
  <c r="J370" i="24" s="1"/>
  <c r="I371" i="24"/>
  <c r="J371" i="24" s="1"/>
  <c r="I372" i="24"/>
  <c r="J372" i="24"/>
  <c r="I373" i="24"/>
  <c r="J373" i="24" s="1"/>
  <c r="I374" i="24"/>
  <c r="J374" i="24" s="1"/>
  <c r="I375" i="24"/>
  <c r="J375" i="24" s="1"/>
  <c r="I376" i="24"/>
  <c r="J376" i="24" s="1"/>
  <c r="I377" i="24"/>
  <c r="J377" i="24" s="1"/>
  <c r="I378" i="24"/>
  <c r="J378" i="24" s="1"/>
  <c r="I379" i="24"/>
  <c r="J379" i="24" s="1"/>
  <c r="I380" i="24"/>
  <c r="J380" i="24" s="1"/>
  <c r="I381" i="24"/>
  <c r="J381" i="24"/>
  <c r="I382" i="24"/>
  <c r="J382" i="24" s="1"/>
  <c r="I383" i="24"/>
  <c r="J383" i="24"/>
  <c r="I384" i="24"/>
  <c r="J384" i="24" s="1"/>
  <c r="I385" i="24"/>
  <c r="J385" i="24" s="1"/>
  <c r="I386" i="24"/>
  <c r="J386" i="24" s="1"/>
  <c r="I387" i="24"/>
  <c r="J387" i="24" s="1"/>
  <c r="I388" i="24"/>
  <c r="J388" i="24" s="1"/>
  <c r="I389" i="24"/>
  <c r="J389" i="24"/>
  <c r="I390" i="24"/>
  <c r="J390" i="24" s="1"/>
  <c r="I391" i="24"/>
  <c r="J391" i="24" s="1"/>
  <c r="I392" i="24"/>
  <c r="J392" i="24" s="1"/>
  <c r="I393" i="24"/>
  <c r="J393" i="24" s="1"/>
  <c r="I394" i="24"/>
  <c r="J394" i="24" s="1"/>
  <c r="I395" i="24"/>
  <c r="J395" i="24"/>
  <c r="I396" i="24"/>
  <c r="J396" i="24" s="1"/>
  <c r="I397" i="24"/>
  <c r="J397" i="24"/>
  <c r="I398" i="24"/>
  <c r="J398" i="24" s="1"/>
  <c r="I399" i="24"/>
  <c r="J399" i="24"/>
  <c r="I400" i="24"/>
  <c r="J400" i="24" s="1"/>
  <c r="I401" i="24"/>
  <c r="J401" i="24" s="1"/>
  <c r="I402" i="24"/>
  <c r="J402" i="24" s="1"/>
  <c r="I403" i="24"/>
  <c r="J403" i="24"/>
  <c r="I404" i="24"/>
  <c r="J404" i="24" s="1"/>
  <c r="I405" i="24"/>
  <c r="J405" i="24"/>
  <c r="I406" i="24"/>
  <c r="J406" i="24" s="1"/>
  <c r="I407" i="24"/>
  <c r="J407" i="24" s="1"/>
  <c r="I408" i="24"/>
  <c r="J408" i="24" s="1"/>
  <c r="I409" i="24"/>
  <c r="J409" i="24" s="1"/>
  <c r="I410" i="24"/>
  <c r="J410" i="24" s="1"/>
  <c r="I411" i="24"/>
  <c r="J411" i="24"/>
  <c r="I412" i="24"/>
  <c r="J412" i="24" s="1"/>
  <c r="I413" i="24"/>
  <c r="J413" i="24"/>
  <c r="I414" i="24"/>
  <c r="J414" i="24" s="1"/>
  <c r="I415" i="24"/>
  <c r="J415" i="24" s="1"/>
  <c r="I416" i="24"/>
  <c r="J416" i="24" s="1"/>
  <c r="I417" i="24"/>
  <c r="J417" i="24" s="1"/>
  <c r="I418" i="24"/>
  <c r="J418" i="24" s="1"/>
  <c r="I419" i="24"/>
  <c r="J419" i="24"/>
  <c r="I420" i="24"/>
  <c r="J420" i="24" s="1"/>
  <c r="I421" i="24"/>
  <c r="J421" i="24"/>
  <c r="I422" i="24"/>
  <c r="J422" i="24" s="1"/>
  <c r="I423" i="24"/>
  <c r="J423" i="24" s="1"/>
  <c r="I424" i="24"/>
  <c r="J424" i="24" s="1"/>
  <c r="I425" i="24"/>
  <c r="J425" i="24" s="1"/>
  <c r="I426" i="24"/>
  <c r="J426" i="24" s="1"/>
  <c r="I427" i="24"/>
  <c r="J427" i="24"/>
  <c r="I428" i="24"/>
  <c r="J428" i="24" s="1"/>
  <c r="I429" i="24"/>
  <c r="J429" i="24"/>
  <c r="I430" i="24"/>
  <c r="J430" i="24" s="1"/>
  <c r="I431" i="24"/>
  <c r="J431" i="24" s="1"/>
  <c r="I432" i="24"/>
  <c r="J432" i="24" s="1"/>
  <c r="I433" i="24"/>
  <c r="J433" i="24"/>
  <c r="I434" i="24"/>
  <c r="J434" i="24" s="1"/>
  <c r="I435" i="24"/>
  <c r="J435" i="24"/>
  <c r="I436" i="24"/>
  <c r="J436" i="24" s="1"/>
  <c r="I437" i="24"/>
  <c r="J437" i="24" s="1"/>
  <c r="I438" i="24"/>
  <c r="J438" i="24" s="1"/>
  <c r="I439" i="24"/>
  <c r="J439" i="24"/>
  <c r="I440" i="24"/>
  <c r="J440" i="24" s="1"/>
  <c r="I441" i="24"/>
  <c r="J441" i="24"/>
  <c r="I442" i="24"/>
  <c r="J442" i="24" s="1"/>
  <c r="I443" i="24"/>
  <c r="J443" i="24" s="1"/>
  <c r="I444" i="24"/>
  <c r="J444" i="24" s="1"/>
  <c r="I445" i="24"/>
  <c r="J445" i="24" s="1"/>
  <c r="I446" i="24"/>
  <c r="J446" i="24" s="1"/>
  <c r="I447" i="24"/>
  <c r="J447" i="24"/>
  <c r="I448" i="24"/>
  <c r="J448" i="24" s="1"/>
  <c r="I449" i="24"/>
  <c r="J449" i="24" s="1"/>
  <c r="I450" i="24"/>
  <c r="J450" i="24" s="1"/>
  <c r="I451" i="24"/>
  <c r="J451" i="24" s="1"/>
  <c r="I452" i="24"/>
  <c r="J452" i="24" s="1"/>
  <c r="I453" i="24"/>
  <c r="J453" i="24"/>
  <c r="I454" i="24"/>
  <c r="J454" i="24" s="1"/>
  <c r="I455" i="24"/>
  <c r="J455" i="24" s="1"/>
  <c r="I456" i="24"/>
  <c r="J456" i="24" s="1"/>
  <c r="I457" i="24"/>
  <c r="J457" i="24" s="1"/>
  <c r="I458" i="24"/>
  <c r="J458" i="24" s="1"/>
  <c r="I459" i="24"/>
  <c r="J459" i="24"/>
  <c r="I460" i="24"/>
  <c r="J460" i="24" s="1"/>
  <c r="I461" i="24"/>
  <c r="J461" i="24"/>
  <c r="I462" i="24"/>
  <c r="J462" i="24" s="1"/>
  <c r="I463" i="24"/>
  <c r="J463" i="24" s="1"/>
  <c r="I464" i="24"/>
  <c r="J464" i="24" s="1"/>
  <c r="I465" i="24"/>
  <c r="J465" i="24"/>
  <c r="I466" i="24"/>
  <c r="J466" i="24" s="1"/>
  <c r="I467" i="24"/>
  <c r="J467" i="24"/>
  <c r="I468" i="24"/>
  <c r="J468" i="24" s="1"/>
  <c r="I469" i="24"/>
  <c r="J469" i="24" s="1"/>
  <c r="I470" i="24"/>
  <c r="J470" i="24" s="1"/>
  <c r="I471" i="24"/>
  <c r="J471" i="24"/>
  <c r="I472" i="24"/>
  <c r="J472" i="24" s="1"/>
  <c r="I473" i="24"/>
  <c r="J473" i="24"/>
  <c r="I474" i="24"/>
  <c r="J474" i="24" s="1"/>
  <c r="I475" i="24"/>
  <c r="J475" i="24" s="1"/>
  <c r="I476" i="24"/>
  <c r="J476" i="24" s="1"/>
  <c r="I477" i="24"/>
  <c r="J477" i="24" s="1"/>
  <c r="I478" i="24"/>
  <c r="J478" i="24" s="1"/>
  <c r="I479" i="24"/>
  <c r="J479" i="24"/>
  <c r="I480" i="24"/>
  <c r="J480" i="24" s="1"/>
  <c r="I481" i="24"/>
  <c r="J481" i="24" s="1"/>
  <c r="I482" i="24"/>
  <c r="J482" i="24" s="1"/>
  <c r="I483" i="24"/>
  <c r="J483" i="24" s="1"/>
  <c r="I484" i="24"/>
  <c r="J484" i="24" s="1"/>
  <c r="I485" i="24"/>
  <c r="J485" i="24"/>
  <c r="I486" i="24"/>
  <c r="J486" i="24" s="1"/>
  <c r="I487" i="24"/>
  <c r="J487" i="24" s="1"/>
  <c r="I488" i="24"/>
  <c r="J488" i="24" s="1"/>
  <c r="I489" i="24"/>
  <c r="J489" i="24" s="1"/>
  <c r="I490" i="24"/>
  <c r="J490" i="24" s="1"/>
  <c r="I491" i="24"/>
  <c r="J491" i="24"/>
  <c r="I492" i="24"/>
  <c r="J492" i="24" s="1"/>
  <c r="I493" i="24"/>
  <c r="J493" i="24"/>
  <c r="I494" i="24"/>
  <c r="J494" i="24" s="1"/>
  <c r="I495" i="24"/>
  <c r="J495" i="24" s="1"/>
  <c r="I496" i="24"/>
  <c r="J496" i="24"/>
  <c r="I497" i="24"/>
  <c r="J497" i="24" s="1"/>
  <c r="I498" i="24"/>
  <c r="J498" i="24" s="1"/>
  <c r="I499" i="24"/>
  <c r="J499" i="24" s="1"/>
  <c r="I500" i="24"/>
  <c r="J500" i="24" s="1"/>
  <c r="I501" i="24"/>
  <c r="J501" i="24" s="1"/>
  <c r="I502" i="24"/>
  <c r="J502" i="24"/>
  <c r="I503" i="24"/>
  <c r="J503" i="24" s="1"/>
  <c r="I504" i="24"/>
  <c r="J504" i="24" s="1"/>
  <c r="I505" i="24"/>
  <c r="J505" i="24"/>
  <c r="I506" i="24"/>
  <c r="J506" i="24"/>
  <c r="I507" i="24"/>
  <c r="J507" i="24" s="1"/>
  <c r="I508" i="24"/>
  <c r="J508" i="24"/>
  <c r="I509" i="24"/>
  <c r="J509" i="24"/>
  <c r="I510" i="24"/>
  <c r="J510" i="24" s="1"/>
  <c r="I511" i="24"/>
  <c r="J511" i="24" s="1"/>
  <c r="I512" i="24"/>
  <c r="J512" i="24"/>
  <c r="I513" i="24"/>
  <c r="J513" i="24"/>
  <c r="I514" i="24"/>
  <c r="J514" i="24" s="1"/>
  <c r="I515" i="24"/>
  <c r="J515" i="24" s="1"/>
  <c r="I516" i="24"/>
  <c r="J516" i="24"/>
  <c r="I517" i="24"/>
  <c r="J517" i="24" s="1"/>
  <c r="I518" i="24"/>
  <c r="J518" i="24"/>
  <c r="I519" i="24"/>
  <c r="J519" i="24" s="1"/>
  <c r="I520" i="24"/>
  <c r="J520" i="24" s="1"/>
  <c r="I521" i="24"/>
  <c r="J521" i="24" s="1"/>
  <c r="I522" i="24"/>
  <c r="J522" i="24"/>
  <c r="I523" i="24"/>
  <c r="J523" i="24" s="1"/>
  <c r="I524" i="24"/>
  <c r="J524" i="24" s="1"/>
  <c r="I525" i="24"/>
  <c r="J525" i="24" s="1"/>
  <c r="I526" i="24"/>
  <c r="J526" i="24" s="1"/>
  <c r="I527" i="24"/>
  <c r="J527" i="24" s="1"/>
  <c r="I528" i="24"/>
  <c r="J528" i="24" s="1"/>
  <c r="I529" i="24"/>
  <c r="J529" i="24" s="1"/>
  <c r="I530" i="24"/>
  <c r="J530" i="24"/>
  <c r="I531" i="24"/>
  <c r="J531" i="24" s="1"/>
  <c r="I532" i="24"/>
  <c r="J532" i="24" s="1"/>
  <c r="I533" i="24"/>
  <c r="J533" i="24" s="1"/>
  <c r="I534" i="24"/>
  <c r="J534" i="24"/>
  <c r="I535" i="24"/>
  <c r="J535" i="24" s="1"/>
  <c r="I536" i="24"/>
  <c r="J536" i="24" s="1"/>
  <c r="I537" i="24"/>
  <c r="J537" i="24"/>
  <c r="I538" i="24"/>
  <c r="J538" i="24"/>
  <c r="I539" i="24"/>
  <c r="J539" i="24" s="1"/>
  <c r="I540" i="24"/>
  <c r="J540" i="24"/>
  <c r="I541" i="24"/>
  <c r="J541" i="24"/>
  <c r="I542" i="24"/>
  <c r="J542" i="24" s="1"/>
  <c r="I543" i="24"/>
  <c r="J543" i="24" s="1"/>
  <c r="I544" i="24"/>
  <c r="J544" i="24"/>
  <c r="I545" i="24"/>
  <c r="J545" i="24"/>
  <c r="I546" i="24"/>
  <c r="J546" i="24" s="1"/>
  <c r="I547" i="24"/>
  <c r="J547" i="24" s="1"/>
  <c r="I548" i="24"/>
  <c r="J548" i="24"/>
  <c r="I549" i="24"/>
  <c r="J549" i="24"/>
  <c r="I550" i="24"/>
  <c r="J550" i="24"/>
  <c r="I551" i="24"/>
  <c r="J551" i="24" s="1"/>
  <c r="I552" i="24"/>
  <c r="J552" i="24" s="1"/>
  <c r="I553" i="24"/>
  <c r="J553" i="24"/>
  <c r="I554" i="24"/>
  <c r="J554" i="24"/>
  <c r="I555" i="24"/>
  <c r="J555" i="24" s="1"/>
  <c r="I556" i="24"/>
  <c r="J556" i="24"/>
  <c r="I557" i="24"/>
  <c r="J557" i="24"/>
  <c r="I558" i="24"/>
  <c r="J558" i="24"/>
  <c r="I559" i="24"/>
  <c r="J559" i="24" s="1"/>
  <c r="I560" i="24"/>
  <c r="J560" i="24"/>
  <c r="I561" i="24"/>
  <c r="J561" i="24"/>
  <c r="I562" i="24"/>
  <c r="J562" i="24"/>
  <c r="I563" i="24"/>
  <c r="J563" i="24" s="1"/>
  <c r="I564" i="24"/>
  <c r="J564" i="24"/>
  <c r="I565" i="24"/>
  <c r="J565" i="24"/>
  <c r="I566" i="24"/>
  <c r="J566" i="24" s="1"/>
  <c r="I567" i="24"/>
  <c r="J567" i="24" s="1"/>
  <c r="I568" i="24"/>
  <c r="J568" i="24"/>
  <c r="I569" i="24"/>
  <c r="J569" i="24" s="1"/>
  <c r="I570" i="24"/>
  <c r="J570" i="24"/>
  <c r="I571" i="24"/>
  <c r="J571" i="24" s="1"/>
  <c r="I572" i="24"/>
  <c r="J572" i="24" s="1"/>
  <c r="I573" i="24"/>
  <c r="J573" i="24" s="1"/>
  <c r="I574" i="24"/>
  <c r="J574" i="24"/>
  <c r="I575" i="24"/>
  <c r="J575" i="24" s="1"/>
  <c r="I576" i="24"/>
  <c r="J576" i="24"/>
  <c r="I577" i="24"/>
  <c r="J577" i="24"/>
  <c r="I578" i="24"/>
  <c r="J578" i="24"/>
  <c r="I579" i="24"/>
  <c r="J579" i="24" s="1"/>
  <c r="I580" i="24"/>
  <c r="J580" i="24"/>
  <c r="I581" i="24"/>
  <c r="J581" i="24"/>
  <c r="I582" i="24"/>
  <c r="J582" i="24" s="1"/>
  <c r="I583" i="24"/>
  <c r="J583" i="24" s="1"/>
  <c r="I584" i="24"/>
  <c r="J584" i="24" s="1"/>
  <c r="I585" i="24"/>
  <c r="J585" i="24"/>
  <c r="I586" i="24"/>
  <c r="J586" i="24" s="1"/>
  <c r="I587" i="24"/>
  <c r="J587" i="24" s="1"/>
  <c r="I588" i="24"/>
  <c r="J588" i="24"/>
  <c r="I589" i="24"/>
  <c r="J589" i="24" s="1"/>
  <c r="I590" i="24"/>
  <c r="J590" i="24" s="1"/>
  <c r="I591" i="24"/>
  <c r="J591" i="24" s="1"/>
  <c r="I592" i="24"/>
  <c r="J592" i="24" s="1"/>
  <c r="I593" i="24"/>
  <c r="J593" i="24"/>
  <c r="I594" i="24"/>
  <c r="J594" i="24" s="1"/>
  <c r="I595" i="24"/>
  <c r="J595" i="24" s="1"/>
  <c r="I596" i="24"/>
  <c r="J596" i="24" s="1"/>
  <c r="I597" i="24"/>
  <c r="J597" i="24" s="1"/>
  <c r="I598" i="24"/>
  <c r="J598" i="24"/>
  <c r="I599" i="24"/>
  <c r="J599" i="24" s="1"/>
  <c r="I600" i="24"/>
  <c r="J600" i="24"/>
  <c r="I601" i="24"/>
  <c r="J601" i="24" s="1"/>
  <c r="I602" i="24"/>
  <c r="J602" i="24"/>
  <c r="I603" i="24"/>
  <c r="J603" i="24" s="1"/>
  <c r="I604" i="24"/>
  <c r="J604" i="24" s="1"/>
  <c r="I605" i="24"/>
  <c r="J605" i="24"/>
  <c r="I606" i="24"/>
  <c r="J606" i="24" s="1"/>
  <c r="I607" i="24"/>
  <c r="J607" i="24" s="1"/>
  <c r="I608" i="24"/>
  <c r="J608" i="24"/>
  <c r="I609" i="24"/>
  <c r="J609" i="24" s="1"/>
  <c r="I610" i="24"/>
  <c r="J610" i="24"/>
  <c r="I611" i="24"/>
  <c r="J611" i="24" s="1"/>
  <c r="I612" i="24"/>
  <c r="J612" i="24" s="1"/>
  <c r="I613" i="24"/>
  <c r="J613" i="24" s="1"/>
  <c r="I614" i="24"/>
  <c r="J614" i="24"/>
  <c r="I615" i="24"/>
  <c r="J615" i="24" s="1"/>
  <c r="I616" i="24"/>
  <c r="J616" i="24" s="1"/>
  <c r="I617" i="24"/>
  <c r="J617" i="24"/>
  <c r="I618" i="24"/>
  <c r="J618" i="24"/>
  <c r="I619" i="24"/>
  <c r="J619" i="24" s="1"/>
  <c r="I620" i="24"/>
  <c r="J620" i="24" s="1"/>
  <c r="I621" i="24"/>
  <c r="J621" i="24"/>
  <c r="I622" i="24"/>
  <c r="J622" i="24" s="1"/>
  <c r="I623" i="24"/>
  <c r="J623" i="24" s="1"/>
  <c r="I624" i="24"/>
  <c r="J624" i="24"/>
  <c r="I625" i="24"/>
  <c r="J625" i="24" s="1"/>
  <c r="I626" i="24"/>
  <c r="J626" i="24" s="1"/>
  <c r="I627" i="24"/>
  <c r="J627" i="24" s="1"/>
  <c r="I628" i="24"/>
  <c r="J628" i="24"/>
  <c r="I629" i="24"/>
  <c r="J629" i="24" s="1"/>
  <c r="I630" i="24"/>
  <c r="J630" i="24"/>
  <c r="I631" i="24"/>
  <c r="J631" i="24" s="1"/>
  <c r="I632" i="24"/>
  <c r="J632" i="24"/>
  <c r="I633" i="24"/>
  <c r="J633" i="24" s="1"/>
  <c r="I634" i="24"/>
  <c r="J634" i="24" s="1"/>
  <c r="I635" i="24"/>
  <c r="J635" i="24" s="1"/>
  <c r="I636" i="24"/>
  <c r="J636" i="24" s="1"/>
  <c r="I637" i="24"/>
  <c r="J637" i="24"/>
  <c r="I638" i="24"/>
  <c r="J638" i="24" s="1"/>
  <c r="I639" i="24"/>
  <c r="J639" i="24" s="1"/>
  <c r="I640" i="24"/>
  <c r="J640" i="24" s="1"/>
  <c r="I641" i="24"/>
  <c r="J641" i="24"/>
  <c r="I642" i="24"/>
  <c r="J642" i="24"/>
  <c r="I643" i="24"/>
  <c r="J643" i="24" s="1"/>
  <c r="I644" i="24"/>
  <c r="J644" i="24"/>
  <c r="I645" i="24"/>
  <c r="J645" i="24" s="1"/>
  <c r="I646" i="24"/>
  <c r="J646" i="24"/>
  <c r="I647" i="24"/>
  <c r="J647" i="24" s="1"/>
  <c r="I648" i="24"/>
  <c r="J648" i="24" s="1"/>
  <c r="I649" i="24"/>
  <c r="J649" i="24"/>
  <c r="I650" i="24"/>
  <c r="J650" i="24" s="1"/>
  <c r="I651" i="24"/>
  <c r="J651" i="24" s="1"/>
  <c r="I652" i="24"/>
  <c r="J652" i="24"/>
  <c r="I653" i="24"/>
  <c r="J653" i="24" s="1"/>
  <c r="I654" i="24"/>
  <c r="J654" i="24"/>
  <c r="I655" i="24"/>
  <c r="J655" i="24" s="1"/>
  <c r="I656" i="24"/>
  <c r="J656" i="24" s="1"/>
  <c r="I657" i="24"/>
  <c r="J657" i="24" s="1"/>
  <c r="I658" i="24"/>
  <c r="J658" i="24"/>
  <c r="I659" i="24"/>
  <c r="J659" i="24" s="1"/>
  <c r="I660" i="24"/>
  <c r="J660" i="24" s="1"/>
  <c r="I661" i="24"/>
  <c r="J661" i="24" s="1"/>
  <c r="I662" i="24"/>
  <c r="J662" i="24"/>
  <c r="I663" i="24"/>
  <c r="J663" i="24" s="1"/>
  <c r="I664" i="24"/>
  <c r="J664" i="24" s="1"/>
  <c r="I665" i="24"/>
  <c r="J665" i="24" s="1"/>
  <c r="I666" i="24"/>
  <c r="J666" i="24" s="1"/>
  <c r="I667" i="24"/>
  <c r="J667" i="24" s="1"/>
  <c r="I668" i="24"/>
  <c r="J668" i="24"/>
  <c r="I669" i="24"/>
  <c r="J669" i="24" s="1"/>
  <c r="I670" i="24"/>
  <c r="J670" i="24"/>
  <c r="I671" i="24"/>
  <c r="J671" i="24" s="1"/>
  <c r="I672" i="24"/>
  <c r="J672" i="24" s="1"/>
  <c r="I673" i="24"/>
  <c r="J673" i="24" s="1"/>
  <c r="I674" i="24"/>
  <c r="J674" i="24"/>
  <c r="I675" i="24"/>
  <c r="J675" i="24" s="1"/>
  <c r="I676" i="24"/>
  <c r="J676" i="24"/>
  <c r="I677" i="24"/>
  <c r="J677" i="24"/>
  <c r="I678" i="24"/>
  <c r="J678" i="24" s="1"/>
  <c r="I679" i="24"/>
  <c r="J679" i="24" s="1"/>
  <c r="I680" i="24"/>
  <c r="J680" i="24" s="1"/>
  <c r="I681" i="24"/>
  <c r="J681" i="24" s="1"/>
  <c r="I682" i="24"/>
  <c r="J682" i="24"/>
  <c r="I683" i="24"/>
  <c r="J683" i="24" s="1"/>
  <c r="I684" i="24"/>
  <c r="J684" i="24"/>
  <c r="I685" i="24"/>
  <c r="J685" i="24" s="1"/>
  <c r="I686" i="24"/>
  <c r="J686" i="24"/>
  <c r="I687" i="24"/>
  <c r="J687" i="24" s="1"/>
  <c r="I688" i="24"/>
  <c r="J688" i="24" s="1"/>
  <c r="I689" i="24"/>
  <c r="J689" i="24" s="1"/>
  <c r="I690" i="24"/>
  <c r="J690" i="24" s="1"/>
  <c r="I691" i="24"/>
  <c r="J691" i="24" s="1"/>
  <c r="I692" i="24"/>
  <c r="J692" i="24" s="1"/>
  <c r="I693" i="24"/>
  <c r="J693" i="24" s="1"/>
  <c r="I694" i="24"/>
  <c r="J694" i="24" s="1"/>
  <c r="I695" i="24"/>
  <c r="J695" i="24" s="1"/>
  <c r="I696" i="24"/>
  <c r="J696" i="24" s="1"/>
  <c r="I697" i="24"/>
  <c r="J697" i="24"/>
  <c r="I698" i="24"/>
  <c r="J698" i="24" s="1"/>
  <c r="I699" i="24"/>
  <c r="J699" i="24" s="1"/>
  <c r="I700" i="24"/>
  <c r="J700" i="24" s="1"/>
  <c r="I701" i="24"/>
  <c r="J701" i="24" s="1"/>
  <c r="I702" i="24"/>
  <c r="J702" i="24" s="1"/>
  <c r="I703" i="24"/>
  <c r="J703" i="24" s="1"/>
  <c r="I704" i="24"/>
  <c r="J704" i="24" s="1"/>
  <c r="I705" i="24"/>
  <c r="J705" i="24" s="1"/>
  <c r="I706" i="24"/>
  <c r="J706" i="24" s="1"/>
  <c r="I707" i="24"/>
  <c r="J707" i="24" s="1"/>
  <c r="I708" i="24"/>
  <c r="J708" i="24" s="1"/>
  <c r="I709" i="24"/>
  <c r="J709" i="24"/>
  <c r="I710" i="24"/>
  <c r="J710" i="24" s="1"/>
  <c r="I711" i="24"/>
  <c r="J711" i="24" s="1"/>
  <c r="I712" i="24"/>
  <c r="J712" i="24" s="1"/>
  <c r="I713" i="24"/>
  <c r="J713" i="24" s="1"/>
  <c r="I714" i="24"/>
  <c r="J714" i="24" s="1"/>
  <c r="I715" i="24"/>
  <c r="J715" i="24" s="1"/>
  <c r="I716" i="24"/>
  <c r="J716" i="24" s="1"/>
  <c r="I717" i="24"/>
  <c r="J717" i="24" s="1"/>
  <c r="I718" i="24"/>
  <c r="J718" i="24" s="1"/>
  <c r="I719" i="24"/>
  <c r="J719" i="24" s="1"/>
  <c r="I720" i="24"/>
  <c r="J720" i="24" s="1"/>
  <c r="I721" i="24"/>
  <c r="J721" i="24"/>
  <c r="I722" i="24"/>
  <c r="J722" i="24" s="1"/>
  <c r="I723" i="24"/>
  <c r="J723" i="24" s="1"/>
  <c r="I724" i="24"/>
  <c r="J724" i="24"/>
  <c r="I725" i="24"/>
  <c r="J725" i="24" s="1"/>
  <c r="I726" i="24"/>
  <c r="J726" i="24" s="1"/>
  <c r="I727" i="24"/>
  <c r="J727" i="24" s="1"/>
  <c r="I728" i="24"/>
  <c r="J728" i="24" s="1"/>
  <c r="I729" i="24"/>
  <c r="J729" i="24"/>
  <c r="I730" i="24"/>
  <c r="J730" i="24" s="1"/>
  <c r="I731" i="24"/>
  <c r="J731" i="24" s="1"/>
  <c r="I732" i="24"/>
  <c r="J732" i="24"/>
  <c r="I733" i="24"/>
  <c r="J733" i="24"/>
  <c r="I734" i="24"/>
  <c r="J734" i="24" s="1"/>
  <c r="I735" i="24"/>
  <c r="J735" i="24" s="1"/>
  <c r="I736" i="24"/>
  <c r="J736" i="24" s="1"/>
  <c r="I737" i="24"/>
  <c r="J737" i="24" s="1"/>
  <c r="I738" i="24"/>
  <c r="J738" i="24" s="1"/>
  <c r="I739" i="24"/>
  <c r="J739" i="24" s="1"/>
  <c r="I740" i="24"/>
  <c r="J740" i="24"/>
  <c r="I741" i="24"/>
  <c r="J741" i="24"/>
  <c r="I742" i="24"/>
  <c r="J742" i="24" s="1"/>
  <c r="I743" i="24"/>
  <c r="J743" i="24" s="1"/>
  <c r="I744" i="24"/>
  <c r="J744" i="24" s="1"/>
  <c r="I745" i="24"/>
  <c r="J745" i="24" s="1"/>
  <c r="I746" i="24"/>
  <c r="J746" i="24" s="1"/>
  <c r="I747" i="24"/>
  <c r="J747" i="24" s="1"/>
  <c r="I748" i="24"/>
  <c r="J748" i="24"/>
  <c r="I749" i="24"/>
  <c r="J749" i="24"/>
  <c r="I750" i="24"/>
  <c r="J750" i="24" s="1"/>
  <c r="I751" i="24"/>
  <c r="J751" i="24" s="1"/>
  <c r="I752" i="24"/>
  <c r="J752" i="24"/>
  <c r="I753" i="24"/>
  <c r="J753" i="24" s="1"/>
  <c r="I754" i="24"/>
  <c r="J754" i="24" s="1"/>
  <c r="I755" i="24"/>
  <c r="J755" i="24" s="1"/>
  <c r="I756" i="24"/>
  <c r="J756" i="24"/>
  <c r="I757" i="24"/>
  <c r="J757" i="24"/>
  <c r="I758" i="24"/>
  <c r="J758" i="24" s="1"/>
  <c r="I759" i="24"/>
  <c r="J759" i="24" s="1"/>
  <c r="I760" i="24"/>
  <c r="J760" i="24"/>
  <c r="I761" i="24"/>
  <c r="J761" i="24" s="1"/>
  <c r="I762" i="24"/>
  <c r="J762" i="24" s="1"/>
  <c r="I763" i="24"/>
  <c r="J763" i="24" s="1"/>
  <c r="I764" i="24"/>
  <c r="J764" i="24" s="1"/>
  <c r="I765" i="24"/>
  <c r="J765" i="24"/>
  <c r="I766" i="24"/>
  <c r="J766" i="24" s="1"/>
  <c r="I767" i="24"/>
  <c r="J767" i="24" s="1"/>
  <c r="I768" i="24"/>
  <c r="J768" i="24"/>
  <c r="I769" i="24"/>
  <c r="J769" i="24" s="1"/>
  <c r="I770" i="24"/>
  <c r="J770" i="24" s="1"/>
  <c r="I771" i="24"/>
  <c r="J771" i="24" s="1"/>
  <c r="I772" i="24"/>
  <c r="J772" i="24" s="1"/>
  <c r="I773" i="24"/>
  <c r="J773" i="24" s="1"/>
  <c r="I774" i="24"/>
  <c r="J774" i="24" s="1"/>
  <c r="I775" i="24"/>
  <c r="J775" i="24" s="1"/>
  <c r="I776" i="24"/>
  <c r="J776" i="24" s="1"/>
  <c r="I777" i="24"/>
  <c r="J777" i="24" s="1"/>
  <c r="I778" i="24"/>
  <c r="J778" i="24" s="1"/>
  <c r="I779" i="24"/>
  <c r="J779" i="24" s="1"/>
  <c r="I780" i="24"/>
  <c r="J780" i="24"/>
  <c r="I781" i="24"/>
  <c r="J781" i="24"/>
  <c r="I782" i="24"/>
  <c r="J782" i="24" s="1"/>
  <c r="I783" i="24"/>
  <c r="J783" i="24" s="1"/>
  <c r="I784" i="24"/>
  <c r="J784" i="24"/>
  <c r="I785" i="24"/>
  <c r="J785" i="24" s="1"/>
  <c r="I786" i="24"/>
  <c r="J786" i="24" s="1"/>
  <c r="I787" i="24"/>
  <c r="J787" i="24" s="1"/>
  <c r="I788" i="24"/>
  <c r="J788" i="24" s="1"/>
  <c r="I789" i="24"/>
  <c r="J789" i="24"/>
  <c r="I790" i="24"/>
  <c r="J790" i="24" s="1"/>
  <c r="I791" i="24"/>
  <c r="J791" i="24" s="1"/>
  <c r="I792" i="24"/>
  <c r="J792" i="24"/>
  <c r="I793" i="24"/>
  <c r="J793" i="24" s="1"/>
  <c r="I794" i="24"/>
  <c r="J794" i="24" s="1"/>
  <c r="I795" i="24"/>
  <c r="J795" i="24" s="1"/>
  <c r="I796" i="24"/>
  <c r="J796" i="24" s="1"/>
  <c r="I797" i="24"/>
  <c r="J797" i="24"/>
  <c r="I798" i="24"/>
  <c r="J798" i="24" s="1"/>
  <c r="I799" i="24"/>
  <c r="J799" i="24" s="1"/>
  <c r="I800" i="24"/>
  <c r="J800" i="24"/>
  <c r="I801" i="24"/>
  <c r="J801" i="24" s="1"/>
  <c r="I802" i="24"/>
  <c r="J802" i="24" s="1"/>
  <c r="I803" i="24"/>
  <c r="J803" i="24" s="1"/>
  <c r="I804" i="24"/>
  <c r="J804" i="24" s="1"/>
  <c r="I805" i="24"/>
  <c r="J805" i="24"/>
  <c r="I806" i="24"/>
  <c r="J806" i="24" s="1"/>
  <c r="I807" i="24"/>
  <c r="J807" i="24" s="1"/>
  <c r="I808" i="24"/>
  <c r="J808" i="24"/>
  <c r="I809" i="24"/>
  <c r="J809" i="24" s="1"/>
  <c r="I810" i="24"/>
  <c r="J810" i="24" s="1"/>
  <c r="I811" i="24"/>
  <c r="J811" i="24" s="1"/>
  <c r="I812" i="24"/>
  <c r="J812" i="24" s="1"/>
  <c r="I813" i="24"/>
  <c r="J813" i="24"/>
  <c r="I814" i="24"/>
  <c r="J814" i="24" s="1"/>
  <c r="I815" i="24"/>
  <c r="J815" i="24" s="1"/>
  <c r="I816" i="24"/>
  <c r="J816" i="24"/>
  <c r="I817" i="24"/>
  <c r="J817" i="24" s="1"/>
  <c r="I818" i="24"/>
  <c r="J818" i="24" s="1"/>
  <c r="I819" i="24"/>
  <c r="J819" i="24" s="1"/>
  <c r="I820" i="24"/>
  <c r="J820" i="24" s="1"/>
  <c r="I821" i="24"/>
  <c r="J821" i="24" s="1"/>
  <c r="I822" i="24"/>
  <c r="J822" i="24" s="1"/>
  <c r="I823" i="24"/>
  <c r="J823" i="24" s="1"/>
  <c r="I824" i="24"/>
  <c r="J824" i="24"/>
  <c r="I825" i="24"/>
  <c r="J825" i="24"/>
  <c r="I826" i="24"/>
  <c r="J826" i="24" s="1"/>
  <c r="I827" i="24"/>
  <c r="J827" i="24" s="1"/>
  <c r="I828" i="24"/>
  <c r="J828" i="24" s="1"/>
  <c r="I829" i="24"/>
  <c r="J829" i="24" s="1"/>
  <c r="I830" i="24"/>
  <c r="J830" i="24" s="1"/>
  <c r="I831" i="24"/>
  <c r="J831" i="24" s="1"/>
  <c r="I832" i="24"/>
  <c r="J832" i="24"/>
  <c r="I833" i="24"/>
  <c r="J833" i="24"/>
  <c r="I834" i="24"/>
  <c r="J834" i="24" s="1"/>
  <c r="I835" i="24"/>
  <c r="J835" i="24" s="1"/>
  <c r="I836" i="24"/>
  <c r="J836" i="24" s="1"/>
  <c r="I837" i="24"/>
  <c r="J837" i="24" s="1"/>
  <c r="I838" i="24"/>
  <c r="J838" i="24" s="1"/>
  <c r="I839" i="24"/>
  <c r="J839" i="24" s="1"/>
  <c r="I840" i="24"/>
  <c r="J840" i="24"/>
  <c r="I841" i="24"/>
  <c r="J841" i="24"/>
  <c r="I842" i="24"/>
  <c r="J842" i="24" s="1"/>
  <c r="I843" i="24"/>
  <c r="J843" i="24" s="1"/>
  <c r="I844" i="24"/>
  <c r="J844" i="24" s="1"/>
  <c r="I845" i="24"/>
  <c r="J845" i="24" s="1"/>
  <c r="I846" i="24"/>
  <c r="J846" i="24" s="1"/>
  <c r="I847" i="24"/>
  <c r="J847" i="24" s="1"/>
  <c r="I848" i="24"/>
  <c r="J848" i="24"/>
  <c r="I849" i="24"/>
  <c r="J849" i="24"/>
  <c r="I850" i="24"/>
  <c r="J850" i="24" s="1"/>
  <c r="I851" i="24"/>
  <c r="J851" i="24" s="1"/>
  <c r="I852" i="24"/>
  <c r="J852" i="24"/>
  <c r="I853" i="24"/>
  <c r="J853" i="24" s="1"/>
  <c r="I854" i="24"/>
  <c r="J854" i="24" s="1"/>
  <c r="I855" i="24"/>
  <c r="J855" i="24" s="1"/>
  <c r="I856" i="24"/>
  <c r="J856" i="24" s="1"/>
  <c r="I857" i="24"/>
  <c r="J857" i="24"/>
  <c r="I858" i="24"/>
  <c r="J858" i="24" s="1"/>
  <c r="I859" i="24"/>
  <c r="J859" i="24" s="1"/>
  <c r="I860" i="24"/>
  <c r="J860" i="24"/>
  <c r="I861" i="24"/>
  <c r="J861" i="24" s="1"/>
  <c r="I862" i="24"/>
  <c r="J862" i="24" s="1"/>
  <c r="I863" i="24"/>
  <c r="J863" i="24" s="1"/>
  <c r="I864" i="24"/>
  <c r="J864" i="24" s="1"/>
  <c r="I865" i="24"/>
  <c r="J865" i="24"/>
  <c r="I866" i="24"/>
  <c r="J866" i="24" s="1"/>
  <c r="I867" i="24"/>
  <c r="J867" i="24" s="1"/>
  <c r="I868" i="24"/>
  <c r="J868" i="24"/>
  <c r="I869" i="24"/>
  <c r="J869" i="24" s="1"/>
  <c r="I872" i="24"/>
  <c r="J872" i="24" s="1"/>
  <c r="I873" i="24"/>
  <c r="J873" i="24"/>
  <c r="I874" i="24"/>
  <c r="J874" i="24" s="1"/>
  <c r="I875" i="24"/>
  <c r="J875" i="24" s="1"/>
  <c r="I876" i="24"/>
  <c r="J876" i="24"/>
  <c r="I877" i="24"/>
  <c r="J877" i="24" s="1"/>
  <c r="I878" i="24"/>
  <c r="J878" i="24" s="1"/>
  <c r="I879" i="24"/>
  <c r="J879" i="24" s="1"/>
  <c r="I880" i="24"/>
  <c r="J880" i="24"/>
  <c r="I881" i="24"/>
  <c r="J881" i="24"/>
  <c r="I882" i="24"/>
  <c r="J882" i="24" s="1"/>
  <c r="I883" i="24"/>
  <c r="J883" i="24" s="1"/>
  <c r="I884" i="24"/>
  <c r="J884" i="24"/>
  <c r="I885" i="24"/>
  <c r="J885" i="24" s="1"/>
  <c r="I886" i="24"/>
  <c r="J886" i="24" s="1"/>
  <c r="I887" i="24"/>
  <c r="J887" i="24" s="1"/>
  <c r="I888" i="24"/>
  <c r="J888" i="24"/>
  <c r="I889" i="24"/>
  <c r="J889" i="24"/>
  <c r="I890" i="24"/>
  <c r="J890" i="24" s="1"/>
  <c r="I891" i="24"/>
  <c r="J891" i="24" s="1"/>
  <c r="I892" i="24"/>
  <c r="J892" i="24"/>
  <c r="I893" i="24"/>
  <c r="J893" i="24" s="1"/>
  <c r="I894" i="24"/>
  <c r="J894" i="24" s="1"/>
  <c r="I895" i="24"/>
  <c r="J895" i="24" s="1"/>
  <c r="I896" i="24"/>
  <c r="J896" i="24"/>
  <c r="I897" i="24"/>
  <c r="J897" i="24"/>
  <c r="I898" i="24"/>
  <c r="J898" i="24" s="1"/>
  <c r="I899" i="24"/>
  <c r="J899" i="24" s="1"/>
  <c r="I900" i="24"/>
  <c r="J900" i="24"/>
  <c r="I901" i="24"/>
  <c r="J901" i="24" s="1"/>
  <c r="I902" i="24"/>
  <c r="J902" i="24" s="1"/>
  <c r="I903" i="24"/>
  <c r="J903" i="24" s="1"/>
  <c r="I904" i="24"/>
  <c r="J904" i="24" s="1"/>
  <c r="I905" i="24"/>
  <c r="J905" i="24"/>
  <c r="I906" i="24"/>
  <c r="J906" i="24" s="1"/>
  <c r="I907" i="24"/>
  <c r="J907" i="24" s="1"/>
  <c r="I908" i="24"/>
  <c r="J908" i="24" s="1"/>
  <c r="I909" i="24"/>
  <c r="J909" i="24"/>
  <c r="I910" i="24"/>
  <c r="J910" i="24" s="1"/>
  <c r="I911" i="24"/>
  <c r="J911" i="24" s="1"/>
  <c r="I912" i="24"/>
  <c r="J912" i="24"/>
  <c r="I913" i="24"/>
  <c r="J913" i="24" s="1"/>
  <c r="I914" i="24"/>
  <c r="J914" i="24" s="1"/>
  <c r="I915" i="24"/>
  <c r="J915" i="24" s="1"/>
  <c r="I916" i="24"/>
  <c r="J916" i="24"/>
  <c r="I917" i="24"/>
  <c r="J917" i="24" s="1"/>
  <c r="I918" i="24"/>
  <c r="J918" i="24" s="1"/>
  <c r="I919" i="24"/>
  <c r="J919" i="24"/>
  <c r="I920" i="24"/>
  <c r="J920" i="24" s="1"/>
  <c r="I921" i="24"/>
  <c r="J921" i="24" s="1"/>
  <c r="I922" i="24"/>
  <c r="J922" i="24" s="1"/>
  <c r="I923" i="24"/>
  <c r="J923" i="24"/>
  <c r="I924" i="24"/>
  <c r="J924" i="24" s="1"/>
  <c r="I925" i="24"/>
  <c r="J925" i="24"/>
  <c r="I926" i="24"/>
  <c r="J926" i="24" s="1"/>
  <c r="I927" i="24"/>
  <c r="J927" i="24" s="1"/>
  <c r="I928" i="24"/>
  <c r="J928" i="24"/>
  <c r="I929" i="24"/>
  <c r="J929" i="24" s="1"/>
  <c r="I930" i="24"/>
  <c r="J930" i="24" s="1"/>
  <c r="I931" i="24"/>
  <c r="J931" i="24" s="1"/>
  <c r="I932" i="24"/>
  <c r="J932" i="24" s="1"/>
  <c r="I933" i="24"/>
  <c r="J933" i="24" s="1"/>
  <c r="I934" i="24"/>
  <c r="J934" i="24" s="1"/>
  <c r="I935" i="24"/>
  <c r="J935" i="24"/>
  <c r="I936" i="24"/>
  <c r="J936" i="24"/>
  <c r="I937" i="24"/>
  <c r="J937" i="24" s="1"/>
  <c r="I938" i="24"/>
  <c r="J938" i="24" s="1"/>
  <c r="I939" i="24"/>
  <c r="J939" i="24" s="1"/>
  <c r="I940" i="24"/>
  <c r="J940" i="24" s="1"/>
  <c r="I941" i="24"/>
  <c r="J941" i="24" s="1"/>
  <c r="I942" i="24"/>
  <c r="J942" i="24" s="1"/>
  <c r="I943" i="24"/>
  <c r="J943" i="24"/>
  <c r="I944" i="24"/>
  <c r="J944" i="24"/>
  <c r="I945" i="24"/>
  <c r="J945" i="24" s="1"/>
  <c r="I946" i="24"/>
  <c r="J946" i="24" s="1"/>
  <c r="I947" i="24"/>
  <c r="J947" i="24" s="1"/>
  <c r="I948" i="24"/>
  <c r="J948" i="24" s="1"/>
  <c r="I949" i="24"/>
  <c r="J949" i="24" s="1"/>
  <c r="I950" i="24"/>
  <c r="J950" i="24" s="1"/>
  <c r="I951" i="24"/>
  <c r="J951" i="24"/>
  <c r="I952" i="24"/>
  <c r="J952" i="24"/>
  <c r="I953" i="24"/>
  <c r="J953" i="24" s="1"/>
  <c r="I954" i="24"/>
  <c r="J954" i="24" s="1"/>
  <c r="I955" i="24"/>
  <c r="J955" i="24" s="1"/>
  <c r="I956" i="24"/>
  <c r="J956" i="24" s="1"/>
  <c r="I957" i="24"/>
  <c r="J957" i="24" s="1"/>
  <c r="I958" i="24"/>
  <c r="J958" i="24" s="1"/>
  <c r="I959" i="24"/>
  <c r="J959" i="24"/>
  <c r="I960" i="24"/>
  <c r="J960" i="24"/>
  <c r="I961" i="24"/>
  <c r="J961" i="24" s="1"/>
  <c r="I962" i="24"/>
  <c r="J962" i="24" s="1"/>
  <c r="I963" i="24"/>
  <c r="J963" i="24" s="1"/>
  <c r="I964" i="24"/>
  <c r="J964" i="24" s="1"/>
  <c r="I965" i="24"/>
  <c r="J965" i="24" s="1"/>
  <c r="I966" i="24"/>
  <c r="J966" i="24" s="1"/>
  <c r="I967" i="24"/>
  <c r="J967" i="24"/>
  <c r="I968" i="24"/>
  <c r="J968" i="24"/>
  <c r="I969" i="24"/>
  <c r="J969" i="24" s="1"/>
  <c r="I970" i="24"/>
  <c r="J970" i="24" s="1"/>
  <c r="I971" i="24"/>
  <c r="J971" i="24" s="1"/>
  <c r="I972" i="24"/>
  <c r="J972" i="24" s="1"/>
  <c r="I973" i="24"/>
  <c r="J973" i="24" s="1"/>
  <c r="I974" i="24"/>
  <c r="J974" i="24" s="1"/>
  <c r="I975" i="24"/>
  <c r="J975" i="24"/>
  <c r="I976" i="24"/>
  <c r="J976" i="24"/>
  <c r="I977" i="24"/>
  <c r="J977" i="24" s="1"/>
  <c r="I978" i="24"/>
  <c r="J978" i="24" s="1"/>
  <c r="I979" i="24"/>
  <c r="J979" i="24" s="1"/>
  <c r="I980" i="24"/>
  <c r="J980" i="24" s="1"/>
  <c r="I981" i="24"/>
  <c r="J981" i="24" s="1"/>
  <c r="I982" i="24"/>
  <c r="J982" i="24" s="1"/>
  <c r="I983" i="24"/>
  <c r="J983" i="24"/>
  <c r="I984" i="24"/>
  <c r="J984" i="24"/>
  <c r="I985" i="24"/>
  <c r="J985" i="24" s="1"/>
  <c r="I986" i="24"/>
  <c r="J986" i="24" s="1"/>
  <c r="I987" i="24"/>
  <c r="J987" i="24" s="1"/>
  <c r="I988" i="24"/>
  <c r="J988" i="24" s="1"/>
  <c r="I989" i="24"/>
  <c r="J989" i="24" s="1"/>
  <c r="I990" i="24"/>
  <c r="J990" i="24" s="1"/>
  <c r="I991" i="24"/>
  <c r="J991" i="24"/>
  <c r="I992" i="24"/>
  <c r="J992" i="24"/>
  <c r="I993" i="24"/>
  <c r="J993" i="24" s="1"/>
  <c r="I994" i="24"/>
  <c r="J994" i="24" s="1"/>
  <c r="I995" i="24"/>
  <c r="J995" i="24" s="1"/>
  <c r="I996" i="24"/>
  <c r="J996" i="24" s="1"/>
  <c r="I997" i="24"/>
  <c r="J997" i="24" s="1"/>
  <c r="I998" i="24"/>
  <c r="J998" i="24" s="1"/>
  <c r="I999" i="24"/>
  <c r="J999" i="24"/>
  <c r="I1000" i="24"/>
  <c r="J1000" i="24"/>
  <c r="I1001" i="24"/>
  <c r="J1001" i="24" s="1"/>
  <c r="I1002" i="24"/>
  <c r="J1002" i="24" s="1"/>
  <c r="I1003" i="24"/>
  <c r="J1003" i="24"/>
  <c r="I1004" i="24"/>
  <c r="J1004" i="24" s="1"/>
  <c r="I1005" i="24"/>
  <c r="J1005" i="24" s="1"/>
  <c r="I1006" i="24"/>
  <c r="J1006" i="24" s="1"/>
  <c r="I1007" i="24"/>
  <c r="J1007" i="24"/>
  <c r="I1008" i="24"/>
  <c r="J1008" i="24"/>
  <c r="I1009" i="24"/>
  <c r="J1009" i="24" s="1"/>
  <c r="I1010" i="24"/>
  <c r="J1010" i="24" s="1"/>
  <c r="I1011" i="24"/>
  <c r="J1011" i="24"/>
  <c r="I1012" i="24"/>
  <c r="J1012" i="24" s="1"/>
  <c r="I1013" i="24"/>
  <c r="J1013" i="24" s="1"/>
  <c r="I1014" i="24"/>
  <c r="J1014" i="24" s="1"/>
  <c r="I1015" i="24"/>
  <c r="J1015" i="24"/>
  <c r="I1016" i="24"/>
  <c r="J1016" i="24"/>
  <c r="I1017" i="24"/>
  <c r="J1017" i="24" s="1"/>
  <c r="I1018" i="24"/>
  <c r="J1018" i="24" s="1"/>
  <c r="I1019" i="24"/>
  <c r="J1019" i="24"/>
  <c r="I1020" i="24"/>
  <c r="J1020" i="24" s="1"/>
  <c r="I1021" i="24"/>
  <c r="J1021" i="24" s="1"/>
  <c r="I1022" i="24"/>
  <c r="J1022" i="24" s="1"/>
  <c r="I1023" i="24"/>
  <c r="J1023" i="24"/>
  <c r="I1024" i="24"/>
  <c r="J1024" i="24"/>
  <c r="I1025" i="24"/>
  <c r="J1025" i="24" s="1"/>
  <c r="I1026" i="24"/>
  <c r="J1026" i="24" s="1"/>
  <c r="I1027" i="24"/>
  <c r="J1027" i="24"/>
  <c r="I1028" i="24"/>
  <c r="J1028" i="24" s="1"/>
  <c r="I1029" i="24"/>
  <c r="J1029" i="24" s="1"/>
  <c r="I1030" i="24"/>
  <c r="J1030" i="24" s="1"/>
  <c r="I1031" i="24"/>
  <c r="J1031" i="24" s="1"/>
  <c r="I1032" i="24"/>
  <c r="J1032" i="24"/>
  <c r="I1033" i="24"/>
  <c r="J1033" i="24" s="1"/>
  <c r="I1034" i="24"/>
  <c r="J1034" i="24" s="1"/>
  <c r="I1035" i="24"/>
  <c r="J1035" i="24"/>
  <c r="I1036" i="24"/>
  <c r="J1036" i="24"/>
  <c r="I1037" i="24"/>
  <c r="J1037" i="24" s="1"/>
  <c r="I1038" i="24"/>
  <c r="J1038" i="24" s="1"/>
  <c r="I1039" i="24"/>
  <c r="J1039" i="24" s="1"/>
  <c r="I1042" i="24"/>
  <c r="J1042" i="24" s="1"/>
  <c r="I1043" i="24"/>
  <c r="J1043" i="24" s="1"/>
  <c r="I1044" i="24"/>
  <c r="J1044" i="24"/>
  <c r="I1045" i="24"/>
  <c r="J1045" i="24" s="1"/>
  <c r="I1046" i="24"/>
  <c r="J1046" i="24" s="1"/>
  <c r="I1047" i="24"/>
  <c r="J1047" i="24"/>
  <c r="I1048" i="24"/>
  <c r="J1048" i="24" s="1"/>
  <c r="I1049" i="24"/>
  <c r="J1049" i="24" s="1"/>
  <c r="I1050" i="24"/>
  <c r="J1050" i="24" s="1"/>
  <c r="I1051" i="24"/>
  <c r="J1051" i="24" s="1"/>
  <c r="I1052" i="24"/>
  <c r="J1052" i="24"/>
  <c r="I1053" i="24"/>
  <c r="J1053" i="24" s="1"/>
  <c r="I1054" i="24"/>
  <c r="J1054" i="24" s="1"/>
  <c r="I1055" i="24"/>
  <c r="J1055" i="24"/>
  <c r="I1056" i="24"/>
  <c r="J1056" i="24" s="1"/>
  <c r="I1057" i="24"/>
  <c r="J1057" i="24" s="1"/>
  <c r="I1058" i="24"/>
  <c r="J1058" i="24" s="1"/>
  <c r="I1059" i="24"/>
  <c r="J1059" i="24" s="1"/>
  <c r="I1060" i="24"/>
  <c r="J1060" i="24"/>
  <c r="I1061" i="24"/>
  <c r="J1061" i="24" s="1"/>
  <c r="I1062" i="24"/>
  <c r="J1062" i="24" s="1"/>
  <c r="I1063" i="24"/>
  <c r="J1063" i="24"/>
  <c r="I1064" i="24"/>
  <c r="J1064" i="24" s="1"/>
  <c r="I1065" i="24"/>
  <c r="J1065" i="24" s="1"/>
  <c r="I1070" i="24"/>
  <c r="J1070" i="24" s="1"/>
  <c r="I1073" i="24"/>
  <c r="J1073" i="24" s="1"/>
  <c r="I1074" i="24"/>
  <c r="J1074" i="24" s="1"/>
  <c r="I1075" i="24"/>
  <c r="J1075" i="24" s="1"/>
  <c r="I1076" i="24"/>
  <c r="J1076" i="24"/>
  <c r="I1077" i="24"/>
  <c r="J1077" i="24" s="1"/>
  <c r="I1078" i="24"/>
  <c r="J1078" i="24" s="1"/>
  <c r="I1079" i="24"/>
  <c r="J1079" i="24"/>
  <c r="I1080" i="24"/>
  <c r="J1080" i="24" s="1"/>
  <c r="I1081" i="24"/>
  <c r="J1081" i="24" s="1"/>
  <c r="I1082" i="24"/>
  <c r="J1082" i="24" s="1"/>
  <c r="I1083" i="24"/>
  <c r="J1083" i="24" s="1"/>
  <c r="I1084" i="24"/>
  <c r="J1084" i="24"/>
  <c r="I1085" i="24"/>
  <c r="J1085" i="24" s="1"/>
  <c r="I1086" i="24"/>
  <c r="J1086" i="24" s="1"/>
  <c r="I1087" i="24"/>
  <c r="J1087" i="24"/>
  <c r="I1088" i="24"/>
  <c r="J1088" i="24" s="1"/>
  <c r="I1089" i="24"/>
  <c r="J1089" i="24" s="1"/>
  <c r="I1090" i="24"/>
  <c r="J1090" i="24" s="1"/>
  <c r="I1091" i="24"/>
  <c r="J1091" i="24" s="1"/>
  <c r="I1092" i="24"/>
  <c r="J1092" i="24"/>
  <c r="I1093" i="24"/>
  <c r="J1093" i="24" s="1"/>
  <c r="I1094" i="24"/>
  <c r="J1094" i="24" s="1"/>
  <c r="I1095" i="24"/>
  <c r="J1095" i="24"/>
  <c r="I1096" i="24"/>
  <c r="J1096" i="24" s="1"/>
  <c r="I1097" i="24"/>
  <c r="J1097" i="24" s="1"/>
  <c r="I1098" i="24"/>
  <c r="J1098" i="24" s="1"/>
  <c r="I1099" i="24"/>
  <c r="J1099" i="24" s="1"/>
  <c r="I1100" i="24"/>
  <c r="J1100" i="24"/>
  <c r="I1103" i="24"/>
  <c r="J1103" i="24"/>
  <c r="I1104" i="24"/>
  <c r="J1104" i="24" s="1"/>
  <c r="I1105" i="24"/>
  <c r="J1105" i="24" s="1"/>
  <c r="I1106" i="24"/>
  <c r="J1106" i="24" s="1"/>
  <c r="I1107" i="24"/>
  <c r="J1107" i="24" s="1"/>
  <c r="I1108" i="24"/>
  <c r="J1108" i="24"/>
  <c r="I1109" i="24"/>
  <c r="J1109" i="24" s="1"/>
  <c r="I1110" i="24"/>
  <c r="J1110" i="24" s="1"/>
  <c r="I1111" i="24"/>
  <c r="J1111" i="24"/>
  <c r="I1112" i="24"/>
  <c r="J1112" i="24" s="1"/>
  <c r="I1113" i="24"/>
  <c r="J1113" i="24" s="1"/>
  <c r="I1114" i="24"/>
  <c r="J1114" i="24" s="1"/>
  <c r="I1115" i="24"/>
  <c r="J1115" i="24" s="1"/>
  <c r="I1116" i="24"/>
  <c r="J1116" i="24"/>
  <c r="I1117" i="24"/>
  <c r="J1117" i="24" s="1"/>
  <c r="I1118" i="24"/>
  <c r="J1118" i="24" s="1"/>
  <c r="I1119" i="24"/>
  <c r="J1119" i="24"/>
  <c r="I1120" i="24"/>
  <c r="J1120" i="24" s="1"/>
  <c r="I1121" i="24"/>
  <c r="J1121" i="24" s="1"/>
  <c r="I1122" i="24"/>
  <c r="J1122" i="24" s="1"/>
  <c r="I1123" i="24"/>
  <c r="J1123" i="24" s="1"/>
  <c r="I1124" i="24"/>
  <c r="J1124" i="24"/>
  <c r="I1125" i="24"/>
  <c r="J1125" i="24" s="1"/>
  <c r="I1126" i="24"/>
  <c r="J1126" i="24" s="1"/>
  <c r="I1127" i="24"/>
  <c r="J1127" i="24"/>
  <c r="I1128" i="24"/>
  <c r="J1128" i="24"/>
  <c r="I1129" i="24"/>
  <c r="J1129" i="24" s="1"/>
  <c r="I1130" i="24"/>
  <c r="J1130" i="24" s="1"/>
  <c r="I1131" i="24"/>
  <c r="J1131" i="24"/>
  <c r="I1132" i="24"/>
  <c r="J1132" i="24"/>
  <c r="I1133" i="24"/>
  <c r="J1133" i="24" s="1"/>
  <c r="I1134" i="24"/>
  <c r="J1134" i="24" s="1"/>
  <c r="I1135" i="24"/>
  <c r="J1135" i="24"/>
  <c r="I1136" i="24"/>
  <c r="J1136" i="24" s="1"/>
  <c r="I1137" i="24"/>
  <c r="J1137" i="24" s="1"/>
  <c r="I1138" i="24"/>
  <c r="J1138" i="24" s="1"/>
  <c r="I1139" i="24"/>
  <c r="J1139" i="24" s="1"/>
  <c r="I1140" i="24"/>
  <c r="J1140" i="24" s="1"/>
  <c r="I1141" i="24"/>
  <c r="J1141" i="24" s="1"/>
  <c r="I1142" i="24"/>
  <c r="J1142" i="24" s="1"/>
  <c r="I1143" i="24"/>
  <c r="J1143" i="24"/>
  <c r="I1144" i="24"/>
  <c r="J1144" i="24" s="1"/>
  <c r="I1145" i="24"/>
  <c r="J1145" i="24" s="1"/>
  <c r="I1146" i="24"/>
  <c r="J1146" i="24" s="1"/>
  <c r="I1147" i="24"/>
  <c r="J1147" i="24"/>
  <c r="I1148" i="24"/>
  <c r="J1148" i="24"/>
  <c r="I1149" i="24"/>
  <c r="J1149" i="24" s="1"/>
  <c r="I1150" i="24"/>
  <c r="J1150" i="24" s="1"/>
  <c r="I1151" i="24"/>
  <c r="J1151" i="24"/>
  <c r="I1152" i="24"/>
  <c r="J1152" i="24"/>
  <c r="I1153" i="24"/>
  <c r="J1153" i="24" s="1"/>
  <c r="I1154" i="24"/>
  <c r="J1154" i="24" s="1"/>
  <c r="I1155" i="24"/>
  <c r="J1155" i="24"/>
  <c r="I1156" i="24"/>
  <c r="J1156" i="24"/>
  <c r="I1157" i="24"/>
  <c r="J1157" i="24" s="1"/>
  <c r="I1158" i="24"/>
  <c r="J1158" i="24" s="1"/>
  <c r="I1159" i="24"/>
  <c r="J1159" i="24"/>
  <c r="I12" i="24"/>
  <c r="J12" i="24" s="1"/>
  <c r="J1101" i="24" l="1"/>
  <c r="E1162" i="24"/>
  <c r="E1163" i="24" s="1"/>
  <c r="E1164" i="24" s="1"/>
  <c r="G1162" i="24"/>
  <c r="I1101" i="24"/>
  <c r="J1160" i="24"/>
  <c r="I1160" i="24"/>
  <c r="G1163" i="24" l="1"/>
  <c r="G1164" i="24" s="1"/>
  <c r="Q1159" i="24" l="1"/>
  <c r="Q1104" i="24"/>
  <c r="Q1105" i="24"/>
  <c r="Q1106" i="24"/>
  <c r="Q1107" i="24"/>
  <c r="Q1108" i="24"/>
  <c r="Q1109" i="24"/>
  <c r="Q1110" i="24"/>
  <c r="Q1111" i="24"/>
  <c r="Q1112" i="24"/>
  <c r="Q1113" i="24"/>
  <c r="Q1114" i="24"/>
  <c r="Q1115" i="24"/>
  <c r="Q1116" i="24"/>
  <c r="Q1117" i="24"/>
  <c r="Q1118" i="24"/>
  <c r="Q1119" i="24"/>
  <c r="Q1120" i="24"/>
  <c r="Q1121" i="24"/>
  <c r="Q1122" i="24"/>
  <c r="Q1123" i="24"/>
  <c r="Q1124" i="24"/>
  <c r="Q1125" i="24"/>
  <c r="Q1126" i="24"/>
  <c r="Q1127" i="24"/>
  <c r="Q1128" i="24"/>
  <c r="Q1129" i="24"/>
  <c r="Q1130" i="24"/>
  <c r="Q1131" i="24"/>
  <c r="Q1132" i="24"/>
  <c r="Q1133" i="24"/>
  <c r="Q1134" i="24"/>
  <c r="Q1135" i="24"/>
  <c r="Q1136" i="24"/>
  <c r="Q1137" i="24"/>
  <c r="Q1138" i="24"/>
  <c r="Q1139" i="24"/>
  <c r="Q1140" i="24"/>
  <c r="Q1141" i="24"/>
  <c r="Q1142" i="24"/>
  <c r="Q1143" i="24"/>
  <c r="Q1144" i="24"/>
  <c r="Q1145" i="24"/>
  <c r="Q1146" i="24"/>
  <c r="Q1147" i="24"/>
  <c r="Q1148" i="24"/>
  <c r="Q1149" i="24"/>
  <c r="Q1150" i="24"/>
  <c r="Q1151" i="24"/>
  <c r="Q1152" i="24"/>
  <c r="Q1153" i="24"/>
  <c r="Q1154" i="24"/>
  <c r="Q1155" i="24"/>
  <c r="Q1156" i="24"/>
  <c r="Q1157" i="24"/>
  <c r="Q1158" i="24"/>
  <c r="Q1103" i="24"/>
  <c r="Q1100" i="24"/>
  <c r="Q1074" i="24"/>
  <c r="Q1075" i="24"/>
  <c r="Q1076" i="24"/>
  <c r="Q1077" i="24"/>
  <c r="Q1078" i="24"/>
  <c r="Q1079" i="24"/>
  <c r="Q1080" i="24"/>
  <c r="Q1081" i="24"/>
  <c r="Q1082" i="24"/>
  <c r="Q1083" i="24"/>
  <c r="Q1084" i="24"/>
  <c r="Q1085" i="24"/>
  <c r="Q1086" i="24"/>
  <c r="Q1087" i="24"/>
  <c r="Q1088" i="24"/>
  <c r="Q1089" i="24"/>
  <c r="Q1090" i="24"/>
  <c r="Q1091" i="24"/>
  <c r="Q1092" i="24"/>
  <c r="Q1093" i="24"/>
  <c r="Q1094" i="24"/>
  <c r="Q1095" i="24"/>
  <c r="Q1096" i="24"/>
  <c r="Q1097" i="24"/>
  <c r="Q1098" i="24"/>
  <c r="Q1099" i="24"/>
  <c r="Q1073" i="24"/>
  <c r="Q1043" i="24"/>
  <c r="Q1044" i="24"/>
  <c r="Q1045" i="24"/>
  <c r="Q1046" i="24"/>
  <c r="Q1047" i="24"/>
  <c r="Q1048" i="24"/>
  <c r="Q1049" i="24"/>
  <c r="Q1050" i="24"/>
  <c r="Q1051" i="24"/>
  <c r="Q1052" i="24"/>
  <c r="Q1053" i="24"/>
  <c r="Q1054" i="24"/>
  <c r="Q1055" i="24"/>
  <c r="Q1056" i="24"/>
  <c r="Q1057" i="24"/>
  <c r="Q1058" i="24"/>
  <c r="Q1059" i="24"/>
  <c r="Q1060" i="24"/>
  <c r="Q1061" i="24"/>
  <c r="Q1062" i="24"/>
  <c r="Q1063" i="24"/>
  <c r="Q1064" i="24"/>
  <c r="Q1065" i="24"/>
  <c r="Q1042" i="24"/>
  <c r="Q873" i="24"/>
  <c r="Q874" i="24"/>
  <c r="Q875" i="24"/>
  <c r="Q876" i="24"/>
  <c r="Q877" i="24"/>
  <c r="Q878" i="24"/>
  <c r="Q879" i="24"/>
  <c r="Q880" i="24"/>
  <c r="Q881" i="24"/>
  <c r="Q882" i="24"/>
  <c r="Q883" i="24"/>
  <c r="Q884" i="24"/>
  <c r="Q885" i="24"/>
  <c r="Q886" i="24"/>
  <c r="Q887" i="24"/>
  <c r="Q888" i="24"/>
  <c r="Q889" i="24"/>
  <c r="Q890" i="24"/>
  <c r="Q891" i="24"/>
  <c r="Q892" i="24"/>
  <c r="Q893" i="24"/>
  <c r="Q894" i="24"/>
  <c r="Q895" i="24"/>
  <c r="Q896" i="24"/>
  <c r="Q897" i="24"/>
  <c r="Q898" i="24"/>
  <c r="Q899" i="24"/>
  <c r="Q900" i="24"/>
  <c r="Q901" i="24"/>
  <c r="Q902" i="24"/>
  <c r="Q903" i="24"/>
  <c r="Q904" i="24"/>
  <c r="Q905" i="24"/>
  <c r="Q906" i="24"/>
  <c r="Q907" i="24"/>
  <c r="Q908" i="24"/>
  <c r="Q909" i="24"/>
  <c r="Q910" i="24"/>
  <c r="Q911" i="24"/>
  <c r="Q912" i="24"/>
  <c r="Q913" i="24"/>
  <c r="Q914" i="24"/>
  <c r="Q915" i="24"/>
  <c r="Q916" i="24"/>
  <c r="Q917" i="24"/>
  <c r="Q918" i="24"/>
  <c r="Q919" i="24"/>
  <c r="Q920" i="24"/>
  <c r="Q921" i="24"/>
  <c r="Q922" i="24"/>
  <c r="Q923" i="24"/>
  <c r="Q924" i="24"/>
  <c r="Q925" i="24"/>
  <c r="Q926" i="24"/>
  <c r="Q927" i="24"/>
  <c r="Q928" i="24"/>
  <c r="Q929" i="24"/>
  <c r="Q930" i="24"/>
  <c r="Q931" i="24"/>
  <c r="Q932" i="24"/>
  <c r="Q933" i="24"/>
  <c r="Q934" i="24"/>
  <c r="Q935" i="24"/>
  <c r="Q936" i="24"/>
  <c r="Q937" i="24"/>
  <c r="Q938" i="24"/>
  <c r="Q939" i="24"/>
  <c r="Q940" i="24"/>
  <c r="Q941" i="24"/>
  <c r="Q942" i="24"/>
  <c r="Q943" i="24"/>
  <c r="Q944" i="24"/>
  <c r="Q945" i="24"/>
  <c r="Q946" i="24"/>
  <c r="Q947" i="24"/>
  <c r="Q948" i="24"/>
  <c r="Q949" i="24"/>
  <c r="Q950" i="24"/>
  <c r="Q951" i="24"/>
  <c r="Q952" i="24"/>
  <c r="Q953" i="24"/>
  <c r="Q954" i="24"/>
  <c r="Q955" i="24"/>
  <c r="Q956" i="24"/>
  <c r="Q957" i="24"/>
  <c r="Q958" i="24"/>
  <c r="Q959" i="24"/>
  <c r="Q960" i="24"/>
  <c r="Q961" i="24"/>
  <c r="Q962" i="24"/>
  <c r="Q963" i="24"/>
  <c r="Q964" i="24"/>
  <c r="Q965" i="24"/>
  <c r="Q966" i="24"/>
  <c r="Q967" i="24"/>
  <c r="Q968" i="24"/>
  <c r="Q969" i="24"/>
  <c r="Q970" i="24"/>
  <c r="Q971" i="24"/>
  <c r="Q972" i="24"/>
  <c r="Q973" i="24"/>
  <c r="Q974" i="24"/>
  <c r="Q975" i="24"/>
  <c r="Q976" i="24"/>
  <c r="Q977" i="24"/>
  <c r="Q978" i="24"/>
  <c r="Q979" i="24"/>
  <c r="Q980" i="24"/>
  <c r="Q981" i="24"/>
  <c r="Q982" i="24"/>
  <c r="Q983" i="24"/>
  <c r="Q984" i="24"/>
  <c r="Q985" i="24"/>
  <c r="Q986" i="24"/>
  <c r="Q987" i="24"/>
  <c r="Q988" i="24"/>
  <c r="Q989" i="24"/>
  <c r="Q990" i="24"/>
  <c r="Q991" i="24"/>
  <c r="Q992" i="24"/>
  <c r="Q993" i="24"/>
  <c r="Q994" i="24"/>
  <c r="Q995" i="24"/>
  <c r="Q996" i="24"/>
  <c r="Q997" i="24"/>
  <c r="Q998" i="24"/>
  <c r="Q999" i="24"/>
  <c r="Q1000" i="24"/>
  <c r="Q1001" i="24"/>
  <c r="Q1002" i="24"/>
  <c r="Q1003" i="24"/>
  <c r="Q1004" i="24"/>
  <c r="Q1005" i="24"/>
  <c r="Q1006" i="24"/>
  <c r="Q1007" i="24"/>
  <c r="Q1008" i="24"/>
  <c r="Q1009" i="24"/>
  <c r="Q1010" i="24"/>
  <c r="Q1011" i="24"/>
  <c r="Q1012" i="24"/>
  <c r="Q1013" i="24"/>
  <c r="Q1014" i="24"/>
  <c r="Q1015" i="24"/>
  <c r="Q1016" i="24"/>
  <c r="Q1017" i="24"/>
  <c r="Q1018" i="24"/>
  <c r="Q1019" i="24"/>
  <c r="Q1020" i="24"/>
  <c r="Q1021" i="24"/>
  <c r="Q1022" i="24"/>
  <c r="Q1023" i="24"/>
  <c r="Q1024" i="24"/>
  <c r="Q1025" i="24"/>
  <c r="Q1026" i="24"/>
  <c r="Q1027" i="24"/>
  <c r="Q1028" i="24"/>
  <c r="Q1029" i="24"/>
  <c r="Q1030" i="24"/>
  <c r="Q1031" i="24"/>
  <c r="Q1032" i="24"/>
  <c r="Q1033" i="24"/>
  <c r="Q1034" i="24"/>
  <c r="Q1035" i="24"/>
  <c r="Q1036" i="24"/>
  <c r="Q1037" i="24"/>
  <c r="Q1038" i="24"/>
  <c r="Q1039" i="24"/>
  <c r="Q872" i="24"/>
  <c r="Q353" i="24"/>
  <c r="Q354" i="24"/>
  <c r="Q355" i="24"/>
  <c r="Q356" i="24"/>
  <c r="Q357" i="24"/>
  <c r="Q358" i="24"/>
  <c r="Q359" i="24"/>
  <c r="Q360" i="24"/>
  <c r="Q361" i="24"/>
  <c r="Q362" i="24"/>
  <c r="Q363" i="24"/>
  <c r="Q364" i="24"/>
  <c r="Q365" i="24"/>
  <c r="Q366" i="24"/>
  <c r="Q367" i="24"/>
  <c r="Q368" i="24"/>
  <c r="Q369" i="24"/>
  <c r="Q370" i="24"/>
  <c r="Q371" i="24"/>
  <c r="Q372" i="24"/>
  <c r="Q373" i="24"/>
  <c r="Q374" i="24"/>
  <c r="Q375" i="24"/>
  <c r="Q376" i="24"/>
  <c r="Q377" i="24"/>
  <c r="Q378" i="24"/>
  <c r="Q379" i="24"/>
  <c r="Q380" i="24"/>
  <c r="Q381" i="24"/>
  <c r="Q382" i="24"/>
  <c r="Q383" i="24"/>
  <c r="Q384" i="24"/>
  <c r="Q385" i="24"/>
  <c r="Q386" i="24"/>
  <c r="Q387" i="24"/>
  <c r="Q388" i="24"/>
  <c r="Q389" i="24"/>
  <c r="Q390" i="24"/>
  <c r="Q391" i="24"/>
  <c r="Q392" i="24"/>
  <c r="Q393" i="24"/>
  <c r="Q394" i="24"/>
  <c r="Q395" i="24"/>
  <c r="Q396" i="24"/>
  <c r="Q397" i="24"/>
  <c r="Q398" i="24"/>
  <c r="Q399" i="24"/>
  <c r="Q400" i="24"/>
  <c r="Q401" i="24"/>
  <c r="Q402" i="24"/>
  <c r="Q403" i="24"/>
  <c r="Q404" i="24"/>
  <c r="Q405" i="24"/>
  <c r="Q406" i="24"/>
  <c r="Q407" i="24"/>
  <c r="Q408" i="24"/>
  <c r="Q409" i="24"/>
  <c r="Q410" i="24"/>
  <c r="Q411" i="24"/>
  <c r="Q412" i="24"/>
  <c r="Q413" i="24"/>
  <c r="Q414" i="24"/>
  <c r="Q415" i="24"/>
  <c r="Q416" i="24"/>
  <c r="Q417" i="24"/>
  <c r="Q418" i="24"/>
  <c r="Q419" i="24"/>
  <c r="Q420" i="24"/>
  <c r="Q421" i="24"/>
  <c r="Q422" i="24"/>
  <c r="Q423" i="24"/>
  <c r="Q424" i="24"/>
  <c r="Q425" i="24"/>
  <c r="Q426" i="24"/>
  <c r="Q427" i="24"/>
  <c r="Q428" i="24"/>
  <c r="Q429" i="24"/>
  <c r="Q430" i="24"/>
  <c r="Q431" i="24"/>
  <c r="Q432" i="24"/>
  <c r="Q433" i="24"/>
  <c r="Q434" i="24"/>
  <c r="Q435" i="24"/>
  <c r="Q436" i="24"/>
  <c r="Q437" i="24"/>
  <c r="Q438" i="24"/>
  <c r="Q439" i="24"/>
  <c r="Q440" i="24"/>
  <c r="Q441" i="24"/>
  <c r="Q442" i="24"/>
  <c r="Q443" i="24"/>
  <c r="Q444" i="24"/>
  <c r="Q445" i="24"/>
  <c r="Q446" i="24"/>
  <c r="Q447" i="24"/>
  <c r="Q448" i="24"/>
  <c r="Q449" i="24"/>
  <c r="Q450" i="24"/>
  <c r="Q451" i="24"/>
  <c r="Q452" i="24"/>
  <c r="Q453" i="24"/>
  <c r="Q454" i="24"/>
  <c r="Q455" i="24"/>
  <c r="Q456" i="24"/>
  <c r="Q457" i="24"/>
  <c r="Q458" i="24"/>
  <c r="Q459" i="24"/>
  <c r="Q460" i="24"/>
  <c r="Q461" i="24"/>
  <c r="Q462" i="24"/>
  <c r="Q463" i="24"/>
  <c r="Q464" i="24"/>
  <c r="Q465" i="24"/>
  <c r="Q466" i="24"/>
  <c r="Q467" i="24"/>
  <c r="Q468" i="24"/>
  <c r="Q469" i="24"/>
  <c r="Q470" i="24"/>
  <c r="Q471" i="24"/>
  <c r="Q472" i="24"/>
  <c r="Q473" i="24"/>
  <c r="Q474" i="24"/>
  <c r="Q475" i="24"/>
  <c r="Q476" i="24"/>
  <c r="Q477" i="24"/>
  <c r="Q478" i="24"/>
  <c r="Q479" i="24"/>
  <c r="Q480" i="24"/>
  <c r="Q481" i="24"/>
  <c r="Q482" i="24"/>
  <c r="Q483" i="24"/>
  <c r="Q484" i="24"/>
  <c r="Q485" i="24"/>
  <c r="Q486" i="24"/>
  <c r="Q487" i="24"/>
  <c r="Q488" i="24"/>
  <c r="Q489" i="24"/>
  <c r="Q490" i="24"/>
  <c r="Q491" i="24"/>
  <c r="Q492" i="24"/>
  <c r="Q493" i="24"/>
  <c r="Q494" i="24"/>
  <c r="Q495" i="24"/>
  <c r="Q496" i="24"/>
  <c r="Q497" i="24"/>
  <c r="Q498" i="24"/>
  <c r="Q499" i="24"/>
  <c r="Q500" i="24"/>
  <c r="Q501" i="24"/>
  <c r="Q502" i="24"/>
  <c r="Q503" i="24"/>
  <c r="Q504" i="24"/>
  <c r="Q505" i="24"/>
  <c r="Q506" i="24"/>
  <c r="Q507" i="24"/>
  <c r="Q508" i="24"/>
  <c r="Q509" i="24"/>
  <c r="Q510" i="24"/>
  <c r="Q511" i="24"/>
  <c r="Q512" i="24"/>
  <c r="Q513" i="24"/>
  <c r="Q514" i="24"/>
  <c r="Q515" i="24"/>
  <c r="Q516" i="24"/>
  <c r="Q517" i="24"/>
  <c r="Q518" i="24"/>
  <c r="Q519" i="24"/>
  <c r="Q520" i="24"/>
  <c r="Q521" i="24"/>
  <c r="Q522" i="24"/>
  <c r="Q523" i="24"/>
  <c r="Q524" i="24"/>
  <c r="Q525" i="24"/>
  <c r="Q526" i="24"/>
  <c r="Q527" i="24"/>
  <c r="Q528" i="24"/>
  <c r="Q529" i="24"/>
  <c r="Q530" i="24"/>
  <c r="Q531" i="24"/>
  <c r="Q532" i="24"/>
  <c r="Q533" i="24"/>
  <c r="Q534" i="24"/>
  <c r="Q535" i="24"/>
  <c r="Q536" i="24"/>
  <c r="Q537" i="24"/>
  <c r="Q538" i="24"/>
  <c r="Q539" i="24"/>
  <c r="Q540" i="24"/>
  <c r="Q541" i="24"/>
  <c r="Q542" i="24"/>
  <c r="Q543" i="24"/>
  <c r="Q544" i="24"/>
  <c r="Q545" i="24"/>
  <c r="Q546" i="24"/>
  <c r="Q547" i="24"/>
  <c r="Q548" i="24"/>
  <c r="Q549" i="24"/>
  <c r="Q550" i="24"/>
  <c r="Q551" i="24"/>
  <c r="Q552" i="24"/>
  <c r="Q553" i="24"/>
  <c r="Q554" i="24"/>
  <c r="Q555" i="24"/>
  <c r="Q556" i="24"/>
  <c r="Q557" i="24"/>
  <c r="Q558" i="24"/>
  <c r="Q559" i="24"/>
  <c r="Q560" i="24"/>
  <c r="Q561" i="24"/>
  <c r="Q562" i="24"/>
  <c r="Q563" i="24"/>
  <c r="Q564" i="24"/>
  <c r="Q565" i="24"/>
  <c r="Q566" i="24"/>
  <c r="Q567" i="24"/>
  <c r="Q568" i="24"/>
  <c r="Q569" i="24"/>
  <c r="Q570" i="24"/>
  <c r="Q571" i="24"/>
  <c r="Q572" i="24"/>
  <c r="Q573" i="24"/>
  <c r="Q574" i="24"/>
  <c r="Q575" i="24"/>
  <c r="Q576" i="24"/>
  <c r="Q577" i="24"/>
  <c r="Q578" i="24"/>
  <c r="Q579" i="24"/>
  <c r="Q580" i="24"/>
  <c r="Q581" i="24"/>
  <c r="Q582" i="24"/>
  <c r="Q583" i="24"/>
  <c r="Q584" i="24"/>
  <c r="Q585" i="24"/>
  <c r="Q586" i="24"/>
  <c r="Q587" i="24"/>
  <c r="Q588" i="24"/>
  <c r="Q589" i="24"/>
  <c r="Q590" i="24"/>
  <c r="Q591" i="24"/>
  <c r="Q592" i="24"/>
  <c r="Q593" i="24"/>
  <c r="Q594" i="24"/>
  <c r="Q595" i="24"/>
  <c r="Q596" i="24"/>
  <c r="Q597" i="24"/>
  <c r="Q598" i="24"/>
  <c r="Q599" i="24"/>
  <c r="Q600" i="24"/>
  <c r="Q601" i="24"/>
  <c r="Q602" i="24"/>
  <c r="Q603" i="24"/>
  <c r="Q604" i="24"/>
  <c r="Q605" i="24"/>
  <c r="Q606" i="24"/>
  <c r="Q607" i="24"/>
  <c r="Q608" i="24"/>
  <c r="Q609" i="24"/>
  <c r="Q610" i="24"/>
  <c r="Q611" i="24"/>
  <c r="Q612" i="24"/>
  <c r="Q613" i="24"/>
  <c r="Q614" i="24"/>
  <c r="Q615" i="24"/>
  <c r="Q616" i="24"/>
  <c r="Q617" i="24"/>
  <c r="Q618" i="24"/>
  <c r="Q619" i="24"/>
  <c r="Q620" i="24"/>
  <c r="Q621" i="24"/>
  <c r="Q622" i="24"/>
  <c r="Q623" i="24"/>
  <c r="Q624" i="24"/>
  <c r="Q625" i="24"/>
  <c r="Q626" i="24"/>
  <c r="Q627" i="24"/>
  <c r="Q628" i="24"/>
  <c r="Q629" i="24"/>
  <c r="Q630" i="24"/>
  <c r="Q631" i="24"/>
  <c r="Q632" i="24"/>
  <c r="Q633" i="24"/>
  <c r="Q634" i="24"/>
  <c r="Q635" i="24"/>
  <c r="Q636" i="24"/>
  <c r="Q637" i="24"/>
  <c r="Q638" i="24"/>
  <c r="Q639" i="24"/>
  <c r="Q640" i="24"/>
  <c r="Q641" i="24"/>
  <c r="Q642" i="24"/>
  <c r="Q643" i="24"/>
  <c r="Q644" i="24"/>
  <c r="Q645" i="24"/>
  <c r="Q646" i="24"/>
  <c r="Q647" i="24"/>
  <c r="Q648" i="24"/>
  <c r="Q649" i="24"/>
  <c r="Q650" i="24"/>
  <c r="Q651" i="24"/>
  <c r="Q652" i="24"/>
  <c r="Q653" i="24"/>
  <c r="Q654" i="24"/>
  <c r="Q655" i="24"/>
  <c r="Q656" i="24"/>
  <c r="Q657" i="24"/>
  <c r="Q658" i="24"/>
  <c r="Q659" i="24"/>
  <c r="Q660" i="24"/>
  <c r="Q661" i="24"/>
  <c r="Q662" i="24"/>
  <c r="Q663" i="24"/>
  <c r="Q664" i="24"/>
  <c r="Q665" i="24"/>
  <c r="Q666" i="24"/>
  <c r="Q667" i="24"/>
  <c r="Q668" i="24"/>
  <c r="Q669" i="24"/>
  <c r="Q670" i="24"/>
  <c r="Q671" i="24"/>
  <c r="Q672" i="24"/>
  <c r="Q673" i="24"/>
  <c r="Q674" i="24"/>
  <c r="Q675" i="24"/>
  <c r="Q676" i="24"/>
  <c r="Q677" i="24"/>
  <c r="Q678" i="24"/>
  <c r="Q679" i="24"/>
  <c r="Q680" i="24"/>
  <c r="Q681" i="24"/>
  <c r="Q682" i="24"/>
  <c r="Q683" i="24"/>
  <c r="Q684" i="24"/>
  <c r="Q685" i="24"/>
  <c r="Q686" i="24"/>
  <c r="Q687" i="24"/>
  <c r="Q688" i="24"/>
  <c r="Q689" i="24"/>
  <c r="Q690" i="24"/>
  <c r="Q691" i="24"/>
  <c r="Q692" i="24"/>
  <c r="Q693" i="24"/>
  <c r="Q694" i="24"/>
  <c r="Q695" i="24"/>
  <c r="Q696" i="24"/>
  <c r="Q697" i="24"/>
  <c r="Q698" i="24"/>
  <c r="Q699" i="24"/>
  <c r="Q700" i="24"/>
  <c r="Q701" i="24"/>
  <c r="Q702" i="24"/>
  <c r="Q703" i="24"/>
  <c r="Q704" i="24"/>
  <c r="Q705" i="24"/>
  <c r="Q706" i="24"/>
  <c r="Q707" i="24"/>
  <c r="Q708" i="24"/>
  <c r="Q709" i="24"/>
  <c r="Q710" i="24"/>
  <c r="Q711" i="24"/>
  <c r="Q712" i="24"/>
  <c r="Q713" i="24"/>
  <c r="Q714" i="24"/>
  <c r="Q715" i="24"/>
  <c r="Q716" i="24"/>
  <c r="Q717" i="24"/>
  <c r="Q718" i="24"/>
  <c r="Q719" i="24"/>
  <c r="Q720" i="24"/>
  <c r="Q721" i="24"/>
  <c r="Q722" i="24"/>
  <c r="Q723" i="24"/>
  <c r="Q724" i="24"/>
  <c r="Q725" i="24"/>
  <c r="Q726" i="24"/>
  <c r="Q727" i="24"/>
  <c r="Q728" i="24"/>
  <c r="Q729" i="24"/>
  <c r="Q730" i="24"/>
  <c r="Q731" i="24"/>
  <c r="Q732" i="24"/>
  <c r="Q733" i="24"/>
  <c r="Q734" i="24"/>
  <c r="Q735" i="24"/>
  <c r="Q736" i="24"/>
  <c r="Q737" i="24"/>
  <c r="Q738" i="24"/>
  <c r="Q739" i="24"/>
  <c r="Q740" i="24"/>
  <c r="Q741" i="24"/>
  <c r="Q742" i="24"/>
  <c r="Q743" i="24"/>
  <c r="Q744" i="24"/>
  <c r="Q745" i="24"/>
  <c r="Q746" i="24"/>
  <c r="Q747" i="24"/>
  <c r="Q748" i="24"/>
  <c r="Q749" i="24"/>
  <c r="Q750" i="24"/>
  <c r="Q751" i="24"/>
  <c r="Q752" i="24"/>
  <c r="Q753" i="24"/>
  <c r="Q754" i="24"/>
  <c r="Q755" i="24"/>
  <c r="Q756" i="24"/>
  <c r="Q757" i="24"/>
  <c r="Q758" i="24"/>
  <c r="Q759" i="24"/>
  <c r="Q760" i="24"/>
  <c r="Q761" i="24"/>
  <c r="Q762" i="24"/>
  <c r="Q763" i="24"/>
  <c r="Q764" i="24"/>
  <c r="Q765" i="24"/>
  <c r="Q766" i="24"/>
  <c r="Q767" i="24"/>
  <c r="Q768" i="24"/>
  <c r="Q769" i="24"/>
  <c r="Q770" i="24"/>
  <c r="Q771" i="24"/>
  <c r="Q772" i="24"/>
  <c r="Q773" i="24"/>
  <c r="Q774" i="24"/>
  <c r="Q775" i="24"/>
  <c r="Q776" i="24"/>
  <c r="Q777" i="24"/>
  <c r="Q778" i="24"/>
  <c r="Q779" i="24"/>
  <c r="Q780" i="24"/>
  <c r="Q781" i="24"/>
  <c r="Q782" i="24"/>
  <c r="Q783" i="24"/>
  <c r="Q784" i="24"/>
  <c r="Q785" i="24"/>
  <c r="Q786" i="24"/>
  <c r="Q787" i="24"/>
  <c r="Q788" i="24"/>
  <c r="Q789" i="24"/>
  <c r="Q790" i="24"/>
  <c r="Q791" i="24"/>
  <c r="Q792" i="24"/>
  <c r="Q793" i="24"/>
  <c r="Q794" i="24"/>
  <c r="Q795" i="24"/>
  <c r="Q796" i="24"/>
  <c r="Q797" i="24"/>
  <c r="Q798" i="24"/>
  <c r="Q799" i="24"/>
  <c r="Q800" i="24"/>
  <c r="Q801" i="24"/>
  <c r="Q802" i="24"/>
  <c r="Q803" i="24"/>
  <c r="Q804" i="24"/>
  <c r="Q805" i="24"/>
  <c r="Q806" i="24"/>
  <c r="Q807" i="24"/>
  <c r="Q808" i="24"/>
  <c r="Q809" i="24"/>
  <c r="Q810" i="24"/>
  <c r="Q811" i="24"/>
  <c r="Q812" i="24"/>
  <c r="Q813" i="24"/>
  <c r="Q814" i="24"/>
  <c r="Q815" i="24"/>
  <c r="Q816" i="24"/>
  <c r="Q817" i="24"/>
  <c r="Q818" i="24"/>
  <c r="Q819" i="24"/>
  <c r="Q820" i="24"/>
  <c r="Q821" i="24"/>
  <c r="Q822" i="24"/>
  <c r="Q823" i="24"/>
  <c r="Q824" i="24"/>
  <c r="Q825" i="24"/>
  <c r="Q826" i="24"/>
  <c r="Q827" i="24"/>
  <c r="Q828" i="24"/>
  <c r="Q829" i="24"/>
  <c r="Q830" i="24"/>
  <c r="Q831" i="24"/>
  <c r="Q832" i="24"/>
  <c r="Q833" i="24"/>
  <c r="Q834" i="24"/>
  <c r="Q835" i="24"/>
  <c r="Q836" i="24"/>
  <c r="Q837" i="24"/>
  <c r="Q838" i="24"/>
  <c r="Q839" i="24"/>
  <c r="Q840" i="24"/>
  <c r="Q841" i="24"/>
  <c r="Q842" i="24"/>
  <c r="Q843" i="24"/>
  <c r="Q844" i="24"/>
  <c r="Q845" i="24"/>
  <c r="Q846" i="24"/>
  <c r="Q847" i="24"/>
  <c r="Q848" i="24"/>
  <c r="Q849" i="24"/>
  <c r="Q850" i="24"/>
  <c r="Q851" i="24"/>
  <c r="Q852" i="24"/>
  <c r="Q853" i="24"/>
  <c r="Q854" i="24"/>
  <c r="Q855" i="24"/>
  <c r="Q856" i="24"/>
  <c r="Q857" i="24"/>
  <c r="Q858" i="24"/>
  <c r="Q859" i="24"/>
  <c r="Q860" i="24"/>
  <c r="Q861" i="24"/>
  <c r="Q862" i="24"/>
  <c r="Q863" i="24"/>
  <c r="Q864" i="24"/>
  <c r="Q865" i="24"/>
  <c r="Q866" i="24"/>
  <c r="Q867" i="24"/>
  <c r="Q868" i="24"/>
  <c r="Q869" i="24"/>
  <c r="Q352" i="24"/>
  <c r="Q313" i="24"/>
  <c r="Q314" i="24"/>
  <c r="Q315" i="24"/>
  <c r="Q316" i="24"/>
  <c r="Q317" i="24"/>
  <c r="Q318" i="24"/>
  <c r="Q319" i="24"/>
  <c r="Q320" i="24"/>
  <c r="Q321" i="24"/>
  <c r="Q322" i="24"/>
  <c r="Q323" i="24"/>
  <c r="Q324" i="24"/>
  <c r="Q325" i="24"/>
  <c r="Q326" i="24"/>
  <c r="Q327" i="24"/>
  <c r="Q328" i="24"/>
  <c r="Q329" i="24"/>
  <c r="Q330" i="24"/>
  <c r="Q331" i="24"/>
  <c r="Q332" i="24"/>
  <c r="Q333" i="24"/>
  <c r="Q334" i="24"/>
  <c r="Q335" i="24"/>
  <c r="Q336" i="24"/>
  <c r="Q337" i="24"/>
  <c r="Q338" i="24"/>
  <c r="Q339" i="24"/>
  <c r="Q340" i="24"/>
  <c r="Q341" i="24"/>
  <c r="Q342" i="24"/>
  <c r="Q343" i="24"/>
  <c r="Q344" i="24"/>
  <c r="Q345" i="24"/>
  <c r="Q346" i="24"/>
  <c r="Q347" i="24"/>
  <c r="Q348" i="24"/>
  <c r="Q349" i="24"/>
  <c r="Q277" i="24"/>
  <c r="Q278" i="24"/>
  <c r="Q279" i="24"/>
  <c r="Q280" i="24"/>
  <c r="Q281" i="24"/>
  <c r="Q282" i="24"/>
  <c r="Q283" i="24"/>
  <c r="Q284" i="24"/>
  <c r="Q285" i="24"/>
  <c r="Q286" i="24"/>
  <c r="Q287" i="24"/>
  <c r="Q288" i="24"/>
  <c r="Q289" i="24"/>
  <c r="Q290" i="24"/>
  <c r="Q291" i="24"/>
  <c r="Q292" i="24"/>
  <c r="Q293" i="24"/>
  <c r="Q294" i="24"/>
  <c r="Q295" i="24"/>
  <c r="Q296" i="24"/>
  <c r="Q297" i="24"/>
  <c r="Q298" i="24"/>
  <c r="Q299" i="24"/>
  <c r="Q300" i="24"/>
  <c r="Q301" i="24"/>
  <c r="Q302" i="24"/>
  <c r="Q303" i="24"/>
  <c r="Q304" i="24"/>
  <c r="Q305" i="24"/>
  <c r="Q306" i="24"/>
  <c r="Q307" i="24"/>
  <c r="Q308" i="24"/>
  <c r="Q309" i="24"/>
  <c r="Q310" i="24"/>
  <c r="Q311" i="24"/>
  <c r="Q312" i="24"/>
  <c r="Q235" i="24"/>
  <c r="Q236" i="24"/>
  <c r="Q237" i="24"/>
  <c r="Q238" i="24"/>
  <c r="Q239" i="24"/>
  <c r="Q240" i="24"/>
  <c r="Q241" i="24"/>
  <c r="Q242" i="24"/>
  <c r="Q243" i="24"/>
  <c r="Q244" i="24"/>
  <c r="Q245" i="24"/>
  <c r="Q246" i="24"/>
  <c r="Q247" i="24"/>
  <c r="Q248" i="24"/>
  <c r="Q249" i="24"/>
  <c r="Q250" i="24"/>
  <c r="Q251" i="24"/>
  <c r="Q252" i="24"/>
  <c r="Q253" i="24"/>
  <c r="Q254" i="24"/>
  <c r="Q255" i="24"/>
  <c r="Q256" i="24"/>
  <c r="Q257" i="24"/>
  <c r="Q258" i="24"/>
  <c r="Q259" i="24"/>
  <c r="Q260" i="24"/>
  <c r="Q261" i="24"/>
  <c r="Q262" i="24"/>
  <c r="Q263" i="24"/>
  <c r="Q264" i="24"/>
  <c r="Q265" i="24"/>
  <c r="Q266" i="24"/>
  <c r="Q267" i="24"/>
  <c r="Q268" i="24"/>
  <c r="Q269" i="24"/>
  <c r="Q270" i="24"/>
  <c r="Q271" i="24"/>
  <c r="Q272" i="24"/>
  <c r="Q273" i="24"/>
  <c r="Q274" i="24"/>
  <c r="Q275" i="24"/>
  <c r="Q276" i="24"/>
  <c r="Q171" i="24"/>
  <c r="Q172" i="24"/>
  <c r="Q173" i="24"/>
  <c r="Q174" i="24"/>
  <c r="Q175" i="24"/>
  <c r="Q176" i="24"/>
  <c r="Q177" i="24"/>
  <c r="Q178" i="24"/>
  <c r="Q179" i="24"/>
  <c r="Q180" i="24"/>
  <c r="Q181" i="24"/>
  <c r="Q182" i="24"/>
  <c r="Q183" i="24"/>
  <c r="Q184" i="24"/>
  <c r="Q185" i="24"/>
  <c r="Q186" i="24"/>
  <c r="Q187" i="24"/>
  <c r="Q188" i="24"/>
  <c r="Q189" i="24"/>
  <c r="Q190" i="24"/>
  <c r="Q191" i="24"/>
  <c r="Q192" i="24"/>
  <c r="Q193" i="24"/>
  <c r="Q194" i="24"/>
  <c r="Q195" i="24"/>
  <c r="Q196" i="24"/>
  <c r="Q197" i="24"/>
  <c r="Q198" i="24"/>
  <c r="Q199" i="24"/>
  <c r="Q200" i="24"/>
  <c r="Q201" i="24"/>
  <c r="Q202" i="24"/>
  <c r="Q203" i="24"/>
  <c r="Q204" i="24"/>
  <c r="Q205" i="24"/>
  <c r="Q206" i="24"/>
  <c r="Q207" i="24"/>
  <c r="Q208" i="24"/>
  <c r="Q209" i="24"/>
  <c r="Q210" i="24"/>
  <c r="Q211" i="24"/>
  <c r="Q212" i="24"/>
  <c r="Q213" i="24"/>
  <c r="Q214" i="24"/>
  <c r="Q215" i="24"/>
  <c r="Q216" i="24"/>
  <c r="Q217" i="24"/>
  <c r="Q218" i="24"/>
  <c r="Q219" i="24"/>
  <c r="Q220" i="24"/>
  <c r="Q221" i="24"/>
  <c r="Q222" i="24"/>
  <c r="Q223" i="24"/>
  <c r="Q224" i="24"/>
  <c r="Q225" i="24"/>
  <c r="Q226" i="24"/>
  <c r="Q227" i="24"/>
  <c r="Q228" i="24"/>
  <c r="Q229" i="24"/>
  <c r="Q230" i="24"/>
  <c r="Q231" i="24"/>
  <c r="Q232" i="24"/>
  <c r="Q233" i="24"/>
  <c r="Q234" i="24"/>
  <c r="Q138" i="24"/>
  <c r="Q139" i="24"/>
  <c r="Q140" i="24"/>
  <c r="Q141" i="24"/>
  <c r="Q142" i="24"/>
  <c r="Q143" i="24"/>
  <c r="Q144" i="24"/>
  <c r="Q145" i="24"/>
  <c r="Q146" i="24"/>
  <c r="Q147" i="24"/>
  <c r="Q148" i="24"/>
  <c r="Q149" i="24"/>
  <c r="Q150" i="24"/>
  <c r="Q151" i="24"/>
  <c r="Q152" i="24"/>
  <c r="Q153" i="24"/>
  <c r="Q154" i="24"/>
  <c r="Q155" i="24"/>
  <c r="Q156" i="24"/>
  <c r="Q157" i="24"/>
  <c r="Q158" i="24"/>
  <c r="Q159" i="24"/>
  <c r="Q160" i="24"/>
  <c r="Q161" i="24"/>
  <c r="Q162" i="24"/>
  <c r="Q163" i="24"/>
  <c r="Q164" i="24"/>
  <c r="Q165" i="24"/>
  <c r="Q166" i="24"/>
  <c r="Q167" i="24"/>
  <c r="Q168" i="24"/>
  <c r="Q169" i="24"/>
  <c r="Q170" i="24"/>
  <c r="Q91" i="24"/>
  <c r="Q92" i="24"/>
  <c r="Q93" i="24"/>
  <c r="Q94" i="24"/>
  <c r="Q95" i="24"/>
  <c r="Q96" i="24"/>
  <c r="Q97" i="24"/>
  <c r="Q98" i="24"/>
  <c r="Q99" i="24"/>
  <c r="Q100" i="24"/>
  <c r="Q101" i="24"/>
  <c r="Q102" i="24"/>
  <c r="Q103" i="24"/>
  <c r="Q104" i="24"/>
  <c r="Q105" i="24"/>
  <c r="Q106" i="24"/>
  <c r="Q107" i="24"/>
  <c r="Q108" i="24"/>
  <c r="Q109" i="24"/>
  <c r="Q110" i="24"/>
  <c r="Q111" i="24"/>
  <c r="Q112" i="24"/>
  <c r="Q113" i="24"/>
  <c r="Q114" i="24"/>
  <c r="Q115" i="24"/>
  <c r="Q116" i="24"/>
  <c r="Q117" i="24"/>
  <c r="Q118" i="24"/>
  <c r="Q119" i="24"/>
  <c r="Q120" i="24"/>
  <c r="Q121" i="24"/>
  <c r="Q122" i="24"/>
  <c r="Q123" i="24"/>
  <c r="Q124" i="24"/>
  <c r="Q125" i="24"/>
  <c r="Q126" i="24"/>
  <c r="Q127" i="24"/>
  <c r="Q128" i="24"/>
  <c r="Q129" i="24"/>
  <c r="Q130" i="24"/>
  <c r="Q131" i="24"/>
  <c r="Q132" i="24"/>
  <c r="Q133" i="24"/>
  <c r="Q134" i="24"/>
  <c r="Q135" i="24"/>
  <c r="Q136" i="24"/>
  <c r="Q137" i="24"/>
  <c r="Q67" i="24"/>
  <c r="Q68" i="24"/>
  <c r="Q69" i="24"/>
  <c r="Q70" i="24"/>
  <c r="Q71" i="24"/>
  <c r="Q72" i="24"/>
  <c r="Q73" i="24"/>
  <c r="Q74" i="24"/>
  <c r="Q75" i="24"/>
  <c r="Q76" i="24"/>
  <c r="Q77" i="24"/>
  <c r="Q78" i="24"/>
  <c r="Q79" i="24"/>
  <c r="Q80" i="24"/>
  <c r="Q81" i="24"/>
  <c r="Q82" i="24"/>
  <c r="Q83" i="24"/>
  <c r="Q84" i="24"/>
  <c r="Q85" i="24"/>
  <c r="Q86" i="24"/>
  <c r="Q87" i="24"/>
  <c r="Q88" i="24"/>
  <c r="Q89" i="24"/>
  <c r="Q90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48" i="24"/>
  <c r="Q49" i="24"/>
  <c r="Q50" i="24"/>
  <c r="Q51" i="24"/>
  <c r="Q52" i="24"/>
  <c r="Q53" i="24"/>
  <c r="Q54" i="24"/>
  <c r="Q55" i="24"/>
  <c r="Q56" i="24"/>
  <c r="Q57" i="24"/>
  <c r="Q58" i="24"/>
  <c r="Q59" i="24"/>
  <c r="Q60" i="24"/>
  <c r="Q61" i="24"/>
  <c r="Q62" i="24"/>
  <c r="Q63" i="24"/>
  <c r="Q64" i="24"/>
  <c r="Q65" i="24"/>
  <c r="Q66" i="24"/>
  <c r="Q28" i="24"/>
  <c r="Q23" i="24"/>
  <c r="Q24" i="24"/>
  <c r="Q25" i="24"/>
  <c r="Q12" i="24"/>
  <c r="Q13" i="24"/>
  <c r="Q14" i="24"/>
  <c r="Q15" i="24"/>
  <c r="Q16" i="24"/>
  <c r="Q17" i="24"/>
  <c r="Q18" i="24"/>
  <c r="Q19" i="24"/>
  <c r="Q20" i="24"/>
  <c r="Q21" i="24"/>
  <c r="Q22" i="24"/>
  <c r="Q11" i="24"/>
  <c r="Q26" i="24" l="1"/>
  <c r="Q870" i="24"/>
  <c r="Q1040" i="24"/>
  <c r="Q1066" i="24"/>
  <c r="Q1101" i="24"/>
  <c r="Q1160" i="24"/>
  <c r="Q350" i="24"/>
  <c r="Q1162" i="24" l="1"/>
  <c r="Q1164" i="24" s="1"/>
  <c r="Y3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27" i="26"/>
  <c r="Y28" i="26"/>
  <c r="Y29" i="26"/>
  <c r="Y30" i="26"/>
  <c r="Y31" i="26"/>
  <c r="Y32" i="26"/>
  <c r="Y33" i="26"/>
  <c r="Y34" i="26"/>
  <c r="Y35" i="26"/>
  <c r="Y36" i="26"/>
  <c r="Y37" i="26"/>
  <c r="Y38" i="26"/>
  <c r="Y39" i="26"/>
  <c r="Y40" i="26"/>
  <c r="Y41" i="26"/>
  <c r="Y42" i="26"/>
  <c r="Y43" i="26"/>
  <c r="Y44" i="26"/>
  <c r="Y45" i="26"/>
  <c r="Y46" i="26"/>
  <c r="Y47" i="26"/>
  <c r="Y48" i="26"/>
  <c r="Y49" i="26"/>
  <c r="Y50" i="26"/>
  <c r="Y51" i="26"/>
  <c r="Y52" i="26"/>
  <c r="Y53" i="26"/>
  <c r="Y54" i="26"/>
  <c r="Y55" i="26"/>
  <c r="Y56" i="26"/>
  <c r="Y57" i="26"/>
  <c r="Y58" i="26"/>
  <c r="Y59" i="26"/>
  <c r="Y60" i="26"/>
  <c r="Y61" i="26"/>
  <c r="Y62" i="26"/>
  <c r="Y63" i="26"/>
  <c r="Y64" i="26"/>
  <c r="Y65" i="26"/>
  <c r="Y66" i="26"/>
  <c r="Y67" i="26"/>
  <c r="Y68" i="26"/>
  <c r="Y69" i="26"/>
  <c r="Y70" i="26"/>
  <c r="Y71" i="26"/>
  <c r="Y72" i="26"/>
  <c r="Y73" i="26"/>
  <c r="Y74" i="26"/>
  <c r="Y75" i="26"/>
  <c r="Y76" i="26"/>
  <c r="Y77" i="26"/>
  <c r="Y78" i="26"/>
  <c r="Y79" i="26"/>
  <c r="Y80" i="26"/>
  <c r="Y81" i="26"/>
  <c r="Y82" i="26"/>
  <c r="Y83" i="26"/>
  <c r="Y84" i="26"/>
  <c r="Y85" i="26"/>
  <c r="Y86" i="26"/>
  <c r="Y87" i="26"/>
  <c r="Y88" i="26"/>
  <c r="Y89" i="26"/>
  <c r="Y90" i="26"/>
  <c r="Y91" i="26"/>
  <c r="Y92" i="26"/>
  <c r="Y93" i="26"/>
  <c r="Y94" i="26"/>
  <c r="Y95" i="26"/>
  <c r="Y96" i="26"/>
  <c r="Y97" i="26"/>
  <c r="Y98" i="26"/>
  <c r="Y99" i="26"/>
  <c r="Y100" i="26"/>
  <c r="Y101" i="26"/>
  <c r="Y102" i="26"/>
  <c r="Y103" i="26"/>
  <c r="Y104" i="26"/>
  <c r="Y105" i="26"/>
  <c r="Y106" i="26"/>
  <c r="Y107" i="26"/>
  <c r="Y108" i="26"/>
  <c r="Y109" i="26"/>
  <c r="Y110" i="26"/>
  <c r="Y111" i="26"/>
  <c r="Y112" i="26"/>
  <c r="Y113" i="26"/>
  <c r="Y114" i="26"/>
  <c r="Y115" i="26"/>
  <c r="Y116" i="26"/>
  <c r="Y117" i="26"/>
  <c r="Y118" i="26"/>
  <c r="Y119" i="26"/>
  <c r="Y120" i="26"/>
  <c r="Y121" i="26"/>
  <c r="Y122" i="26"/>
  <c r="Y123" i="26"/>
  <c r="Y124" i="26"/>
  <c r="Y125" i="26"/>
  <c r="Y126" i="26"/>
  <c r="Y127" i="26"/>
  <c r="Y128" i="26"/>
  <c r="Y129" i="26"/>
  <c r="Y130" i="26"/>
  <c r="Y131" i="26"/>
  <c r="Y132" i="26"/>
  <c r="Y133" i="26"/>
  <c r="Y134" i="26"/>
  <c r="Y135" i="26"/>
  <c r="Y136" i="26"/>
  <c r="Y137" i="26"/>
  <c r="Y138" i="26"/>
  <c r="Y139" i="26"/>
  <c r="Y140" i="26"/>
  <c r="Y141" i="26"/>
  <c r="Y142" i="26"/>
  <c r="Y143" i="26"/>
  <c r="Y144" i="26"/>
  <c r="Y145" i="26"/>
  <c r="Y146" i="26"/>
  <c r="Y147" i="26"/>
  <c r="Y148" i="26"/>
  <c r="Y149" i="26"/>
  <c r="Y150" i="26"/>
  <c r="Y151" i="26"/>
  <c r="Y152" i="26"/>
  <c r="Y153" i="26"/>
  <c r="Y154" i="26"/>
  <c r="Y155" i="26"/>
  <c r="Y156" i="26"/>
  <c r="Y157" i="26"/>
  <c r="Y158" i="26"/>
  <c r="Y159" i="26"/>
  <c r="Y160" i="26"/>
  <c r="Y161" i="26"/>
  <c r="Y162" i="26"/>
  <c r="Y163" i="26"/>
  <c r="Y164" i="26"/>
  <c r="Y165" i="26"/>
  <c r="Y166" i="26"/>
  <c r="Y167" i="26"/>
  <c r="Y168" i="26"/>
  <c r="Y169" i="26"/>
  <c r="Y170" i="26"/>
  <c r="Y171" i="26"/>
  <c r="Y172" i="26"/>
  <c r="Y173" i="26"/>
  <c r="Y174" i="26"/>
  <c r="Y175" i="26"/>
  <c r="Y176" i="26"/>
  <c r="Y177" i="26"/>
  <c r="Y178" i="26"/>
  <c r="Y179" i="26"/>
  <c r="Y180" i="26"/>
  <c r="Y181" i="26"/>
  <c r="Y182" i="26"/>
  <c r="Y183" i="26"/>
  <c r="Y184" i="26"/>
  <c r="Y185" i="26"/>
  <c r="Y186" i="26"/>
  <c r="Y187" i="26"/>
  <c r="Y188" i="26"/>
  <c r="Y189" i="26"/>
  <c r="Y190" i="26"/>
  <c r="Y191" i="26"/>
  <c r="Y192" i="26"/>
  <c r="Y193" i="26"/>
  <c r="Y194" i="26"/>
  <c r="Y195" i="26"/>
  <c r="Y196" i="26"/>
  <c r="Y197" i="26"/>
  <c r="Y198" i="26"/>
  <c r="Y199" i="26"/>
  <c r="Y200" i="26"/>
  <c r="Y201" i="26"/>
  <c r="Y202" i="26"/>
  <c r="Y203" i="26"/>
  <c r="Y204" i="26"/>
  <c r="Y205" i="26"/>
  <c r="Y206" i="26"/>
  <c r="Y207" i="26"/>
  <c r="Y208" i="26"/>
  <c r="Y209" i="26"/>
  <c r="Y210" i="26"/>
  <c r="Y211" i="26"/>
  <c r="Y212" i="26"/>
  <c r="Y213" i="26"/>
  <c r="Y214" i="26"/>
  <c r="Y215" i="26"/>
  <c r="Y216" i="26"/>
  <c r="Y217" i="26"/>
  <c r="Y218" i="26"/>
  <c r="Y219" i="26"/>
  <c r="Y220" i="26"/>
  <c r="Y221" i="26"/>
  <c r="Y222" i="26"/>
  <c r="Y223" i="26"/>
  <c r="Y224" i="26"/>
  <c r="Y225" i="26"/>
  <c r="Y226" i="26"/>
  <c r="Y227" i="26"/>
  <c r="Y228" i="26"/>
  <c r="Y229" i="26"/>
  <c r="Y230" i="26"/>
  <c r="Y231" i="26"/>
  <c r="Y232" i="26"/>
  <c r="Y233" i="26"/>
  <c r="Y234" i="26"/>
  <c r="Y235" i="26"/>
  <c r="Y236" i="26"/>
  <c r="Y237" i="26"/>
  <c r="Y238" i="26"/>
  <c r="Y239" i="26"/>
  <c r="Y240" i="26"/>
  <c r="Y241" i="26"/>
  <c r="Y242" i="26"/>
  <c r="Y243" i="26"/>
  <c r="Y244" i="26"/>
  <c r="Y245" i="26"/>
  <c r="Y246" i="26"/>
  <c r="Y247" i="26"/>
  <c r="Y248" i="26"/>
  <c r="Y249" i="26"/>
  <c r="Y250" i="26"/>
  <c r="Y251" i="26"/>
  <c r="Y252" i="26"/>
  <c r="Y253" i="26"/>
  <c r="Y254" i="26"/>
  <c r="Y255" i="26"/>
  <c r="Y256" i="26"/>
  <c r="Y257" i="26"/>
  <c r="Y258" i="26"/>
  <c r="Y259" i="26"/>
  <c r="Y260" i="26"/>
  <c r="Y261" i="26"/>
  <c r="Y262" i="26"/>
  <c r="Y263" i="26"/>
  <c r="Y264" i="26"/>
  <c r="Y265" i="26"/>
  <c r="Y266" i="26"/>
  <c r="Y267" i="26"/>
  <c r="Y268" i="26"/>
  <c r="Y269" i="26"/>
  <c r="Y270" i="26"/>
  <c r="Y271" i="26"/>
  <c r="Y272" i="26"/>
  <c r="Y273" i="26"/>
  <c r="Y274" i="26"/>
  <c r="Y275" i="26"/>
  <c r="Y276" i="26"/>
  <c r="Y277" i="26"/>
  <c r="Y278" i="26"/>
  <c r="Y279" i="26"/>
  <c r="Y280" i="26"/>
  <c r="Y281" i="26"/>
  <c r="Y282" i="26"/>
  <c r="Y283" i="26"/>
  <c r="Y284" i="26"/>
  <c r="Y285" i="26"/>
  <c r="Y286" i="26"/>
  <c r="Y287" i="26"/>
  <c r="Y288" i="26"/>
  <c r="Y289" i="26"/>
  <c r="Y290" i="26"/>
  <c r="Y291" i="26"/>
  <c r="Y292" i="26"/>
  <c r="Y293" i="26"/>
  <c r="Y294" i="26"/>
  <c r="Y295" i="26"/>
  <c r="Y296" i="26"/>
  <c r="Y297" i="26"/>
  <c r="Y298" i="26"/>
  <c r="Y299" i="26"/>
  <c r="Y300" i="26"/>
  <c r="Y301" i="26"/>
  <c r="Y302" i="26"/>
  <c r="Y303" i="26"/>
  <c r="Y304" i="26"/>
  <c r="Y305" i="26"/>
  <c r="Y306" i="26"/>
  <c r="Y307" i="26"/>
  <c r="Y308" i="26"/>
  <c r="Y309" i="26"/>
  <c r="Y310" i="26"/>
  <c r="Y311" i="26"/>
  <c r="Y312" i="26"/>
  <c r="Y313" i="26"/>
  <c r="Y314" i="26"/>
  <c r="Y315" i="26"/>
  <c r="Y316" i="26"/>
  <c r="Y317" i="26"/>
  <c r="Y318" i="26"/>
  <c r="Y319" i="26"/>
  <c r="Y320" i="26"/>
  <c r="Y321" i="26"/>
  <c r="Y322" i="26"/>
  <c r="Y323" i="26"/>
  <c r="Y324" i="26"/>
  <c r="Y325" i="26"/>
  <c r="Y326" i="26"/>
  <c r="Y327" i="26"/>
  <c r="Y328" i="26"/>
  <c r="Y329" i="26"/>
  <c r="Y330" i="26"/>
  <c r="Y331" i="26"/>
  <c r="Y332" i="26"/>
  <c r="Y333" i="26"/>
  <c r="Y334" i="26"/>
  <c r="Y335" i="26"/>
  <c r="Y336" i="26"/>
  <c r="Y337" i="26"/>
  <c r="Y338" i="26"/>
  <c r="Y339" i="26"/>
  <c r="Y340" i="26"/>
  <c r="Y341" i="26"/>
  <c r="Y342" i="26"/>
  <c r="Y343" i="26"/>
  <c r="Y344" i="26"/>
  <c r="Y345" i="26"/>
  <c r="Y346" i="26"/>
  <c r="Y347" i="26"/>
  <c r="Y348" i="26"/>
  <c r="Y349" i="26"/>
  <c r="Y350" i="26"/>
  <c r="Y351" i="26"/>
  <c r="Y352" i="26"/>
  <c r="Y353" i="26"/>
  <c r="Y354" i="26"/>
  <c r="Y355" i="26"/>
  <c r="Y356" i="26"/>
  <c r="Y357" i="26"/>
  <c r="Y358" i="26"/>
  <c r="Y359" i="26"/>
  <c r="Y360" i="26"/>
  <c r="Y361" i="26"/>
  <c r="Y362" i="26"/>
  <c r="Y363" i="26"/>
  <c r="Y364" i="26"/>
  <c r="Y365" i="26"/>
  <c r="Y366" i="26"/>
  <c r="Y367" i="26"/>
  <c r="Y368" i="26"/>
  <c r="Y369" i="26"/>
  <c r="Y370" i="26"/>
  <c r="Y371" i="26"/>
  <c r="Y372" i="26"/>
  <c r="Y373" i="26"/>
  <c r="Y374" i="26"/>
  <c r="Y375" i="26"/>
  <c r="Y376" i="26"/>
  <c r="Y377" i="26"/>
  <c r="Y378" i="26"/>
  <c r="Y379" i="26"/>
  <c r="Y380" i="26"/>
  <c r="Y381" i="26"/>
  <c r="Y382" i="26"/>
  <c r="Y383" i="26"/>
  <c r="Y384" i="26"/>
  <c r="Y385" i="26"/>
  <c r="Y386" i="26"/>
  <c r="Y387" i="26"/>
  <c r="Y388" i="26"/>
  <c r="Y389" i="26"/>
  <c r="Y390" i="26"/>
  <c r="Y391" i="26"/>
  <c r="Y392" i="26"/>
  <c r="Y393" i="26"/>
  <c r="Y394" i="26"/>
  <c r="Y395" i="26"/>
  <c r="Y396" i="26"/>
  <c r="Y397" i="26"/>
  <c r="Y398" i="26"/>
  <c r="Y399" i="26"/>
  <c r="Y400" i="26"/>
  <c r="Y401" i="26"/>
  <c r="Y402" i="26"/>
  <c r="Y403" i="26"/>
  <c r="Y404" i="26"/>
  <c r="Y405" i="26"/>
  <c r="Y406" i="26"/>
  <c r="Y407" i="26"/>
  <c r="Y408" i="26"/>
  <c r="Y409" i="26"/>
  <c r="Y410" i="26"/>
  <c r="Y411" i="26"/>
  <c r="Y412" i="26"/>
  <c r="Y413" i="26"/>
  <c r="Y414" i="26"/>
  <c r="Y415" i="26"/>
  <c r="Y416" i="26"/>
  <c r="Y417" i="26"/>
  <c r="Y418" i="26"/>
  <c r="Y419" i="26"/>
  <c r="Y420" i="26"/>
  <c r="Y421" i="26"/>
  <c r="Y422" i="26"/>
  <c r="Y423" i="26"/>
  <c r="Y424" i="26"/>
  <c r="Y425" i="26"/>
  <c r="Y426" i="26"/>
  <c r="Y427" i="26"/>
  <c r="Y428" i="26"/>
  <c r="Y429" i="26"/>
  <c r="Y430" i="26"/>
  <c r="Y431" i="26"/>
  <c r="Y432" i="26"/>
  <c r="Y433" i="26"/>
  <c r="Y434" i="26"/>
  <c r="Y435" i="26"/>
  <c r="Y436" i="26"/>
  <c r="Y437" i="26"/>
  <c r="Y438" i="26"/>
  <c r="Y439" i="26"/>
  <c r="Y440" i="26"/>
  <c r="Y441" i="26"/>
  <c r="Y442" i="26"/>
  <c r="Y443" i="26"/>
  <c r="Y444" i="26"/>
  <c r="Y445" i="26"/>
  <c r="Y446" i="26"/>
  <c r="Y447" i="26"/>
  <c r="Y448" i="26"/>
  <c r="Y449" i="26"/>
  <c r="Y450" i="26"/>
  <c r="Y451" i="26"/>
  <c r="Y452" i="26"/>
  <c r="Y453" i="26"/>
  <c r="Y454" i="26"/>
  <c r="Y455" i="26"/>
  <c r="Y456" i="26"/>
  <c r="Y457" i="26"/>
  <c r="Y458" i="26"/>
  <c r="Y459" i="26"/>
  <c r="Y460" i="26"/>
  <c r="Y461" i="26"/>
  <c r="Y462" i="26"/>
  <c r="Y463" i="26"/>
  <c r="Y464" i="26"/>
  <c r="Y465" i="26"/>
  <c r="Y466" i="26"/>
  <c r="Y467" i="26"/>
  <c r="Y468" i="26"/>
  <c r="Y469" i="26"/>
  <c r="Y470" i="26"/>
  <c r="Y471" i="26"/>
  <c r="Y472" i="26"/>
  <c r="Y473" i="26"/>
  <c r="Y474" i="26"/>
  <c r="Y475" i="26"/>
  <c r="Y476" i="26"/>
  <c r="Y477" i="26"/>
  <c r="Y478" i="26"/>
  <c r="Y479" i="26"/>
  <c r="Y480" i="26"/>
  <c r="Y481" i="26"/>
  <c r="Y482" i="26"/>
  <c r="Y483" i="26"/>
  <c r="Y484" i="26"/>
  <c r="Y485" i="26"/>
  <c r="Y486" i="26"/>
  <c r="Y487" i="26"/>
  <c r="Y488" i="26"/>
  <c r="Y489" i="26"/>
  <c r="Y490" i="26"/>
  <c r="Y491" i="26"/>
  <c r="Y492" i="26"/>
  <c r="Y493" i="26"/>
  <c r="Y494" i="26"/>
  <c r="Y495" i="26"/>
  <c r="Y496" i="26"/>
  <c r="Y497" i="26"/>
  <c r="Y498" i="26"/>
  <c r="Y499" i="26"/>
  <c r="Y500" i="26"/>
  <c r="Y501" i="26"/>
  <c r="Y502" i="26"/>
  <c r="Y503" i="26"/>
  <c r="Y504" i="26"/>
  <c r="Y505" i="26"/>
  <c r="Y506" i="26"/>
  <c r="Y507" i="26"/>
  <c r="Y508" i="26"/>
  <c r="Y509" i="26"/>
  <c r="Y510" i="26"/>
  <c r="Y511" i="26"/>
  <c r="Y512" i="26"/>
  <c r="Y513" i="26"/>
  <c r="Y514" i="26"/>
  <c r="Y515" i="26"/>
  <c r="Y516" i="26"/>
  <c r="Y517" i="26"/>
  <c r="Y518" i="26"/>
  <c r="Y519" i="26"/>
  <c r="Y520" i="26"/>
  <c r="Y521" i="26"/>
  <c r="Y522" i="26"/>
  <c r="Y523" i="26"/>
  <c r="Y524" i="26"/>
  <c r="Y525" i="26"/>
  <c r="Y526" i="26"/>
  <c r="Y527" i="26"/>
  <c r="Y528" i="26"/>
  <c r="Y529" i="26"/>
  <c r="Y530" i="26"/>
  <c r="Y531" i="26"/>
  <c r="Y532" i="26"/>
  <c r="Y533" i="26"/>
  <c r="Y534" i="26"/>
  <c r="Y535" i="26"/>
  <c r="Y536" i="26"/>
  <c r="Y537" i="26"/>
  <c r="Y538" i="26"/>
  <c r="Y539" i="26"/>
  <c r="Y540" i="26"/>
  <c r="Y541" i="26"/>
  <c r="Y542" i="26"/>
  <c r="Y543" i="26"/>
  <c r="Y544" i="26"/>
  <c r="Y545" i="26"/>
  <c r="Y546" i="26"/>
  <c r="Y547" i="26"/>
  <c r="Y548" i="26"/>
  <c r="Y549" i="26"/>
  <c r="Y550" i="26"/>
  <c r="Y551" i="26"/>
  <c r="Y552" i="26"/>
  <c r="Y553" i="26"/>
  <c r="Y554" i="26"/>
  <c r="Y555" i="26"/>
  <c r="Y556" i="26"/>
  <c r="Y557" i="26"/>
  <c r="Y558" i="26"/>
  <c r="Y559" i="26"/>
  <c r="Y560" i="26"/>
  <c r="Y561" i="26"/>
  <c r="Y562" i="26"/>
  <c r="Y563" i="26"/>
  <c r="Y564" i="26"/>
  <c r="Y565" i="26"/>
  <c r="Y566" i="26"/>
  <c r="Y567" i="26"/>
  <c r="Y568" i="26"/>
  <c r="Y569" i="26"/>
  <c r="Y570" i="26"/>
  <c r="Y571" i="26"/>
  <c r="Y572" i="26"/>
  <c r="Y573" i="26"/>
  <c r="Y574" i="26"/>
  <c r="Y575" i="26"/>
  <c r="Y576" i="26"/>
  <c r="Y577" i="26"/>
  <c r="Y578" i="26"/>
  <c r="Y579" i="26"/>
  <c r="Y580" i="26"/>
  <c r="Y581" i="26"/>
  <c r="Y582" i="26"/>
  <c r="Y583" i="26"/>
  <c r="Y584" i="26"/>
  <c r="Y585" i="26"/>
  <c r="Y586" i="26"/>
  <c r="Y587" i="26"/>
  <c r="Y588" i="26"/>
  <c r="Y589" i="26"/>
  <c r="Y590" i="26"/>
  <c r="Y591" i="26"/>
  <c r="Y592" i="26"/>
  <c r="Y593" i="26"/>
  <c r="Y594" i="26"/>
  <c r="Y595" i="26"/>
  <c r="Y596" i="26"/>
  <c r="Y597" i="26"/>
  <c r="Y598" i="26"/>
  <c r="Y599" i="26"/>
  <c r="Y600" i="26"/>
  <c r="Y601" i="26"/>
  <c r="Y602" i="26"/>
  <c r="Y603" i="26"/>
  <c r="Y604" i="26"/>
  <c r="Y605" i="26"/>
  <c r="Y606" i="26"/>
  <c r="Y607" i="26"/>
  <c r="Y608" i="26"/>
  <c r="Y609" i="26"/>
  <c r="Y610" i="26"/>
  <c r="Y611" i="26"/>
  <c r="Y612" i="26"/>
  <c r="Y613" i="26"/>
  <c r="Y614" i="26"/>
  <c r="Y615" i="26"/>
  <c r="Y616" i="26"/>
  <c r="Y617" i="26"/>
  <c r="Y618" i="26"/>
  <c r="Y619" i="26"/>
  <c r="Y620" i="26"/>
  <c r="Y621" i="26"/>
  <c r="Y622" i="26"/>
  <c r="Y623" i="26"/>
  <c r="Y624" i="26"/>
  <c r="Y625" i="26"/>
  <c r="Y626" i="26"/>
  <c r="Y627" i="26"/>
  <c r="Y628" i="26"/>
  <c r="Y629" i="26"/>
  <c r="Y630" i="26"/>
  <c r="Y631" i="26"/>
  <c r="Y632" i="26"/>
  <c r="Y633" i="26"/>
  <c r="Y634" i="26"/>
  <c r="Y635" i="26"/>
  <c r="Y636" i="26"/>
  <c r="Y637" i="26"/>
  <c r="Y638" i="26"/>
  <c r="Y639" i="26"/>
  <c r="Y640" i="26"/>
  <c r="Y641" i="26"/>
  <c r="Y642" i="26"/>
  <c r="Y643" i="26"/>
  <c r="Y644" i="26"/>
  <c r="Y645" i="26"/>
  <c r="Y646" i="26"/>
  <c r="Y647" i="26"/>
  <c r="Y648" i="26"/>
  <c r="Y2" i="26"/>
  <c r="AC1165" i="24"/>
  <c r="AC1166" i="24"/>
  <c r="AC1167" i="24"/>
  <c r="AC1168" i="24"/>
  <c r="AC1169" i="24"/>
  <c r="AC1170" i="24"/>
  <c r="AC1171" i="24"/>
  <c r="AC1172" i="24"/>
  <c r="AC1173" i="24"/>
  <c r="AC1174" i="24"/>
  <c r="AC1175" i="24"/>
  <c r="AC1176" i="24"/>
  <c r="AC1177" i="24"/>
  <c r="AC1178" i="24"/>
  <c r="AC1179" i="24"/>
  <c r="AC1180" i="24"/>
  <c r="AC1181" i="24"/>
  <c r="AC1182" i="24"/>
  <c r="AC1183" i="24"/>
  <c r="AC1184" i="24"/>
  <c r="AC1185" i="24"/>
  <c r="AC1186" i="24"/>
  <c r="AC1187" i="24"/>
  <c r="AC1188" i="24"/>
  <c r="AC1189" i="24"/>
  <c r="AC1190" i="24"/>
  <c r="AC1191" i="24"/>
  <c r="AC1192" i="24"/>
  <c r="AC1193" i="24"/>
  <c r="AC1194" i="24"/>
  <c r="AC1195" i="24"/>
  <c r="AC1196" i="24"/>
  <c r="AC1197" i="24"/>
  <c r="AC1198" i="24"/>
  <c r="AC1199" i="24"/>
  <c r="AC1200" i="24"/>
  <c r="AC1201" i="24"/>
  <c r="AC1202" i="24"/>
  <c r="AC1203" i="24"/>
  <c r="AC1204" i="24"/>
  <c r="AC1205" i="24"/>
  <c r="AC1206" i="24"/>
  <c r="AC1207" i="24"/>
  <c r="AC1208" i="24"/>
  <c r="AC1209" i="24"/>
  <c r="AC1210" i="24"/>
  <c r="AC1211" i="24"/>
  <c r="AC1212" i="24"/>
  <c r="AC1213" i="24"/>
  <c r="AC1214" i="24"/>
  <c r="AC1215" i="24"/>
  <c r="AC1216" i="24"/>
  <c r="AC1217" i="24"/>
  <c r="AC1218" i="24"/>
  <c r="AC1219" i="24"/>
  <c r="AC1220" i="24"/>
  <c r="AC1221" i="24"/>
  <c r="AC1222" i="24"/>
  <c r="AC1223" i="24"/>
  <c r="AC1224" i="24"/>
  <c r="AC1225" i="24"/>
  <c r="AC1226" i="24"/>
  <c r="AC1227" i="24"/>
  <c r="AC1228" i="24"/>
  <c r="AC1229" i="24"/>
  <c r="AC1230" i="24"/>
  <c r="AC1231" i="24"/>
  <c r="AC1232" i="24"/>
  <c r="AC1233" i="24"/>
  <c r="AC1234" i="24"/>
  <c r="AC1235" i="24"/>
  <c r="AC1236" i="24"/>
  <c r="AC1237" i="24"/>
  <c r="AC1238" i="24"/>
  <c r="AC1239" i="24"/>
  <c r="AC1240" i="24"/>
  <c r="AC1241" i="24"/>
  <c r="AC1242" i="24"/>
  <c r="AC1243" i="24"/>
  <c r="AC1244" i="24"/>
  <c r="AC1245" i="24"/>
  <c r="AC1246" i="24"/>
  <c r="AC1247" i="24"/>
  <c r="AC1248" i="24"/>
  <c r="AC1249" i="24"/>
  <c r="AC1250" i="24"/>
  <c r="AC1251" i="24"/>
  <c r="AC1252" i="24"/>
  <c r="AC1253" i="24"/>
  <c r="AC1254" i="24"/>
  <c r="AC1255" i="24"/>
  <c r="AC1256" i="24"/>
  <c r="AC1257" i="24"/>
  <c r="AC1258" i="24"/>
  <c r="AC1259" i="24"/>
  <c r="AC1260" i="24"/>
  <c r="AC1261" i="24"/>
  <c r="AC1262" i="24"/>
  <c r="AC1263" i="24"/>
  <c r="AC1264" i="24"/>
  <c r="AC1265" i="24"/>
  <c r="AC1266" i="24"/>
  <c r="AC1267" i="24"/>
  <c r="AC1268" i="24"/>
  <c r="AC1269" i="24"/>
  <c r="AC1270" i="24"/>
  <c r="AC1271" i="24"/>
  <c r="AC1272" i="24"/>
  <c r="AC1273" i="24"/>
  <c r="AC1274" i="24"/>
  <c r="AC1275" i="24"/>
  <c r="AC1276" i="24"/>
  <c r="AC1277" i="24"/>
  <c r="AC1278" i="24"/>
  <c r="AC1279" i="24"/>
  <c r="AC1280" i="24"/>
  <c r="AC1281" i="24"/>
  <c r="AC1282" i="24"/>
  <c r="AC1283" i="24"/>
  <c r="AC1284" i="24"/>
  <c r="AC1285" i="24"/>
  <c r="AC1286" i="24"/>
  <c r="AC1287" i="24"/>
  <c r="AC1288" i="24"/>
  <c r="AC1289" i="24"/>
  <c r="AC1290" i="24"/>
  <c r="AC1291" i="24"/>
  <c r="AC1292" i="24"/>
  <c r="AC1293" i="24"/>
  <c r="AC1294" i="24"/>
  <c r="AC1295" i="24"/>
  <c r="AC1296" i="24"/>
  <c r="AC1297" i="24"/>
  <c r="AC1298" i="24"/>
  <c r="AC1299" i="24"/>
  <c r="AC1300" i="24"/>
  <c r="AC1301" i="24"/>
  <c r="AC1302" i="24"/>
  <c r="AC1303" i="24"/>
  <c r="AC1304" i="24"/>
  <c r="AC1305" i="24"/>
  <c r="AC1306" i="24"/>
  <c r="AC1307" i="24"/>
  <c r="AC1308" i="24"/>
  <c r="AC1309" i="24"/>
  <c r="AC1310" i="24"/>
  <c r="AC1311" i="24"/>
  <c r="AC1312" i="24"/>
  <c r="AC1313" i="24"/>
  <c r="AC1314" i="24"/>
  <c r="AC1315" i="24"/>
  <c r="AC1316" i="24"/>
  <c r="AC1317" i="24"/>
  <c r="AC1318" i="24"/>
  <c r="AC1319" i="24"/>
  <c r="AC1320" i="24"/>
  <c r="AC1321" i="24"/>
  <c r="AC1322" i="24"/>
  <c r="AC1323" i="24"/>
  <c r="AC1324" i="24"/>
  <c r="AC1325" i="24"/>
  <c r="AC1326" i="24"/>
  <c r="AC1327" i="24"/>
  <c r="AC1328" i="24"/>
  <c r="AC1329" i="24"/>
  <c r="AC1330" i="24"/>
  <c r="AC1331" i="24"/>
  <c r="AC1332" i="24"/>
  <c r="AC1333" i="24"/>
  <c r="AC1334" i="24"/>
  <c r="AC1335" i="24"/>
  <c r="AC1336" i="24"/>
  <c r="AC1337" i="24"/>
  <c r="AC1338" i="24"/>
  <c r="AC1339" i="24"/>
  <c r="AC1340" i="24"/>
  <c r="AC1341" i="24"/>
  <c r="AC1342" i="24"/>
  <c r="AC1343" i="24"/>
  <c r="AC1344" i="24"/>
  <c r="AC1345" i="24"/>
  <c r="AC1346" i="24"/>
  <c r="AC1347" i="24"/>
  <c r="AC1348" i="24"/>
  <c r="AC1349" i="24"/>
  <c r="AC1350" i="24"/>
  <c r="AC1351" i="24"/>
  <c r="AC1352" i="24"/>
  <c r="AC1353" i="24"/>
  <c r="AC1354" i="24"/>
  <c r="AC1355" i="24"/>
  <c r="AC1356" i="24"/>
  <c r="AC1357" i="24"/>
  <c r="AC1358" i="24"/>
  <c r="AC1359" i="24"/>
  <c r="AC1360" i="24"/>
  <c r="AC1361" i="24"/>
  <c r="AC1362" i="24"/>
  <c r="AC1363" i="24"/>
  <c r="AC1364" i="24"/>
  <c r="AC1365" i="24"/>
  <c r="AC1366" i="24"/>
  <c r="AC1367" i="24"/>
  <c r="AC1368" i="24"/>
  <c r="AC1369" i="24"/>
  <c r="A1065" i="24" l="1"/>
  <c r="AC1065" i="24" s="1"/>
  <c r="K1065" i="24" s="1"/>
  <c r="A1066" i="24"/>
  <c r="AC1066" i="24" s="1"/>
  <c r="M1068" i="24" s="1"/>
  <c r="A1067" i="24"/>
  <c r="AC1067" i="24" s="1"/>
  <c r="A1068" i="24"/>
  <c r="AC1068" i="24" s="1"/>
  <c r="A1069" i="24"/>
  <c r="AC1069" i="24" s="1"/>
  <c r="A1070" i="24"/>
  <c r="AC1070" i="24" s="1"/>
  <c r="K1070" i="24" s="1"/>
  <c r="A1071" i="24"/>
  <c r="AC1071" i="24" s="1"/>
  <c r="A1072" i="24"/>
  <c r="AC1072" i="24" s="1"/>
  <c r="A1073" i="24"/>
  <c r="AC1073" i="24" s="1"/>
  <c r="K1073" i="24" s="1"/>
  <c r="A1074" i="24"/>
  <c r="AC1074" i="24" s="1"/>
  <c r="K1074" i="24" s="1"/>
  <c r="A1075" i="24"/>
  <c r="AC1075" i="24" s="1"/>
  <c r="K1075" i="24" s="1"/>
  <c r="A1076" i="24"/>
  <c r="AC1076" i="24" s="1"/>
  <c r="K1076" i="24" s="1"/>
  <c r="A1077" i="24"/>
  <c r="AC1077" i="24" s="1"/>
  <c r="K1077" i="24" s="1"/>
  <c r="A1078" i="24"/>
  <c r="AC1078" i="24" s="1"/>
  <c r="K1078" i="24" s="1"/>
  <c r="A1079" i="24"/>
  <c r="AC1079" i="24" s="1"/>
  <c r="K1079" i="24" s="1"/>
  <c r="A1080" i="24"/>
  <c r="AC1080" i="24" s="1"/>
  <c r="K1080" i="24" s="1"/>
  <c r="A1081" i="24"/>
  <c r="AC1081" i="24" s="1"/>
  <c r="K1081" i="24" s="1"/>
  <c r="A1082" i="24"/>
  <c r="AC1082" i="24" s="1"/>
  <c r="K1082" i="24" s="1"/>
  <c r="A1083" i="24"/>
  <c r="AC1083" i="24" s="1"/>
  <c r="K1083" i="24" s="1"/>
  <c r="A1084" i="24"/>
  <c r="AC1084" i="24" s="1"/>
  <c r="K1084" i="24" s="1"/>
  <c r="A1085" i="24"/>
  <c r="AC1085" i="24" s="1"/>
  <c r="K1085" i="24" s="1"/>
  <c r="A1086" i="24"/>
  <c r="AC1086" i="24" s="1"/>
  <c r="K1086" i="24" s="1"/>
  <c r="A1087" i="24"/>
  <c r="AC1087" i="24" s="1"/>
  <c r="K1087" i="24" s="1"/>
  <c r="A1088" i="24"/>
  <c r="AC1088" i="24" s="1"/>
  <c r="K1088" i="24" s="1"/>
  <c r="A1089" i="24"/>
  <c r="AC1089" i="24" s="1"/>
  <c r="K1089" i="24" s="1"/>
  <c r="A1090" i="24"/>
  <c r="AC1090" i="24" s="1"/>
  <c r="K1090" i="24" s="1"/>
  <c r="A1092" i="24"/>
  <c r="AC1092" i="24" s="1"/>
  <c r="K1092" i="24" s="1"/>
  <c r="A1093" i="24"/>
  <c r="AC1093" i="24" s="1"/>
  <c r="K1093" i="24" s="1"/>
  <c r="A1094" i="24"/>
  <c r="AC1094" i="24" s="1"/>
  <c r="K1094" i="24" s="1"/>
  <c r="A1095" i="24"/>
  <c r="AC1095" i="24" s="1"/>
  <c r="K1095" i="24" s="1"/>
  <c r="A1096" i="24"/>
  <c r="AC1096" i="24" s="1"/>
  <c r="K1096" i="24" s="1"/>
  <c r="A1097" i="24"/>
  <c r="AC1097" i="24" s="1"/>
  <c r="K1097" i="24" s="1"/>
  <c r="A1100" i="24"/>
  <c r="AC1100" i="24" s="1"/>
  <c r="K1100" i="24" s="1"/>
  <c r="A1101" i="24"/>
  <c r="AC1101" i="24" s="1"/>
  <c r="A1102" i="24"/>
  <c r="AC1102" i="24" s="1"/>
  <c r="A1103" i="24"/>
  <c r="AC1103" i="24" s="1"/>
  <c r="K1103" i="24" s="1"/>
  <c r="A1104" i="24"/>
  <c r="AC1104" i="24" s="1"/>
  <c r="K1104" i="24" s="1"/>
  <c r="A1105" i="24"/>
  <c r="AC1105" i="24" s="1"/>
  <c r="K1105" i="24" s="1"/>
  <c r="A1106" i="24"/>
  <c r="AC1106" i="24" s="1"/>
  <c r="K1106" i="24" s="1"/>
  <c r="A1107" i="24"/>
  <c r="AC1107" i="24" s="1"/>
  <c r="K1107" i="24" s="1"/>
  <c r="A1108" i="24"/>
  <c r="AC1108" i="24" s="1"/>
  <c r="K1108" i="24" s="1"/>
  <c r="A1109" i="24"/>
  <c r="AC1109" i="24" s="1"/>
  <c r="K1109" i="24" s="1"/>
  <c r="A1110" i="24"/>
  <c r="AC1110" i="24" s="1"/>
  <c r="K1110" i="24" s="1"/>
  <c r="A1111" i="24"/>
  <c r="AC1111" i="24" s="1"/>
  <c r="K1111" i="24" s="1"/>
  <c r="A1112" i="24"/>
  <c r="AC1112" i="24" s="1"/>
  <c r="K1112" i="24" s="1"/>
  <c r="A1113" i="24"/>
  <c r="AC1113" i="24" s="1"/>
  <c r="K1113" i="24" s="1"/>
  <c r="A1114" i="24"/>
  <c r="AC1114" i="24" s="1"/>
  <c r="K1114" i="24" s="1"/>
  <c r="A1115" i="24"/>
  <c r="AC1115" i="24" s="1"/>
  <c r="K1115" i="24" s="1"/>
  <c r="A1116" i="24"/>
  <c r="AC1116" i="24" s="1"/>
  <c r="K1116" i="24" s="1"/>
  <c r="A1117" i="24"/>
  <c r="AC1117" i="24" s="1"/>
  <c r="K1117" i="24" s="1"/>
  <c r="A1118" i="24"/>
  <c r="AC1118" i="24" s="1"/>
  <c r="K1118" i="24" s="1"/>
  <c r="A1119" i="24"/>
  <c r="AC1119" i="24" s="1"/>
  <c r="K1119" i="24" s="1"/>
  <c r="A1120" i="24"/>
  <c r="AC1120" i="24" s="1"/>
  <c r="K1120" i="24" s="1"/>
  <c r="A1121" i="24"/>
  <c r="AC1121" i="24" s="1"/>
  <c r="K1121" i="24" s="1"/>
  <c r="A1122" i="24"/>
  <c r="AC1122" i="24" s="1"/>
  <c r="K1122" i="24" s="1"/>
  <c r="A1124" i="24"/>
  <c r="AC1124" i="24" s="1"/>
  <c r="K1124" i="24" s="1"/>
  <c r="A1125" i="24"/>
  <c r="AC1125" i="24" s="1"/>
  <c r="K1125" i="24" s="1"/>
  <c r="A1126" i="24"/>
  <c r="AC1126" i="24" s="1"/>
  <c r="K1126" i="24" s="1"/>
  <c r="A1127" i="24"/>
  <c r="AC1127" i="24" s="1"/>
  <c r="K1127" i="24" s="1"/>
  <c r="A1128" i="24"/>
  <c r="AC1128" i="24" s="1"/>
  <c r="K1128" i="24" s="1"/>
  <c r="A1129" i="24"/>
  <c r="AC1129" i="24" s="1"/>
  <c r="K1129" i="24" s="1"/>
  <c r="A1130" i="24"/>
  <c r="AC1130" i="24" s="1"/>
  <c r="K1130" i="24" s="1"/>
  <c r="A1131" i="24"/>
  <c r="AC1131" i="24" s="1"/>
  <c r="K1131" i="24" s="1"/>
  <c r="A1132" i="24"/>
  <c r="AC1132" i="24" s="1"/>
  <c r="K1132" i="24" s="1"/>
  <c r="A1133" i="24"/>
  <c r="AC1133" i="24" s="1"/>
  <c r="K1133" i="24" s="1"/>
  <c r="A1134" i="24"/>
  <c r="AC1134" i="24" s="1"/>
  <c r="K1134" i="24" s="1"/>
  <c r="A1135" i="24"/>
  <c r="AC1135" i="24" s="1"/>
  <c r="K1135" i="24" s="1"/>
  <c r="A1136" i="24"/>
  <c r="AC1136" i="24" s="1"/>
  <c r="K1136" i="24" s="1"/>
  <c r="A1137" i="24"/>
  <c r="AC1137" i="24" s="1"/>
  <c r="K1137" i="24" s="1"/>
  <c r="A1138" i="24"/>
  <c r="AC1138" i="24" s="1"/>
  <c r="K1138" i="24" s="1"/>
  <c r="A1141" i="24"/>
  <c r="AC1141" i="24" s="1"/>
  <c r="K1141" i="24" s="1"/>
  <c r="A1143" i="24"/>
  <c r="AC1143" i="24" s="1"/>
  <c r="K1143" i="24" s="1"/>
  <c r="A1144" i="24"/>
  <c r="AC1144" i="24" s="1"/>
  <c r="K1144" i="24" s="1"/>
  <c r="A1145" i="24"/>
  <c r="AC1145" i="24" s="1"/>
  <c r="K1145" i="24" s="1"/>
  <c r="A1146" i="24"/>
  <c r="AC1146" i="24" s="1"/>
  <c r="K1146" i="24" s="1"/>
  <c r="A1147" i="24"/>
  <c r="AC1147" i="24" s="1"/>
  <c r="K1147" i="24" s="1"/>
  <c r="A1148" i="24"/>
  <c r="AC1148" i="24" s="1"/>
  <c r="K1148" i="24" s="1"/>
  <c r="A1149" i="24"/>
  <c r="AC1149" i="24" s="1"/>
  <c r="K1149" i="24" s="1"/>
  <c r="A1150" i="24"/>
  <c r="AC1150" i="24" s="1"/>
  <c r="K1150" i="24" s="1"/>
  <c r="A1151" i="24"/>
  <c r="AC1151" i="24" s="1"/>
  <c r="K1151" i="24" s="1"/>
  <c r="A1152" i="24"/>
  <c r="AC1152" i="24" s="1"/>
  <c r="K1152" i="24" s="1"/>
  <c r="A1153" i="24"/>
  <c r="AC1153" i="24" s="1"/>
  <c r="K1153" i="24" s="1"/>
  <c r="A1154" i="24"/>
  <c r="AC1154" i="24" s="1"/>
  <c r="K1154" i="24" s="1"/>
  <c r="A1155" i="24"/>
  <c r="AC1155" i="24" s="1"/>
  <c r="K1155" i="24" s="1"/>
  <c r="A1156" i="24"/>
  <c r="AC1156" i="24" s="1"/>
  <c r="K1156" i="24" s="1"/>
  <c r="A1157" i="24"/>
  <c r="AC1157" i="24" s="1"/>
  <c r="K1157" i="24" s="1"/>
  <c r="A1158" i="24"/>
  <c r="AC1158" i="24" s="1"/>
  <c r="K1158" i="24" s="1"/>
  <c r="A1159" i="24"/>
  <c r="AC1159" i="24" s="1"/>
  <c r="K1159" i="24" s="1"/>
  <c r="A1160" i="24"/>
  <c r="AC1160" i="24" s="1"/>
  <c r="A1161" i="24"/>
  <c r="AC1161" i="24" s="1"/>
  <c r="A1162" i="24"/>
  <c r="AC1162" i="24" s="1"/>
  <c r="A1163" i="24"/>
  <c r="AC1163" i="24" s="1"/>
  <c r="A1164" i="24"/>
  <c r="AC1164" i="24" s="1"/>
  <c r="A49" i="24"/>
  <c r="A50" i="24"/>
  <c r="A51" i="24"/>
  <c r="A52" i="24"/>
  <c r="A54" i="24"/>
  <c r="A55" i="24"/>
  <c r="A56" i="24"/>
  <c r="A57" i="24"/>
  <c r="A58" i="24"/>
  <c r="A59" i="24"/>
  <c r="A60" i="24"/>
  <c r="A61" i="24"/>
  <c r="A62" i="24"/>
  <c r="A63" i="24"/>
  <c r="A64" i="24"/>
  <c r="A65" i="24"/>
  <c r="A66" i="24"/>
  <c r="A67" i="24"/>
  <c r="A68" i="24"/>
  <c r="A69" i="24"/>
  <c r="A70" i="24"/>
  <c r="A71" i="24"/>
  <c r="A72" i="24"/>
  <c r="A73" i="24"/>
  <c r="A74" i="24"/>
  <c r="A75" i="24"/>
  <c r="A76" i="24"/>
  <c r="A77" i="24"/>
  <c r="A78" i="24"/>
  <c r="A79" i="24"/>
  <c r="A80" i="24"/>
  <c r="A81" i="24"/>
  <c r="A82" i="24"/>
  <c r="A83" i="24"/>
  <c r="A84" i="24"/>
  <c r="A85" i="24"/>
  <c r="A86" i="24"/>
  <c r="A87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150" i="24"/>
  <c r="A151" i="24"/>
  <c r="A152" i="24"/>
  <c r="A153" i="24"/>
  <c r="A154" i="24"/>
  <c r="A155" i="24"/>
  <c r="A156" i="24"/>
  <c r="A157" i="24"/>
  <c r="A158" i="24"/>
  <c r="A159" i="24"/>
  <c r="A160" i="24"/>
  <c r="A161" i="24"/>
  <c r="A162" i="24"/>
  <c r="A163" i="24"/>
  <c r="A164" i="24"/>
  <c r="A165" i="24"/>
  <c r="A166" i="24"/>
  <c r="A167" i="24"/>
  <c r="A168" i="24"/>
  <c r="A169" i="24"/>
  <c r="A170" i="24"/>
  <c r="A171" i="24"/>
  <c r="A172" i="24"/>
  <c r="A173" i="24"/>
  <c r="A174" i="24"/>
  <c r="A175" i="24"/>
  <c r="A176" i="24"/>
  <c r="A177" i="24"/>
  <c r="A178" i="24"/>
  <c r="A179" i="24"/>
  <c r="A180" i="24"/>
  <c r="A181" i="24"/>
  <c r="A182" i="24"/>
  <c r="A183" i="24"/>
  <c r="A184" i="24"/>
  <c r="A185" i="24"/>
  <c r="A186" i="24"/>
  <c r="A187" i="24"/>
  <c r="A188" i="24"/>
  <c r="A189" i="24"/>
  <c r="A190" i="24"/>
  <c r="A191" i="24"/>
  <c r="A192" i="24"/>
  <c r="A193" i="24"/>
  <c r="A194" i="24"/>
  <c r="A195" i="24"/>
  <c r="A196" i="24"/>
  <c r="A197" i="24"/>
  <c r="A198" i="24"/>
  <c r="A199" i="24"/>
  <c r="A200" i="24"/>
  <c r="A201" i="24"/>
  <c r="A202" i="24"/>
  <c r="A203" i="24"/>
  <c r="A204" i="24"/>
  <c r="A205" i="24"/>
  <c r="A206" i="24"/>
  <c r="A207" i="24"/>
  <c r="A208" i="24"/>
  <c r="A209" i="24"/>
  <c r="A210" i="24"/>
  <c r="A211" i="24"/>
  <c r="A212" i="24"/>
  <c r="A213" i="24"/>
  <c r="A214" i="24"/>
  <c r="A215" i="24"/>
  <c r="A216" i="24"/>
  <c r="A217" i="24"/>
  <c r="A218" i="24"/>
  <c r="A219" i="24"/>
  <c r="A220" i="24"/>
  <c r="A221" i="24"/>
  <c r="A222" i="24"/>
  <c r="A223" i="24"/>
  <c r="A224" i="24"/>
  <c r="A225" i="24"/>
  <c r="A226" i="24"/>
  <c r="A227" i="24"/>
  <c r="A228" i="24"/>
  <c r="A229" i="24"/>
  <c r="A230" i="24"/>
  <c r="A231" i="24"/>
  <c r="A232" i="24"/>
  <c r="A233" i="24"/>
  <c r="A234" i="24"/>
  <c r="A235" i="24"/>
  <c r="A236" i="24"/>
  <c r="A237" i="24"/>
  <c r="A238" i="24"/>
  <c r="A239" i="24"/>
  <c r="A240" i="24"/>
  <c r="A241" i="24"/>
  <c r="A242" i="24"/>
  <c r="A243" i="24"/>
  <c r="A244" i="24"/>
  <c r="A245" i="24"/>
  <c r="A246" i="24"/>
  <c r="A247" i="24"/>
  <c r="A248" i="24"/>
  <c r="A249" i="24"/>
  <c r="A250" i="24"/>
  <c r="A251" i="24"/>
  <c r="A252" i="24"/>
  <c r="A253" i="24"/>
  <c r="A254" i="24"/>
  <c r="A255" i="24"/>
  <c r="A256" i="24"/>
  <c r="A257" i="24"/>
  <c r="A258" i="24"/>
  <c r="A259" i="24"/>
  <c r="A260" i="24"/>
  <c r="A261" i="24"/>
  <c r="A262" i="24"/>
  <c r="A263" i="24"/>
  <c r="A264" i="24"/>
  <c r="A265" i="24"/>
  <c r="A266" i="24"/>
  <c r="A267" i="24"/>
  <c r="A268" i="24"/>
  <c r="A269" i="24"/>
  <c r="A270" i="24"/>
  <c r="A271" i="24"/>
  <c r="A272" i="24"/>
  <c r="A273" i="24"/>
  <c r="A274" i="24"/>
  <c r="A275" i="24"/>
  <c r="A276" i="24"/>
  <c r="A277" i="24"/>
  <c r="A278" i="24"/>
  <c r="A279" i="24"/>
  <c r="A280" i="24"/>
  <c r="A281" i="24"/>
  <c r="A282" i="24"/>
  <c r="A283" i="24"/>
  <c r="A284" i="24"/>
  <c r="A285" i="24"/>
  <c r="A286" i="24"/>
  <c r="A287" i="24"/>
  <c r="A288" i="24"/>
  <c r="A289" i="24"/>
  <c r="A290" i="24"/>
  <c r="A291" i="24"/>
  <c r="A292" i="24"/>
  <c r="A293" i="24"/>
  <c r="A294" i="24"/>
  <c r="A295" i="24"/>
  <c r="A296" i="24"/>
  <c r="A297" i="24"/>
  <c r="A298" i="24"/>
  <c r="A299" i="24"/>
  <c r="A300" i="24"/>
  <c r="A301" i="24"/>
  <c r="A302" i="24"/>
  <c r="A303" i="24"/>
  <c r="A304" i="24"/>
  <c r="A305" i="24"/>
  <c r="A306" i="24"/>
  <c r="A307" i="24"/>
  <c r="A308" i="24"/>
  <c r="A309" i="24"/>
  <c r="A310" i="24"/>
  <c r="A311" i="24"/>
  <c r="A312" i="24"/>
  <c r="A313" i="24"/>
  <c r="A314" i="24"/>
  <c r="A315" i="24"/>
  <c r="A316" i="24"/>
  <c r="A317" i="24"/>
  <c r="A318" i="24"/>
  <c r="A319" i="24"/>
  <c r="A320" i="24"/>
  <c r="A321" i="24"/>
  <c r="A322" i="24"/>
  <c r="A323" i="24"/>
  <c r="A324" i="24"/>
  <c r="A325" i="24"/>
  <c r="A326" i="24"/>
  <c r="A327" i="24"/>
  <c r="A328" i="24"/>
  <c r="A329" i="24"/>
  <c r="A330" i="24"/>
  <c r="A331" i="24"/>
  <c r="A332" i="24"/>
  <c r="A333" i="24"/>
  <c r="A334" i="24"/>
  <c r="A335" i="24"/>
  <c r="A336" i="24"/>
  <c r="A337" i="24"/>
  <c r="A338" i="24"/>
  <c r="A339" i="24"/>
  <c r="A340" i="24"/>
  <c r="A341" i="24"/>
  <c r="A342" i="24"/>
  <c r="A343" i="24"/>
  <c r="A344" i="24"/>
  <c r="A345" i="24"/>
  <c r="A346" i="24"/>
  <c r="A347" i="24"/>
  <c r="A348" i="24"/>
  <c r="A349" i="24"/>
  <c r="A350" i="24"/>
  <c r="A351" i="24"/>
  <c r="A353" i="24"/>
  <c r="A354" i="24"/>
  <c r="A355" i="24"/>
  <c r="A356" i="24"/>
  <c r="A357" i="24"/>
  <c r="A358" i="24"/>
  <c r="A359" i="24"/>
  <c r="A360" i="24"/>
  <c r="A361" i="24"/>
  <c r="A362" i="24"/>
  <c r="A363" i="24"/>
  <c r="A364" i="24"/>
  <c r="A365" i="24"/>
  <c r="A366" i="24"/>
  <c r="A367" i="24"/>
  <c r="A368" i="24"/>
  <c r="A369" i="24"/>
  <c r="A370" i="24"/>
  <c r="A371" i="24"/>
  <c r="A372" i="24"/>
  <c r="A373" i="24"/>
  <c r="A374" i="24"/>
  <c r="A375" i="24"/>
  <c r="AC375" i="24" s="1"/>
  <c r="K375" i="24" s="1"/>
  <c r="A376" i="24"/>
  <c r="AC376" i="24" s="1"/>
  <c r="K376" i="24" s="1"/>
  <c r="A377" i="24"/>
  <c r="AC377" i="24" s="1"/>
  <c r="K377" i="24" s="1"/>
  <c r="A378" i="24"/>
  <c r="AC378" i="24" s="1"/>
  <c r="K378" i="24" s="1"/>
  <c r="A379" i="24"/>
  <c r="AC379" i="24" s="1"/>
  <c r="K379" i="24" s="1"/>
  <c r="A380" i="24"/>
  <c r="AC380" i="24" s="1"/>
  <c r="K380" i="24" s="1"/>
  <c r="A381" i="24"/>
  <c r="AC381" i="24" s="1"/>
  <c r="K381" i="24" s="1"/>
  <c r="A382" i="24"/>
  <c r="AC382" i="24" s="1"/>
  <c r="K382" i="24" s="1"/>
  <c r="A383" i="24"/>
  <c r="AC383" i="24" s="1"/>
  <c r="K383" i="24" s="1"/>
  <c r="A384" i="24"/>
  <c r="AC384" i="24" s="1"/>
  <c r="K384" i="24" s="1"/>
  <c r="A385" i="24"/>
  <c r="AC385" i="24" s="1"/>
  <c r="K385" i="24" s="1"/>
  <c r="A386" i="24"/>
  <c r="AC386" i="24" s="1"/>
  <c r="K386" i="24" s="1"/>
  <c r="A387" i="24"/>
  <c r="AC387" i="24" s="1"/>
  <c r="K387" i="24" s="1"/>
  <c r="A388" i="24"/>
  <c r="AC388" i="24" s="1"/>
  <c r="K388" i="24" s="1"/>
  <c r="A389" i="24"/>
  <c r="AC389" i="24" s="1"/>
  <c r="K389" i="24" s="1"/>
  <c r="A390" i="24"/>
  <c r="AC390" i="24" s="1"/>
  <c r="K390" i="24" s="1"/>
  <c r="A391" i="24"/>
  <c r="AC391" i="24" s="1"/>
  <c r="K391" i="24" s="1"/>
  <c r="A392" i="24"/>
  <c r="AC392" i="24" s="1"/>
  <c r="K392" i="24" s="1"/>
  <c r="A393" i="24"/>
  <c r="AC393" i="24" s="1"/>
  <c r="K393" i="24" s="1"/>
  <c r="A394" i="24"/>
  <c r="AC394" i="24" s="1"/>
  <c r="K394" i="24" s="1"/>
  <c r="A395" i="24"/>
  <c r="AC395" i="24" s="1"/>
  <c r="K395" i="24" s="1"/>
  <c r="A396" i="24"/>
  <c r="AC396" i="24" s="1"/>
  <c r="K396" i="24" s="1"/>
  <c r="A397" i="24"/>
  <c r="AC397" i="24" s="1"/>
  <c r="K397" i="24" s="1"/>
  <c r="A398" i="24"/>
  <c r="AC398" i="24" s="1"/>
  <c r="K398" i="24" s="1"/>
  <c r="A399" i="24"/>
  <c r="AC399" i="24" s="1"/>
  <c r="K399" i="24" s="1"/>
  <c r="A400" i="24"/>
  <c r="AC400" i="24" s="1"/>
  <c r="K400" i="24" s="1"/>
  <c r="A401" i="24"/>
  <c r="AC401" i="24" s="1"/>
  <c r="K401" i="24" s="1"/>
  <c r="A402" i="24"/>
  <c r="AC402" i="24" s="1"/>
  <c r="K402" i="24" s="1"/>
  <c r="A403" i="24"/>
  <c r="AC403" i="24" s="1"/>
  <c r="K403" i="24" s="1"/>
  <c r="A404" i="24"/>
  <c r="AC404" i="24" s="1"/>
  <c r="K404" i="24" s="1"/>
  <c r="A405" i="24"/>
  <c r="AC405" i="24" s="1"/>
  <c r="K405" i="24" s="1"/>
  <c r="A406" i="24"/>
  <c r="AC406" i="24" s="1"/>
  <c r="K406" i="24" s="1"/>
  <c r="A407" i="24"/>
  <c r="AC407" i="24" s="1"/>
  <c r="K407" i="24" s="1"/>
  <c r="A408" i="24"/>
  <c r="AC408" i="24" s="1"/>
  <c r="K408" i="24" s="1"/>
  <c r="A409" i="24"/>
  <c r="AC409" i="24" s="1"/>
  <c r="K409" i="24" s="1"/>
  <c r="A410" i="24"/>
  <c r="AC410" i="24" s="1"/>
  <c r="K410" i="24" s="1"/>
  <c r="A411" i="24"/>
  <c r="AC411" i="24" s="1"/>
  <c r="K411" i="24" s="1"/>
  <c r="A412" i="24"/>
  <c r="AC412" i="24" s="1"/>
  <c r="K412" i="24" s="1"/>
  <c r="A413" i="24"/>
  <c r="AC413" i="24" s="1"/>
  <c r="K413" i="24" s="1"/>
  <c r="A414" i="24"/>
  <c r="AC414" i="24" s="1"/>
  <c r="K414" i="24" s="1"/>
  <c r="A415" i="24"/>
  <c r="AC415" i="24" s="1"/>
  <c r="K415" i="24" s="1"/>
  <c r="A416" i="24"/>
  <c r="AC416" i="24" s="1"/>
  <c r="K416" i="24" s="1"/>
  <c r="A417" i="24"/>
  <c r="AC417" i="24" s="1"/>
  <c r="K417" i="24" s="1"/>
  <c r="A418" i="24"/>
  <c r="AC418" i="24" s="1"/>
  <c r="K418" i="24" s="1"/>
  <c r="A419" i="24"/>
  <c r="AC419" i="24" s="1"/>
  <c r="K419" i="24" s="1"/>
  <c r="A420" i="24"/>
  <c r="AC420" i="24" s="1"/>
  <c r="K420" i="24" s="1"/>
  <c r="A421" i="24"/>
  <c r="AC421" i="24" s="1"/>
  <c r="K421" i="24" s="1"/>
  <c r="A422" i="24"/>
  <c r="AC422" i="24" s="1"/>
  <c r="K422" i="24" s="1"/>
  <c r="A423" i="24"/>
  <c r="AC423" i="24" s="1"/>
  <c r="K423" i="24" s="1"/>
  <c r="A424" i="24"/>
  <c r="AC424" i="24" s="1"/>
  <c r="K424" i="24" s="1"/>
  <c r="A425" i="24"/>
  <c r="AC425" i="24" s="1"/>
  <c r="K425" i="24" s="1"/>
  <c r="A426" i="24"/>
  <c r="AC426" i="24" s="1"/>
  <c r="K426" i="24" s="1"/>
  <c r="A427" i="24"/>
  <c r="AC427" i="24" s="1"/>
  <c r="K427" i="24" s="1"/>
  <c r="A428" i="24"/>
  <c r="AC428" i="24" s="1"/>
  <c r="K428" i="24" s="1"/>
  <c r="A429" i="24"/>
  <c r="AC429" i="24" s="1"/>
  <c r="K429" i="24" s="1"/>
  <c r="A430" i="24"/>
  <c r="AC430" i="24" s="1"/>
  <c r="K430" i="24" s="1"/>
  <c r="A431" i="24"/>
  <c r="AC431" i="24" s="1"/>
  <c r="K431" i="24" s="1"/>
  <c r="A432" i="24"/>
  <c r="AC432" i="24" s="1"/>
  <c r="K432" i="24" s="1"/>
  <c r="A433" i="24"/>
  <c r="AC433" i="24" s="1"/>
  <c r="K433" i="24" s="1"/>
  <c r="A434" i="24"/>
  <c r="AC434" i="24" s="1"/>
  <c r="K434" i="24" s="1"/>
  <c r="A435" i="24"/>
  <c r="AC435" i="24" s="1"/>
  <c r="K435" i="24" s="1"/>
  <c r="A436" i="24"/>
  <c r="AC436" i="24" s="1"/>
  <c r="K436" i="24" s="1"/>
  <c r="A437" i="24"/>
  <c r="AC437" i="24" s="1"/>
  <c r="K437" i="24" s="1"/>
  <c r="A438" i="24"/>
  <c r="AC438" i="24" s="1"/>
  <c r="K438" i="24" s="1"/>
  <c r="A439" i="24"/>
  <c r="AC439" i="24" s="1"/>
  <c r="K439" i="24" s="1"/>
  <c r="A440" i="24"/>
  <c r="AC440" i="24" s="1"/>
  <c r="K440" i="24" s="1"/>
  <c r="A441" i="24"/>
  <c r="AC441" i="24" s="1"/>
  <c r="K441" i="24" s="1"/>
  <c r="A442" i="24"/>
  <c r="AC442" i="24" s="1"/>
  <c r="K442" i="24" s="1"/>
  <c r="A443" i="24"/>
  <c r="AC443" i="24" s="1"/>
  <c r="K443" i="24" s="1"/>
  <c r="A444" i="24"/>
  <c r="AC444" i="24" s="1"/>
  <c r="K444" i="24" s="1"/>
  <c r="A445" i="24"/>
  <c r="AC445" i="24" s="1"/>
  <c r="K445" i="24" s="1"/>
  <c r="A446" i="24"/>
  <c r="AC446" i="24" s="1"/>
  <c r="K446" i="24" s="1"/>
  <c r="A447" i="24"/>
  <c r="AC447" i="24" s="1"/>
  <c r="K447" i="24" s="1"/>
  <c r="A448" i="24"/>
  <c r="AC448" i="24" s="1"/>
  <c r="K448" i="24" s="1"/>
  <c r="A449" i="24"/>
  <c r="AC449" i="24" s="1"/>
  <c r="K449" i="24" s="1"/>
  <c r="A450" i="24"/>
  <c r="AC450" i="24" s="1"/>
  <c r="K450" i="24" s="1"/>
  <c r="A451" i="24"/>
  <c r="AC451" i="24" s="1"/>
  <c r="K451" i="24" s="1"/>
  <c r="A452" i="24"/>
  <c r="AC452" i="24" s="1"/>
  <c r="K452" i="24" s="1"/>
  <c r="A453" i="24"/>
  <c r="AC453" i="24" s="1"/>
  <c r="K453" i="24" s="1"/>
  <c r="A454" i="24"/>
  <c r="AC454" i="24" s="1"/>
  <c r="K454" i="24" s="1"/>
  <c r="A455" i="24"/>
  <c r="AC455" i="24" s="1"/>
  <c r="K455" i="24" s="1"/>
  <c r="A456" i="24"/>
  <c r="AC456" i="24" s="1"/>
  <c r="K456" i="24" s="1"/>
  <c r="A457" i="24"/>
  <c r="AC457" i="24" s="1"/>
  <c r="K457" i="24" s="1"/>
  <c r="A458" i="24"/>
  <c r="AC458" i="24" s="1"/>
  <c r="K458" i="24" s="1"/>
  <c r="A459" i="24"/>
  <c r="AC459" i="24" s="1"/>
  <c r="K459" i="24" s="1"/>
  <c r="A460" i="24"/>
  <c r="AC460" i="24" s="1"/>
  <c r="K460" i="24" s="1"/>
  <c r="A461" i="24"/>
  <c r="AC461" i="24" s="1"/>
  <c r="K461" i="24" s="1"/>
  <c r="A462" i="24"/>
  <c r="AC462" i="24" s="1"/>
  <c r="K462" i="24" s="1"/>
  <c r="A463" i="24"/>
  <c r="AC463" i="24" s="1"/>
  <c r="K463" i="24" s="1"/>
  <c r="A464" i="24"/>
  <c r="AC464" i="24" s="1"/>
  <c r="K464" i="24" s="1"/>
  <c r="A465" i="24"/>
  <c r="AC465" i="24" s="1"/>
  <c r="K465" i="24" s="1"/>
  <c r="A466" i="24"/>
  <c r="AC466" i="24" s="1"/>
  <c r="K466" i="24" s="1"/>
  <c r="A467" i="24"/>
  <c r="AC467" i="24" s="1"/>
  <c r="K467" i="24" s="1"/>
  <c r="A468" i="24"/>
  <c r="AC468" i="24" s="1"/>
  <c r="K468" i="24" s="1"/>
  <c r="A469" i="24"/>
  <c r="AC469" i="24" s="1"/>
  <c r="K469" i="24" s="1"/>
  <c r="A470" i="24"/>
  <c r="AC470" i="24" s="1"/>
  <c r="K470" i="24" s="1"/>
  <c r="A471" i="24"/>
  <c r="AC471" i="24" s="1"/>
  <c r="K471" i="24" s="1"/>
  <c r="A472" i="24"/>
  <c r="AC472" i="24" s="1"/>
  <c r="K472" i="24" s="1"/>
  <c r="A473" i="24"/>
  <c r="AC473" i="24" s="1"/>
  <c r="K473" i="24" s="1"/>
  <c r="A474" i="24"/>
  <c r="AC474" i="24" s="1"/>
  <c r="K474" i="24" s="1"/>
  <c r="A475" i="24"/>
  <c r="AC475" i="24" s="1"/>
  <c r="K475" i="24" s="1"/>
  <c r="A476" i="24"/>
  <c r="AC476" i="24" s="1"/>
  <c r="K476" i="24" s="1"/>
  <c r="A477" i="24"/>
  <c r="AC477" i="24" s="1"/>
  <c r="K477" i="24" s="1"/>
  <c r="A478" i="24"/>
  <c r="AC478" i="24" s="1"/>
  <c r="K478" i="24" s="1"/>
  <c r="A479" i="24"/>
  <c r="AC479" i="24" s="1"/>
  <c r="K479" i="24" s="1"/>
  <c r="A480" i="24"/>
  <c r="AC480" i="24" s="1"/>
  <c r="K480" i="24" s="1"/>
  <c r="A481" i="24"/>
  <c r="AC481" i="24" s="1"/>
  <c r="K481" i="24" s="1"/>
  <c r="A482" i="24"/>
  <c r="AC482" i="24" s="1"/>
  <c r="K482" i="24" s="1"/>
  <c r="A483" i="24"/>
  <c r="AC483" i="24" s="1"/>
  <c r="K483" i="24" s="1"/>
  <c r="A484" i="24"/>
  <c r="AC484" i="24" s="1"/>
  <c r="K484" i="24" s="1"/>
  <c r="A485" i="24"/>
  <c r="AC485" i="24" s="1"/>
  <c r="K485" i="24" s="1"/>
  <c r="A486" i="24"/>
  <c r="AC486" i="24" s="1"/>
  <c r="K486" i="24" s="1"/>
  <c r="A487" i="24"/>
  <c r="AC487" i="24" s="1"/>
  <c r="K487" i="24" s="1"/>
  <c r="A488" i="24"/>
  <c r="AC488" i="24" s="1"/>
  <c r="K488" i="24" s="1"/>
  <c r="A489" i="24"/>
  <c r="AC489" i="24" s="1"/>
  <c r="K489" i="24" s="1"/>
  <c r="A490" i="24"/>
  <c r="AC490" i="24" s="1"/>
  <c r="K490" i="24" s="1"/>
  <c r="A491" i="24"/>
  <c r="AC491" i="24" s="1"/>
  <c r="K491" i="24" s="1"/>
  <c r="A492" i="24"/>
  <c r="AC492" i="24" s="1"/>
  <c r="K492" i="24" s="1"/>
  <c r="A493" i="24"/>
  <c r="AC493" i="24" s="1"/>
  <c r="K493" i="24" s="1"/>
  <c r="A494" i="24"/>
  <c r="AC494" i="24" s="1"/>
  <c r="K494" i="24" s="1"/>
  <c r="A495" i="24"/>
  <c r="AC495" i="24" s="1"/>
  <c r="K495" i="24" s="1"/>
  <c r="A496" i="24"/>
  <c r="AC496" i="24" s="1"/>
  <c r="K496" i="24" s="1"/>
  <c r="A497" i="24"/>
  <c r="AC497" i="24" s="1"/>
  <c r="K497" i="24" s="1"/>
  <c r="A498" i="24"/>
  <c r="AC498" i="24" s="1"/>
  <c r="K498" i="24" s="1"/>
  <c r="A499" i="24"/>
  <c r="AC499" i="24" s="1"/>
  <c r="K499" i="24" s="1"/>
  <c r="A500" i="24"/>
  <c r="AC500" i="24" s="1"/>
  <c r="K500" i="24" s="1"/>
  <c r="A501" i="24"/>
  <c r="AC501" i="24" s="1"/>
  <c r="K501" i="24" s="1"/>
  <c r="A502" i="24"/>
  <c r="AC502" i="24" s="1"/>
  <c r="K502" i="24" s="1"/>
  <c r="A503" i="24"/>
  <c r="AC503" i="24" s="1"/>
  <c r="K503" i="24" s="1"/>
  <c r="A504" i="24"/>
  <c r="AC504" i="24" s="1"/>
  <c r="K504" i="24" s="1"/>
  <c r="A505" i="24"/>
  <c r="AC505" i="24" s="1"/>
  <c r="K505" i="24" s="1"/>
  <c r="A506" i="24"/>
  <c r="AC506" i="24" s="1"/>
  <c r="K506" i="24" s="1"/>
  <c r="A507" i="24"/>
  <c r="AC507" i="24" s="1"/>
  <c r="K507" i="24" s="1"/>
  <c r="A508" i="24"/>
  <c r="AC508" i="24" s="1"/>
  <c r="K508" i="24" s="1"/>
  <c r="A509" i="24"/>
  <c r="AC509" i="24" s="1"/>
  <c r="K509" i="24" s="1"/>
  <c r="A510" i="24"/>
  <c r="AC510" i="24" s="1"/>
  <c r="K510" i="24" s="1"/>
  <c r="A511" i="24"/>
  <c r="AC511" i="24" s="1"/>
  <c r="K511" i="24" s="1"/>
  <c r="A512" i="24"/>
  <c r="AC512" i="24" s="1"/>
  <c r="K512" i="24" s="1"/>
  <c r="A513" i="24"/>
  <c r="AC513" i="24" s="1"/>
  <c r="K513" i="24" s="1"/>
  <c r="A514" i="24"/>
  <c r="AC514" i="24" s="1"/>
  <c r="K514" i="24" s="1"/>
  <c r="A515" i="24"/>
  <c r="AC515" i="24" s="1"/>
  <c r="K515" i="24" s="1"/>
  <c r="A516" i="24"/>
  <c r="AC516" i="24" s="1"/>
  <c r="K516" i="24" s="1"/>
  <c r="A517" i="24"/>
  <c r="AC517" i="24" s="1"/>
  <c r="K517" i="24" s="1"/>
  <c r="A518" i="24"/>
  <c r="AC518" i="24" s="1"/>
  <c r="K518" i="24" s="1"/>
  <c r="A519" i="24"/>
  <c r="AC519" i="24" s="1"/>
  <c r="K519" i="24" s="1"/>
  <c r="A520" i="24"/>
  <c r="AC520" i="24" s="1"/>
  <c r="K520" i="24" s="1"/>
  <c r="A521" i="24"/>
  <c r="AC521" i="24" s="1"/>
  <c r="K521" i="24" s="1"/>
  <c r="A522" i="24"/>
  <c r="AC522" i="24" s="1"/>
  <c r="K522" i="24" s="1"/>
  <c r="A523" i="24"/>
  <c r="AC523" i="24" s="1"/>
  <c r="K523" i="24" s="1"/>
  <c r="A524" i="24"/>
  <c r="AC524" i="24" s="1"/>
  <c r="K524" i="24" s="1"/>
  <c r="A525" i="24"/>
  <c r="AC525" i="24" s="1"/>
  <c r="K525" i="24" s="1"/>
  <c r="A526" i="24"/>
  <c r="AC526" i="24" s="1"/>
  <c r="K526" i="24" s="1"/>
  <c r="A527" i="24"/>
  <c r="AC527" i="24" s="1"/>
  <c r="K527" i="24" s="1"/>
  <c r="A528" i="24"/>
  <c r="AC528" i="24" s="1"/>
  <c r="K528" i="24" s="1"/>
  <c r="A529" i="24"/>
  <c r="AC529" i="24" s="1"/>
  <c r="K529" i="24" s="1"/>
  <c r="A530" i="24"/>
  <c r="AC530" i="24" s="1"/>
  <c r="K530" i="24" s="1"/>
  <c r="A531" i="24"/>
  <c r="AC531" i="24" s="1"/>
  <c r="K531" i="24" s="1"/>
  <c r="A532" i="24"/>
  <c r="AC532" i="24" s="1"/>
  <c r="K532" i="24" s="1"/>
  <c r="A533" i="24"/>
  <c r="AC533" i="24" s="1"/>
  <c r="K533" i="24" s="1"/>
  <c r="A534" i="24"/>
  <c r="AC534" i="24" s="1"/>
  <c r="K534" i="24" s="1"/>
  <c r="A535" i="24"/>
  <c r="AC535" i="24" s="1"/>
  <c r="K535" i="24" s="1"/>
  <c r="A536" i="24"/>
  <c r="AC536" i="24" s="1"/>
  <c r="K536" i="24" s="1"/>
  <c r="A537" i="24"/>
  <c r="AC537" i="24" s="1"/>
  <c r="K537" i="24" s="1"/>
  <c r="A538" i="24"/>
  <c r="AC538" i="24" s="1"/>
  <c r="K538" i="24" s="1"/>
  <c r="A539" i="24"/>
  <c r="AC539" i="24" s="1"/>
  <c r="K539" i="24" s="1"/>
  <c r="A540" i="24"/>
  <c r="AC540" i="24" s="1"/>
  <c r="K540" i="24" s="1"/>
  <c r="A541" i="24"/>
  <c r="AC541" i="24" s="1"/>
  <c r="K541" i="24" s="1"/>
  <c r="A542" i="24"/>
  <c r="AC542" i="24" s="1"/>
  <c r="K542" i="24" s="1"/>
  <c r="A543" i="24"/>
  <c r="AC543" i="24" s="1"/>
  <c r="K543" i="24" s="1"/>
  <c r="A544" i="24"/>
  <c r="AC544" i="24" s="1"/>
  <c r="K544" i="24" s="1"/>
  <c r="A545" i="24"/>
  <c r="AC545" i="24" s="1"/>
  <c r="K545" i="24" s="1"/>
  <c r="A546" i="24"/>
  <c r="AC546" i="24" s="1"/>
  <c r="K546" i="24" s="1"/>
  <c r="A547" i="24"/>
  <c r="AC547" i="24" s="1"/>
  <c r="K547" i="24" s="1"/>
  <c r="A548" i="24"/>
  <c r="AC548" i="24" s="1"/>
  <c r="K548" i="24" s="1"/>
  <c r="A549" i="24"/>
  <c r="AC549" i="24" s="1"/>
  <c r="K549" i="24" s="1"/>
  <c r="A550" i="24"/>
  <c r="AC550" i="24" s="1"/>
  <c r="K550" i="24" s="1"/>
  <c r="A551" i="24"/>
  <c r="AC551" i="24" s="1"/>
  <c r="K551" i="24" s="1"/>
  <c r="A552" i="24"/>
  <c r="AC552" i="24" s="1"/>
  <c r="K552" i="24" s="1"/>
  <c r="A553" i="24"/>
  <c r="AC553" i="24" s="1"/>
  <c r="K553" i="24" s="1"/>
  <c r="A554" i="24"/>
  <c r="AC554" i="24" s="1"/>
  <c r="K554" i="24" s="1"/>
  <c r="A555" i="24"/>
  <c r="AC555" i="24" s="1"/>
  <c r="K555" i="24" s="1"/>
  <c r="A556" i="24"/>
  <c r="AC556" i="24" s="1"/>
  <c r="K556" i="24" s="1"/>
  <c r="A557" i="24"/>
  <c r="AC557" i="24" s="1"/>
  <c r="K557" i="24" s="1"/>
  <c r="A559" i="24"/>
  <c r="AC559" i="24" s="1"/>
  <c r="K559" i="24" s="1"/>
  <c r="A560" i="24"/>
  <c r="AC560" i="24" s="1"/>
  <c r="K560" i="24" s="1"/>
  <c r="A561" i="24"/>
  <c r="AC561" i="24" s="1"/>
  <c r="K561" i="24" s="1"/>
  <c r="A562" i="24"/>
  <c r="AC562" i="24" s="1"/>
  <c r="K562" i="24" s="1"/>
  <c r="A563" i="24"/>
  <c r="AC563" i="24" s="1"/>
  <c r="K563" i="24" s="1"/>
  <c r="A564" i="24"/>
  <c r="AC564" i="24" s="1"/>
  <c r="K564" i="24" s="1"/>
  <c r="A565" i="24"/>
  <c r="AC565" i="24" s="1"/>
  <c r="K565" i="24" s="1"/>
  <c r="A566" i="24"/>
  <c r="AC566" i="24" s="1"/>
  <c r="K566" i="24" s="1"/>
  <c r="A567" i="24"/>
  <c r="AC567" i="24" s="1"/>
  <c r="K567" i="24" s="1"/>
  <c r="A568" i="24"/>
  <c r="AC568" i="24" s="1"/>
  <c r="K568" i="24" s="1"/>
  <c r="A569" i="24"/>
  <c r="AC569" i="24" s="1"/>
  <c r="K569" i="24" s="1"/>
  <c r="A570" i="24"/>
  <c r="AC570" i="24" s="1"/>
  <c r="K570" i="24" s="1"/>
  <c r="A571" i="24"/>
  <c r="AC571" i="24" s="1"/>
  <c r="K571" i="24" s="1"/>
  <c r="A572" i="24"/>
  <c r="AC572" i="24" s="1"/>
  <c r="K572" i="24" s="1"/>
  <c r="A573" i="24"/>
  <c r="AC573" i="24" s="1"/>
  <c r="K573" i="24" s="1"/>
  <c r="A574" i="24"/>
  <c r="AC574" i="24" s="1"/>
  <c r="K574" i="24" s="1"/>
  <c r="A575" i="24"/>
  <c r="AC575" i="24" s="1"/>
  <c r="K575" i="24" s="1"/>
  <c r="A576" i="24"/>
  <c r="AC576" i="24" s="1"/>
  <c r="K576" i="24" s="1"/>
  <c r="A577" i="24"/>
  <c r="AC577" i="24" s="1"/>
  <c r="K577" i="24" s="1"/>
  <c r="A578" i="24"/>
  <c r="AC578" i="24" s="1"/>
  <c r="K578" i="24" s="1"/>
  <c r="A579" i="24"/>
  <c r="AC579" i="24" s="1"/>
  <c r="K579" i="24" s="1"/>
  <c r="A580" i="24"/>
  <c r="AC580" i="24" s="1"/>
  <c r="K580" i="24" s="1"/>
  <c r="A581" i="24"/>
  <c r="AC581" i="24" s="1"/>
  <c r="K581" i="24" s="1"/>
  <c r="A582" i="24"/>
  <c r="AC582" i="24" s="1"/>
  <c r="K582" i="24" s="1"/>
  <c r="A583" i="24"/>
  <c r="AC583" i="24" s="1"/>
  <c r="K583" i="24" s="1"/>
  <c r="A584" i="24"/>
  <c r="AC584" i="24" s="1"/>
  <c r="K584" i="24" s="1"/>
  <c r="A585" i="24"/>
  <c r="AC585" i="24" s="1"/>
  <c r="K585" i="24" s="1"/>
  <c r="A586" i="24"/>
  <c r="AC586" i="24" s="1"/>
  <c r="K586" i="24" s="1"/>
  <c r="A587" i="24"/>
  <c r="AC587" i="24" s="1"/>
  <c r="K587" i="24" s="1"/>
  <c r="A588" i="24"/>
  <c r="AC588" i="24" s="1"/>
  <c r="K588" i="24" s="1"/>
  <c r="A589" i="24"/>
  <c r="AC589" i="24" s="1"/>
  <c r="K589" i="24" s="1"/>
  <c r="A590" i="24"/>
  <c r="AC590" i="24" s="1"/>
  <c r="K590" i="24" s="1"/>
  <c r="A591" i="24"/>
  <c r="AC591" i="24" s="1"/>
  <c r="K591" i="24" s="1"/>
  <c r="A592" i="24"/>
  <c r="AC592" i="24" s="1"/>
  <c r="K592" i="24" s="1"/>
  <c r="A593" i="24"/>
  <c r="AC593" i="24" s="1"/>
  <c r="K593" i="24" s="1"/>
  <c r="A594" i="24"/>
  <c r="AC594" i="24" s="1"/>
  <c r="K594" i="24" s="1"/>
  <c r="A595" i="24"/>
  <c r="AC595" i="24" s="1"/>
  <c r="K595" i="24" s="1"/>
  <c r="A596" i="24"/>
  <c r="AC596" i="24" s="1"/>
  <c r="K596" i="24" s="1"/>
  <c r="A597" i="24"/>
  <c r="AC597" i="24" s="1"/>
  <c r="K597" i="24" s="1"/>
  <c r="A598" i="24"/>
  <c r="AC598" i="24" s="1"/>
  <c r="K598" i="24" s="1"/>
  <c r="A599" i="24"/>
  <c r="AC599" i="24" s="1"/>
  <c r="K599" i="24" s="1"/>
  <c r="A600" i="24"/>
  <c r="AC600" i="24" s="1"/>
  <c r="K600" i="24" s="1"/>
  <c r="A601" i="24"/>
  <c r="AC601" i="24" s="1"/>
  <c r="K601" i="24" s="1"/>
  <c r="A602" i="24"/>
  <c r="AC602" i="24" s="1"/>
  <c r="K602" i="24" s="1"/>
  <c r="A603" i="24"/>
  <c r="AC603" i="24" s="1"/>
  <c r="K603" i="24" s="1"/>
  <c r="A604" i="24"/>
  <c r="AC604" i="24" s="1"/>
  <c r="K604" i="24" s="1"/>
  <c r="A605" i="24"/>
  <c r="AC605" i="24" s="1"/>
  <c r="K605" i="24" s="1"/>
  <c r="A606" i="24"/>
  <c r="AC606" i="24" s="1"/>
  <c r="K606" i="24" s="1"/>
  <c r="A607" i="24"/>
  <c r="AC607" i="24" s="1"/>
  <c r="K607" i="24" s="1"/>
  <c r="A608" i="24"/>
  <c r="AC608" i="24" s="1"/>
  <c r="K608" i="24" s="1"/>
  <c r="A609" i="24"/>
  <c r="AC609" i="24" s="1"/>
  <c r="K609" i="24" s="1"/>
  <c r="A610" i="24"/>
  <c r="AC610" i="24" s="1"/>
  <c r="K610" i="24" s="1"/>
  <c r="A611" i="24"/>
  <c r="AC611" i="24" s="1"/>
  <c r="K611" i="24" s="1"/>
  <c r="A612" i="24"/>
  <c r="AC612" i="24" s="1"/>
  <c r="K612" i="24" s="1"/>
  <c r="A613" i="24"/>
  <c r="AC613" i="24" s="1"/>
  <c r="K613" i="24" s="1"/>
  <c r="A614" i="24"/>
  <c r="AC614" i="24" s="1"/>
  <c r="K614" i="24" s="1"/>
  <c r="A615" i="24"/>
  <c r="AC615" i="24" s="1"/>
  <c r="K615" i="24" s="1"/>
  <c r="A616" i="24"/>
  <c r="AC616" i="24" s="1"/>
  <c r="K616" i="24" s="1"/>
  <c r="A617" i="24"/>
  <c r="AC617" i="24" s="1"/>
  <c r="K617" i="24" s="1"/>
  <c r="A618" i="24"/>
  <c r="AC618" i="24" s="1"/>
  <c r="K618" i="24" s="1"/>
  <c r="A619" i="24"/>
  <c r="AC619" i="24" s="1"/>
  <c r="K619" i="24" s="1"/>
  <c r="A620" i="24"/>
  <c r="AC620" i="24" s="1"/>
  <c r="K620" i="24" s="1"/>
  <c r="A621" i="24"/>
  <c r="AC621" i="24" s="1"/>
  <c r="K621" i="24" s="1"/>
  <c r="A622" i="24"/>
  <c r="AC622" i="24" s="1"/>
  <c r="K622" i="24" s="1"/>
  <c r="A623" i="24"/>
  <c r="AC623" i="24" s="1"/>
  <c r="K623" i="24" s="1"/>
  <c r="A624" i="24"/>
  <c r="AC624" i="24" s="1"/>
  <c r="K624" i="24" s="1"/>
  <c r="A625" i="24"/>
  <c r="AC625" i="24" s="1"/>
  <c r="K625" i="24" s="1"/>
  <c r="A626" i="24"/>
  <c r="AC626" i="24" s="1"/>
  <c r="K626" i="24" s="1"/>
  <c r="A627" i="24"/>
  <c r="AC627" i="24" s="1"/>
  <c r="K627" i="24" s="1"/>
  <c r="A628" i="24"/>
  <c r="AC628" i="24" s="1"/>
  <c r="K628" i="24" s="1"/>
  <c r="A629" i="24"/>
  <c r="AC629" i="24" s="1"/>
  <c r="K629" i="24" s="1"/>
  <c r="A630" i="24"/>
  <c r="AC630" i="24" s="1"/>
  <c r="K630" i="24" s="1"/>
  <c r="A631" i="24"/>
  <c r="AC631" i="24" s="1"/>
  <c r="K631" i="24" s="1"/>
  <c r="A632" i="24"/>
  <c r="AC632" i="24" s="1"/>
  <c r="K632" i="24" s="1"/>
  <c r="A633" i="24"/>
  <c r="AC633" i="24" s="1"/>
  <c r="K633" i="24" s="1"/>
  <c r="A634" i="24"/>
  <c r="AC634" i="24" s="1"/>
  <c r="K634" i="24" s="1"/>
  <c r="A635" i="24"/>
  <c r="AC635" i="24" s="1"/>
  <c r="K635" i="24" s="1"/>
  <c r="A636" i="24"/>
  <c r="AC636" i="24" s="1"/>
  <c r="K636" i="24" s="1"/>
  <c r="A637" i="24"/>
  <c r="AC637" i="24" s="1"/>
  <c r="K637" i="24" s="1"/>
  <c r="A638" i="24"/>
  <c r="AC638" i="24" s="1"/>
  <c r="K638" i="24" s="1"/>
  <c r="A639" i="24"/>
  <c r="AC639" i="24" s="1"/>
  <c r="K639" i="24" s="1"/>
  <c r="A640" i="24"/>
  <c r="AC640" i="24" s="1"/>
  <c r="K640" i="24" s="1"/>
  <c r="A641" i="24"/>
  <c r="AC641" i="24" s="1"/>
  <c r="K641" i="24" s="1"/>
  <c r="A642" i="24"/>
  <c r="AC642" i="24" s="1"/>
  <c r="K642" i="24" s="1"/>
  <c r="A643" i="24"/>
  <c r="AC643" i="24" s="1"/>
  <c r="K643" i="24" s="1"/>
  <c r="A644" i="24"/>
  <c r="AC644" i="24" s="1"/>
  <c r="K644" i="24" s="1"/>
  <c r="A645" i="24"/>
  <c r="AC645" i="24" s="1"/>
  <c r="K645" i="24" s="1"/>
  <c r="A646" i="24"/>
  <c r="AC646" i="24" s="1"/>
  <c r="K646" i="24" s="1"/>
  <c r="A647" i="24"/>
  <c r="AC647" i="24" s="1"/>
  <c r="K647" i="24" s="1"/>
  <c r="A648" i="24"/>
  <c r="AC648" i="24" s="1"/>
  <c r="K648" i="24" s="1"/>
  <c r="A649" i="24"/>
  <c r="AC649" i="24" s="1"/>
  <c r="K649" i="24" s="1"/>
  <c r="A650" i="24"/>
  <c r="AC650" i="24" s="1"/>
  <c r="K650" i="24" s="1"/>
  <c r="A651" i="24"/>
  <c r="AC651" i="24" s="1"/>
  <c r="K651" i="24" s="1"/>
  <c r="A652" i="24"/>
  <c r="AC652" i="24" s="1"/>
  <c r="K652" i="24" s="1"/>
  <c r="A653" i="24"/>
  <c r="AC653" i="24" s="1"/>
  <c r="K653" i="24" s="1"/>
  <c r="A654" i="24"/>
  <c r="AC654" i="24" s="1"/>
  <c r="K654" i="24" s="1"/>
  <c r="A655" i="24"/>
  <c r="AC655" i="24" s="1"/>
  <c r="K655" i="24" s="1"/>
  <c r="A656" i="24"/>
  <c r="AC656" i="24" s="1"/>
  <c r="K656" i="24" s="1"/>
  <c r="A657" i="24"/>
  <c r="AC657" i="24" s="1"/>
  <c r="K657" i="24" s="1"/>
  <c r="A658" i="24"/>
  <c r="AC658" i="24" s="1"/>
  <c r="K658" i="24" s="1"/>
  <c r="A659" i="24"/>
  <c r="AC659" i="24" s="1"/>
  <c r="K659" i="24" s="1"/>
  <c r="A660" i="24"/>
  <c r="AC660" i="24" s="1"/>
  <c r="K660" i="24" s="1"/>
  <c r="A661" i="24"/>
  <c r="AC661" i="24" s="1"/>
  <c r="K661" i="24" s="1"/>
  <c r="A662" i="24"/>
  <c r="AC662" i="24" s="1"/>
  <c r="K662" i="24" s="1"/>
  <c r="A663" i="24"/>
  <c r="AC663" i="24" s="1"/>
  <c r="K663" i="24" s="1"/>
  <c r="A664" i="24"/>
  <c r="AC664" i="24" s="1"/>
  <c r="K664" i="24" s="1"/>
  <c r="A665" i="24"/>
  <c r="AC665" i="24" s="1"/>
  <c r="K665" i="24" s="1"/>
  <c r="A666" i="24"/>
  <c r="AC666" i="24" s="1"/>
  <c r="K666" i="24" s="1"/>
  <c r="A667" i="24"/>
  <c r="AC667" i="24" s="1"/>
  <c r="K667" i="24" s="1"/>
  <c r="A668" i="24"/>
  <c r="AC668" i="24" s="1"/>
  <c r="K668" i="24" s="1"/>
  <c r="A669" i="24"/>
  <c r="AC669" i="24" s="1"/>
  <c r="K669" i="24" s="1"/>
  <c r="A670" i="24"/>
  <c r="AC670" i="24" s="1"/>
  <c r="K670" i="24" s="1"/>
  <c r="A671" i="24"/>
  <c r="AC671" i="24" s="1"/>
  <c r="K671" i="24" s="1"/>
  <c r="A672" i="24"/>
  <c r="AC672" i="24" s="1"/>
  <c r="K672" i="24" s="1"/>
  <c r="A673" i="24"/>
  <c r="AC673" i="24" s="1"/>
  <c r="K673" i="24" s="1"/>
  <c r="A674" i="24"/>
  <c r="AC674" i="24" s="1"/>
  <c r="K674" i="24" s="1"/>
  <c r="A675" i="24"/>
  <c r="AC675" i="24" s="1"/>
  <c r="K675" i="24" s="1"/>
  <c r="A676" i="24"/>
  <c r="AC676" i="24" s="1"/>
  <c r="K676" i="24" s="1"/>
  <c r="A677" i="24"/>
  <c r="AC677" i="24" s="1"/>
  <c r="K677" i="24" s="1"/>
  <c r="A678" i="24"/>
  <c r="AC678" i="24" s="1"/>
  <c r="K678" i="24" s="1"/>
  <c r="A679" i="24"/>
  <c r="AC679" i="24" s="1"/>
  <c r="K679" i="24" s="1"/>
  <c r="A680" i="24"/>
  <c r="AC680" i="24" s="1"/>
  <c r="K680" i="24" s="1"/>
  <c r="A681" i="24"/>
  <c r="AC681" i="24" s="1"/>
  <c r="K681" i="24" s="1"/>
  <c r="A682" i="24"/>
  <c r="AC682" i="24" s="1"/>
  <c r="K682" i="24" s="1"/>
  <c r="A683" i="24"/>
  <c r="AC683" i="24" s="1"/>
  <c r="K683" i="24" s="1"/>
  <c r="A684" i="24"/>
  <c r="AC684" i="24" s="1"/>
  <c r="K684" i="24" s="1"/>
  <c r="A685" i="24"/>
  <c r="AC685" i="24" s="1"/>
  <c r="K685" i="24" s="1"/>
  <c r="A686" i="24"/>
  <c r="AC686" i="24" s="1"/>
  <c r="K686" i="24" s="1"/>
  <c r="A687" i="24"/>
  <c r="AC687" i="24" s="1"/>
  <c r="K687" i="24" s="1"/>
  <c r="A688" i="24"/>
  <c r="AC688" i="24" s="1"/>
  <c r="K688" i="24" s="1"/>
  <c r="A689" i="24"/>
  <c r="AC689" i="24" s="1"/>
  <c r="K689" i="24" s="1"/>
  <c r="A690" i="24"/>
  <c r="AC690" i="24" s="1"/>
  <c r="K690" i="24" s="1"/>
  <c r="A691" i="24"/>
  <c r="AC691" i="24" s="1"/>
  <c r="K691" i="24" s="1"/>
  <c r="A692" i="24"/>
  <c r="AC692" i="24" s="1"/>
  <c r="K692" i="24" s="1"/>
  <c r="A693" i="24"/>
  <c r="AC693" i="24" s="1"/>
  <c r="K693" i="24" s="1"/>
  <c r="A694" i="24"/>
  <c r="AC694" i="24" s="1"/>
  <c r="K694" i="24" s="1"/>
  <c r="A695" i="24"/>
  <c r="AC695" i="24" s="1"/>
  <c r="K695" i="24" s="1"/>
  <c r="A696" i="24"/>
  <c r="AC696" i="24" s="1"/>
  <c r="K696" i="24" s="1"/>
  <c r="A697" i="24"/>
  <c r="AC697" i="24" s="1"/>
  <c r="K697" i="24" s="1"/>
  <c r="A698" i="24"/>
  <c r="AC698" i="24" s="1"/>
  <c r="K698" i="24" s="1"/>
  <c r="A699" i="24"/>
  <c r="AC699" i="24" s="1"/>
  <c r="K699" i="24" s="1"/>
  <c r="A700" i="24"/>
  <c r="AC700" i="24" s="1"/>
  <c r="K700" i="24" s="1"/>
  <c r="A701" i="24"/>
  <c r="AC701" i="24" s="1"/>
  <c r="K701" i="24" s="1"/>
  <c r="A702" i="24"/>
  <c r="AC702" i="24" s="1"/>
  <c r="K702" i="24" s="1"/>
  <c r="A703" i="24"/>
  <c r="AC703" i="24" s="1"/>
  <c r="K703" i="24" s="1"/>
  <c r="A704" i="24"/>
  <c r="AC704" i="24" s="1"/>
  <c r="K704" i="24" s="1"/>
  <c r="A705" i="24"/>
  <c r="AC705" i="24" s="1"/>
  <c r="K705" i="24" s="1"/>
  <c r="A706" i="24"/>
  <c r="AC706" i="24" s="1"/>
  <c r="K706" i="24" s="1"/>
  <c r="A707" i="24"/>
  <c r="AC707" i="24" s="1"/>
  <c r="K707" i="24" s="1"/>
  <c r="A708" i="24"/>
  <c r="AC708" i="24" s="1"/>
  <c r="K708" i="24" s="1"/>
  <c r="A709" i="24"/>
  <c r="AC709" i="24" s="1"/>
  <c r="K709" i="24" s="1"/>
  <c r="A710" i="24"/>
  <c r="AC710" i="24" s="1"/>
  <c r="K710" i="24" s="1"/>
  <c r="A711" i="24"/>
  <c r="AC711" i="24" s="1"/>
  <c r="K711" i="24" s="1"/>
  <c r="A712" i="24"/>
  <c r="AC712" i="24" s="1"/>
  <c r="K712" i="24" s="1"/>
  <c r="A713" i="24"/>
  <c r="AC713" i="24" s="1"/>
  <c r="K713" i="24" s="1"/>
  <c r="A714" i="24"/>
  <c r="AC714" i="24" s="1"/>
  <c r="K714" i="24" s="1"/>
  <c r="A715" i="24"/>
  <c r="AC715" i="24" s="1"/>
  <c r="K715" i="24" s="1"/>
  <c r="A716" i="24"/>
  <c r="AC716" i="24" s="1"/>
  <c r="K716" i="24" s="1"/>
  <c r="A717" i="24"/>
  <c r="AC717" i="24" s="1"/>
  <c r="K717" i="24" s="1"/>
  <c r="A718" i="24"/>
  <c r="AC718" i="24" s="1"/>
  <c r="K718" i="24" s="1"/>
  <c r="A719" i="24"/>
  <c r="AC719" i="24" s="1"/>
  <c r="K719" i="24" s="1"/>
  <c r="A720" i="24"/>
  <c r="AC720" i="24" s="1"/>
  <c r="K720" i="24" s="1"/>
  <c r="A721" i="24"/>
  <c r="AC721" i="24" s="1"/>
  <c r="K721" i="24" s="1"/>
  <c r="A722" i="24"/>
  <c r="AC722" i="24" s="1"/>
  <c r="K722" i="24" s="1"/>
  <c r="A723" i="24"/>
  <c r="AC723" i="24" s="1"/>
  <c r="K723" i="24" s="1"/>
  <c r="A724" i="24"/>
  <c r="AC724" i="24" s="1"/>
  <c r="K724" i="24" s="1"/>
  <c r="A725" i="24"/>
  <c r="AC725" i="24" s="1"/>
  <c r="K725" i="24" s="1"/>
  <c r="A726" i="24"/>
  <c r="AC726" i="24" s="1"/>
  <c r="K726" i="24" s="1"/>
  <c r="A727" i="24"/>
  <c r="AC727" i="24" s="1"/>
  <c r="K727" i="24" s="1"/>
  <c r="A728" i="24"/>
  <c r="AC728" i="24" s="1"/>
  <c r="K728" i="24" s="1"/>
  <c r="A729" i="24"/>
  <c r="AC729" i="24" s="1"/>
  <c r="K729" i="24" s="1"/>
  <c r="A730" i="24"/>
  <c r="AC730" i="24" s="1"/>
  <c r="K730" i="24" s="1"/>
  <c r="A731" i="24"/>
  <c r="AC731" i="24" s="1"/>
  <c r="K731" i="24" s="1"/>
  <c r="A732" i="24"/>
  <c r="AC732" i="24" s="1"/>
  <c r="K732" i="24" s="1"/>
  <c r="A733" i="24"/>
  <c r="AC733" i="24" s="1"/>
  <c r="K733" i="24" s="1"/>
  <c r="A734" i="24"/>
  <c r="AC734" i="24" s="1"/>
  <c r="K734" i="24" s="1"/>
  <c r="A735" i="24"/>
  <c r="AC735" i="24" s="1"/>
  <c r="K735" i="24" s="1"/>
  <c r="A736" i="24"/>
  <c r="AC736" i="24" s="1"/>
  <c r="K736" i="24" s="1"/>
  <c r="A737" i="24"/>
  <c r="AC737" i="24" s="1"/>
  <c r="K737" i="24" s="1"/>
  <c r="A738" i="24"/>
  <c r="AC738" i="24" s="1"/>
  <c r="K738" i="24" s="1"/>
  <c r="A739" i="24"/>
  <c r="AC739" i="24" s="1"/>
  <c r="K739" i="24" s="1"/>
  <c r="A740" i="24"/>
  <c r="AC740" i="24" s="1"/>
  <c r="K740" i="24" s="1"/>
  <c r="A741" i="24"/>
  <c r="AC741" i="24" s="1"/>
  <c r="K741" i="24" s="1"/>
  <c r="A742" i="24"/>
  <c r="AC742" i="24" s="1"/>
  <c r="K742" i="24" s="1"/>
  <c r="A743" i="24"/>
  <c r="AC743" i="24" s="1"/>
  <c r="K743" i="24" s="1"/>
  <c r="A744" i="24"/>
  <c r="AC744" i="24" s="1"/>
  <c r="K744" i="24" s="1"/>
  <c r="A745" i="24"/>
  <c r="AC745" i="24" s="1"/>
  <c r="K745" i="24" s="1"/>
  <c r="A746" i="24"/>
  <c r="AC746" i="24" s="1"/>
  <c r="K746" i="24" s="1"/>
  <c r="A747" i="24"/>
  <c r="AC747" i="24" s="1"/>
  <c r="K747" i="24" s="1"/>
  <c r="A748" i="24"/>
  <c r="AC748" i="24" s="1"/>
  <c r="K748" i="24" s="1"/>
  <c r="A749" i="24"/>
  <c r="AC749" i="24" s="1"/>
  <c r="K749" i="24" s="1"/>
  <c r="A750" i="24"/>
  <c r="AC750" i="24" s="1"/>
  <c r="K750" i="24" s="1"/>
  <c r="A751" i="24"/>
  <c r="AC751" i="24" s="1"/>
  <c r="K751" i="24" s="1"/>
  <c r="A752" i="24"/>
  <c r="AC752" i="24" s="1"/>
  <c r="K752" i="24" s="1"/>
  <c r="A753" i="24"/>
  <c r="AC753" i="24" s="1"/>
  <c r="K753" i="24" s="1"/>
  <c r="A754" i="24"/>
  <c r="AC754" i="24" s="1"/>
  <c r="K754" i="24" s="1"/>
  <c r="A755" i="24"/>
  <c r="AC755" i="24" s="1"/>
  <c r="K755" i="24" s="1"/>
  <c r="A756" i="24"/>
  <c r="AC756" i="24" s="1"/>
  <c r="K756" i="24" s="1"/>
  <c r="A757" i="24"/>
  <c r="AC757" i="24" s="1"/>
  <c r="K757" i="24" s="1"/>
  <c r="A758" i="24"/>
  <c r="AC758" i="24" s="1"/>
  <c r="K758" i="24" s="1"/>
  <c r="A759" i="24"/>
  <c r="AC759" i="24" s="1"/>
  <c r="K759" i="24" s="1"/>
  <c r="A760" i="24"/>
  <c r="AC760" i="24" s="1"/>
  <c r="K760" i="24" s="1"/>
  <c r="A761" i="24"/>
  <c r="AC761" i="24" s="1"/>
  <c r="K761" i="24" s="1"/>
  <c r="A762" i="24"/>
  <c r="AC762" i="24" s="1"/>
  <c r="K762" i="24" s="1"/>
  <c r="A763" i="24"/>
  <c r="AC763" i="24" s="1"/>
  <c r="K763" i="24" s="1"/>
  <c r="A764" i="24"/>
  <c r="AC764" i="24" s="1"/>
  <c r="K764" i="24" s="1"/>
  <c r="A765" i="24"/>
  <c r="AC765" i="24" s="1"/>
  <c r="K765" i="24" s="1"/>
  <c r="A766" i="24"/>
  <c r="AC766" i="24" s="1"/>
  <c r="K766" i="24" s="1"/>
  <c r="A767" i="24"/>
  <c r="AC767" i="24" s="1"/>
  <c r="K767" i="24" s="1"/>
  <c r="A768" i="24"/>
  <c r="AC768" i="24" s="1"/>
  <c r="K768" i="24" s="1"/>
  <c r="A769" i="24"/>
  <c r="AC769" i="24" s="1"/>
  <c r="K769" i="24" s="1"/>
  <c r="A770" i="24"/>
  <c r="AC770" i="24" s="1"/>
  <c r="K770" i="24" s="1"/>
  <c r="A771" i="24"/>
  <c r="AC771" i="24" s="1"/>
  <c r="K771" i="24" s="1"/>
  <c r="A772" i="24"/>
  <c r="AC772" i="24" s="1"/>
  <c r="K772" i="24" s="1"/>
  <c r="A773" i="24"/>
  <c r="AC773" i="24" s="1"/>
  <c r="K773" i="24" s="1"/>
  <c r="A774" i="24"/>
  <c r="AC774" i="24" s="1"/>
  <c r="K774" i="24" s="1"/>
  <c r="A775" i="24"/>
  <c r="AC775" i="24" s="1"/>
  <c r="K775" i="24" s="1"/>
  <c r="A776" i="24"/>
  <c r="AC776" i="24" s="1"/>
  <c r="K776" i="24" s="1"/>
  <c r="A777" i="24"/>
  <c r="AC777" i="24" s="1"/>
  <c r="K777" i="24" s="1"/>
  <c r="A778" i="24"/>
  <c r="AC778" i="24" s="1"/>
  <c r="K778" i="24" s="1"/>
  <c r="A779" i="24"/>
  <c r="AC779" i="24" s="1"/>
  <c r="K779" i="24" s="1"/>
  <c r="A780" i="24"/>
  <c r="AC780" i="24" s="1"/>
  <c r="K780" i="24" s="1"/>
  <c r="A781" i="24"/>
  <c r="AC781" i="24" s="1"/>
  <c r="K781" i="24" s="1"/>
  <c r="A782" i="24"/>
  <c r="AC782" i="24" s="1"/>
  <c r="K782" i="24" s="1"/>
  <c r="A783" i="24"/>
  <c r="AC783" i="24" s="1"/>
  <c r="K783" i="24" s="1"/>
  <c r="A784" i="24"/>
  <c r="AC784" i="24" s="1"/>
  <c r="K784" i="24" s="1"/>
  <c r="A785" i="24"/>
  <c r="AC785" i="24" s="1"/>
  <c r="K785" i="24" s="1"/>
  <c r="A786" i="24"/>
  <c r="AC786" i="24" s="1"/>
  <c r="K786" i="24" s="1"/>
  <c r="A787" i="24"/>
  <c r="AC787" i="24" s="1"/>
  <c r="K787" i="24" s="1"/>
  <c r="A788" i="24"/>
  <c r="AC788" i="24" s="1"/>
  <c r="K788" i="24" s="1"/>
  <c r="A789" i="24"/>
  <c r="AC789" i="24" s="1"/>
  <c r="K789" i="24" s="1"/>
  <c r="A790" i="24"/>
  <c r="AC790" i="24" s="1"/>
  <c r="K790" i="24" s="1"/>
  <c r="A791" i="24"/>
  <c r="AC791" i="24" s="1"/>
  <c r="K791" i="24" s="1"/>
  <c r="A792" i="24"/>
  <c r="AC792" i="24" s="1"/>
  <c r="K792" i="24" s="1"/>
  <c r="A793" i="24"/>
  <c r="AC793" i="24" s="1"/>
  <c r="K793" i="24" s="1"/>
  <c r="A794" i="24"/>
  <c r="AC794" i="24" s="1"/>
  <c r="K794" i="24" s="1"/>
  <c r="A795" i="24"/>
  <c r="AC795" i="24" s="1"/>
  <c r="K795" i="24" s="1"/>
  <c r="A796" i="24"/>
  <c r="AC796" i="24" s="1"/>
  <c r="K796" i="24" s="1"/>
  <c r="A797" i="24"/>
  <c r="AC797" i="24" s="1"/>
  <c r="K797" i="24" s="1"/>
  <c r="A798" i="24"/>
  <c r="AC798" i="24" s="1"/>
  <c r="K798" i="24" s="1"/>
  <c r="A799" i="24"/>
  <c r="AC799" i="24" s="1"/>
  <c r="K799" i="24" s="1"/>
  <c r="A800" i="24"/>
  <c r="AC800" i="24" s="1"/>
  <c r="K800" i="24" s="1"/>
  <c r="A801" i="24"/>
  <c r="AC801" i="24" s="1"/>
  <c r="K801" i="24" s="1"/>
  <c r="A802" i="24"/>
  <c r="AC802" i="24" s="1"/>
  <c r="K802" i="24" s="1"/>
  <c r="A803" i="24"/>
  <c r="AC803" i="24" s="1"/>
  <c r="K803" i="24" s="1"/>
  <c r="A804" i="24"/>
  <c r="AC804" i="24" s="1"/>
  <c r="K804" i="24" s="1"/>
  <c r="A805" i="24"/>
  <c r="AC805" i="24" s="1"/>
  <c r="K805" i="24" s="1"/>
  <c r="A806" i="24"/>
  <c r="AC806" i="24" s="1"/>
  <c r="K806" i="24" s="1"/>
  <c r="A807" i="24"/>
  <c r="AC807" i="24" s="1"/>
  <c r="K807" i="24" s="1"/>
  <c r="A808" i="24"/>
  <c r="AC808" i="24" s="1"/>
  <c r="K808" i="24" s="1"/>
  <c r="A809" i="24"/>
  <c r="AC809" i="24" s="1"/>
  <c r="K809" i="24" s="1"/>
  <c r="A810" i="24"/>
  <c r="AC810" i="24" s="1"/>
  <c r="K810" i="24" s="1"/>
  <c r="A811" i="24"/>
  <c r="AC811" i="24" s="1"/>
  <c r="K811" i="24" s="1"/>
  <c r="A812" i="24"/>
  <c r="AC812" i="24" s="1"/>
  <c r="K812" i="24" s="1"/>
  <c r="A813" i="24"/>
  <c r="AC813" i="24" s="1"/>
  <c r="K813" i="24" s="1"/>
  <c r="A814" i="24"/>
  <c r="AC814" i="24" s="1"/>
  <c r="K814" i="24" s="1"/>
  <c r="A815" i="24"/>
  <c r="AC815" i="24" s="1"/>
  <c r="K815" i="24" s="1"/>
  <c r="A816" i="24"/>
  <c r="AC816" i="24" s="1"/>
  <c r="K816" i="24" s="1"/>
  <c r="A817" i="24"/>
  <c r="AC817" i="24" s="1"/>
  <c r="K817" i="24" s="1"/>
  <c r="A818" i="24"/>
  <c r="AC818" i="24" s="1"/>
  <c r="K818" i="24" s="1"/>
  <c r="A819" i="24"/>
  <c r="AC819" i="24" s="1"/>
  <c r="K819" i="24" s="1"/>
  <c r="A820" i="24"/>
  <c r="AC820" i="24" s="1"/>
  <c r="K820" i="24" s="1"/>
  <c r="A821" i="24"/>
  <c r="AC821" i="24" s="1"/>
  <c r="K821" i="24" s="1"/>
  <c r="A822" i="24"/>
  <c r="AC822" i="24" s="1"/>
  <c r="K822" i="24" s="1"/>
  <c r="A823" i="24"/>
  <c r="AC823" i="24" s="1"/>
  <c r="K823" i="24" s="1"/>
  <c r="A824" i="24"/>
  <c r="AC824" i="24" s="1"/>
  <c r="K824" i="24" s="1"/>
  <c r="A825" i="24"/>
  <c r="AC825" i="24" s="1"/>
  <c r="K825" i="24" s="1"/>
  <c r="A826" i="24"/>
  <c r="AC826" i="24" s="1"/>
  <c r="K826" i="24" s="1"/>
  <c r="A827" i="24"/>
  <c r="AC827" i="24" s="1"/>
  <c r="K827" i="24" s="1"/>
  <c r="A828" i="24"/>
  <c r="AC828" i="24" s="1"/>
  <c r="K828" i="24" s="1"/>
  <c r="A829" i="24"/>
  <c r="AC829" i="24" s="1"/>
  <c r="K829" i="24" s="1"/>
  <c r="A830" i="24"/>
  <c r="AC830" i="24" s="1"/>
  <c r="K830" i="24" s="1"/>
  <c r="A831" i="24"/>
  <c r="AC831" i="24" s="1"/>
  <c r="K831" i="24" s="1"/>
  <c r="A832" i="24"/>
  <c r="AC832" i="24" s="1"/>
  <c r="K832" i="24" s="1"/>
  <c r="A833" i="24"/>
  <c r="AC833" i="24" s="1"/>
  <c r="K833" i="24" s="1"/>
  <c r="A834" i="24"/>
  <c r="AC834" i="24" s="1"/>
  <c r="K834" i="24" s="1"/>
  <c r="A835" i="24"/>
  <c r="AC835" i="24" s="1"/>
  <c r="K835" i="24" s="1"/>
  <c r="A836" i="24"/>
  <c r="AC836" i="24" s="1"/>
  <c r="K836" i="24" s="1"/>
  <c r="A837" i="24"/>
  <c r="AC837" i="24" s="1"/>
  <c r="K837" i="24" s="1"/>
  <c r="A838" i="24"/>
  <c r="AC838" i="24" s="1"/>
  <c r="K838" i="24" s="1"/>
  <c r="A839" i="24"/>
  <c r="AC839" i="24" s="1"/>
  <c r="K839" i="24" s="1"/>
  <c r="A840" i="24"/>
  <c r="AC840" i="24" s="1"/>
  <c r="K840" i="24" s="1"/>
  <c r="A841" i="24"/>
  <c r="AC841" i="24" s="1"/>
  <c r="K841" i="24" s="1"/>
  <c r="A842" i="24"/>
  <c r="AC842" i="24" s="1"/>
  <c r="K842" i="24" s="1"/>
  <c r="A843" i="24"/>
  <c r="AC843" i="24" s="1"/>
  <c r="K843" i="24" s="1"/>
  <c r="A844" i="24"/>
  <c r="AC844" i="24" s="1"/>
  <c r="K844" i="24" s="1"/>
  <c r="A845" i="24"/>
  <c r="AC845" i="24" s="1"/>
  <c r="K845" i="24" s="1"/>
  <c r="A846" i="24"/>
  <c r="AC846" i="24" s="1"/>
  <c r="K846" i="24" s="1"/>
  <c r="A847" i="24"/>
  <c r="AC847" i="24" s="1"/>
  <c r="K847" i="24" s="1"/>
  <c r="A848" i="24"/>
  <c r="AC848" i="24" s="1"/>
  <c r="K848" i="24" s="1"/>
  <c r="A849" i="24"/>
  <c r="AC849" i="24" s="1"/>
  <c r="K849" i="24" s="1"/>
  <c r="A850" i="24"/>
  <c r="AC850" i="24" s="1"/>
  <c r="K850" i="24" s="1"/>
  <c r="A851" i="24"/>
  <c r="AC851" i="24" s="1"/>
  <c r="K851" i="24" s="1"/>
  <c r="A852" i="24"/>
  <c r="AC852" i="24" s="1"/>
  <c r="K852" i="24" s="1"/>
  <c r="A853" i="24"/>
  <c r="AC853" i="24" s="1"/>
  <c r="K853" i="24" s="1"/>
  <c r="A854" i="24"/>
  <c r="AC854" i="24" s="1"/>
  <c r="K854" i="24" s="1"/>
  <c r="A855" i="24"/>
  <c r="AC855" i="24" s="1"/>
  <c r="K855" i="24" s="1"/>
  <c r="A856" i="24"/>
  <c r="AC856" i="24" s="1"/>
  <c r="K856" i="24" s="1"/>
  <c r="A857" i="24"/>
  <c r="AC857" i="24" s="1"/>
  <c r="K857" i="24" s="1"/>
  <c r="A858" i="24"/>
  <c r="AC858" i="24" s="1"/>
  <c r="K858" i="24" s="1"/>
  <c r="A859" i="24"/>
  <c r="AC859" i="24" s="1"/>
  <c r="K859" i="24" s="1"/>
  <c r="A860" i="24"/>
  <c r="AC860" i="24" s="1"/>
  <c r="K860" i="24" s="1"/>
  <c r="A861" i="24"/>
  <c r="AC861" i="24" s="1"/>
  <c r="K861" i="24" s="1"/>
  <c r="A862" i="24"/>
  <c r="AC862" i="24" s="1"/>
  <c r="K862" i="24" s="1"/>
  <c r="A863" i="24"/>
  <c r="AC863" i="24" s="1"/>
  <c r="K863" i="24" s="1"/>
  <c r="A864" i="24"/>
  <c r="AC864" i="24" s="1"/>
  <c r="K864" i="24" s="1"/>
  <c r="A865" i="24"/>
  <c r="AC865" i="24" s="1"/>
  <c r="K865" i="24" s="1"/>
  <c r="A866" i="24"/>
  <c r="AC866" i="24" s="1"/>
  <c r="K866" i="24" s="1"/>
  <c r="A867" i="24"/>
  <c r="AC867" i="24" s="1"/>
  <c r="K867" i="24" s="1"/>
  <c r="A868" i="24"/>
  <c r="AC868" i="24" s="1"/>
  <c r="K868" i="24" s="1"/>
  <c r="A869" i="24"/>
  <c r="AC869" i="24" s="1"/>
  <c r="K869" i="24" s="1"/>
  <c r="A870" i="24"/>
  <c r="AC870" i="24" s="1"/>
  <c r="A871" i="24"/>
  <c r="AC871" i="24" s="1"/>
  <c r="A873" i="24"/>
  <c r="AC873" i="24" s="1"/>
  <c r="K873" i="24" s="1"/>
  <c r="A874" i="24"/>
  <c r="AC874" i="24" s="1"/>
  <c r="K874" i="24" s="1"/>
  <c r="A875" i="24"/>
  <c r="AC875" i="24" s="1"/>
  <c r="K875" i="24" s="1"/>
  <c r="A876" i="24"/>
  <c r="AC876" i="24" s="1"/>
  <c r="K876" i="24" s="1"/>
  <c r="A877" i="24"/>
  <c r="AC877" i="24" s="1"/>
  <c r="K877" i="24" s="1"/>
  <c r="A878" i="24"/>
  <c r="AC878" i="24" s="1"/>
  <c r="K878" i="24" s="1"/>
  <c r="A879" i="24"/>
  <c r="AC879" i="24" s="1"/>
  <c r="K879" i="24" s="1"/>
  <c r="A880" i="24"/>
  <c r="AC880" i="24" s="1"/>
  <c r="K880" i="24" s="1"/>
  <c r="A881" i="24"/>
  <c r="AC881" i="24" s="1"/>
  <c r="K881" i="24" s="1"/>
  <c r="A882" i="24"/>
  <c r="AC882" i="24" s="1"/>
  <c r="K882" i="24" s="1"/>
  <c r="A883" i="24"/>
  <c r="AC883" i="24" s="1"/>
  <c r="K883" i="24" s="1"/>
  <c r="A884" i="24"/>
  <c r="AC884" i="24" s="1"/>
  <c r="K884" i="24" s="1"/>
  <c r="A885" i="24"/>
  <c r="AC885" i="24" s="1"/>
  <c r="K885" i="24" s="1"/>
  <c r="A886" i="24"/>
  <c r="AC886" i="24" s="1"/>
  <c r="K886" i="24" s="1"/>
  <c r="A887" i="24"/>
  <c r="AC887" i="24" s="1"/>
  <c r="K887" i="24" s="1"/>
  <c r="A888" i="24"/>
  <c r="AC888" i="24" s="1"/>
  <c r="K888" i="24" s="1"/>
  <c r="A889" i="24"/>
  <c r="AC889" i="24" s="1"/>
  <c r="K889" i="24" s="1"/>
  <c r="A890" i="24"/>
  <c r="AC890" i="24" s="1"/>
  <c r="K890" i="24" s="1"/>
  <c r="A891" i="24"/>
  <c r="AC891" i="24" s="1"/>
  <c r="K891" i="24" s="1"/>
  <c r="A892" i="24"/>
  <c r="AC892" i="24" s="1"/>
  <c r="K892" i="24" s="1"/>
  <c r="A893" i="24"/>
  <c r="AC893" i="24" s="1"/>
  <c r="K893" i="24" s="1"/>
  <c r="A894" i="24"/>
  <c r="AC894" i="24" s="1"/>
  <c r="K894" i="24" s="1"/>
  <c r="A895" i="24"/>
  <c r="AC895" i="24" s="1"/>
  <c r="K895" i="24" s="1"/>
  <c r="A896" i="24"/>
  <c r="AC896" i="24" s="1"/>
  <c r="K896" i="24" s="1"/>
  <c r="A897" i="24"/>
  <c r="AC897" i="24" s="1"/>
  <c r="K897" i="24" s="1"/>
  <c r="A898" i="24"/>
  <c r="AC898" i="24" s="1"/>
  <c r="K898" i="24" s="1"/>
  <c r="A899" i="24"/>
  <c r="AC899" i="24" s="1"/>
  <c r="K899" i="24" s="1"/>
  <c r="A900" i="24"/>
  <c r="AC900" i="24" s="1"/>
  <c r="K900" i="24" s="1"/>
  <c r="A901" i="24"/>
  <c r="AC901" i="24" s="1"/>
  <c r="K901" i="24" s="1"/>
  <c r="A902" i="24"/>
  <c r="AC902" i="24" s="1"/>
  <c r="K902" i="24" s="1"/>
  <c r="A903" i="24"/>
  <c r="AC903" i="24" s="1"/>
  <c r="K903" i="24" s="1"/>
  <c r="A904" i="24"/>
  <c r="AC904" i="24" s="1"/>
  <c r="K904" i="24" s="1"/>
  <c r="A906" i="24"/>
  <c r="AC906" i="24" s="1"/>
  <c r="K906" i="24" s="1"/>
  <c r="A907" i="24"/>
  <c r="AC907" i="24" s="1"/>
  <c r="K907" i="24" s="1"/>
  <c r="A908" i="24"/>
  <c r="AC908" i="24" s="1"/>
  <c r="K908" i="24" s="1"/>
  <c r="A909" i="24"/>
  <c r="AC909" i="24" s="1"/>
  <c r="K909" i="24" s="1"/>
  <c r="A910" i="24"/>
  <c r="AC910" i="24" s="1"/>
  <c r="K910" i="24" s="1"/>
  <c r="A911" i="24"/>
  <c r="AC911" i="24" s="1"/>
  <c r="K911" i="24" s="1"/>
  <c r="A912" i="24"/>
  <c r="AC912" i="24" s="1"/>
  <c r="K912" i="24" s="1"/>
  <c r="A913" i="24"/>
  <c r="AC913" i="24" s="1"/>
  <c r="K913" i="24" s="1"/>
  <c r="A914" i="24"/>
  <c r="AC914" i="24" s="1"/>
  <c r="K914" i="24" s="1"/>
  <c r="A915" i="24"/>
  <c r="AC915" i="24" s="1"/>
  <c r="K915" i="24" s="1"/>
  <c r="A916" i="24"/>
  <c r="AC916" i="24" s="1"/>
  <c r="K916" i="24" s="1"/>
  <c r="A917" i="24"/>
  <c r="AC917" i="24" s="1"/>
  <c r="K917" i="24" s="1"/>
  <c r="A918" i="24"/>
  <c r="AC918" i="24" s="1"/>
  <c r="K918" i="24" s="1"/>
  <c r="A919" i="24"/>
  <c r="AC919" i="24" s="1"/>
  <c r="K919" i="24" s="1"/>
  <c r="A920" i="24"/>
  <c r="AC920" i="24" s="1"/>
  <c r="K920" i="24" s="1"/>
  <c r="A921" i="24"/>
  <c r="AC921" i="24" s="1"/>
  <c r="K921" i="24" s="1"/>
  <c r="A922" i="24"/>
  <c r="AC922" i="24" s="1"/>
  <c r="K922" i="24" s="1"/>
  <c r="A923" i="24"/>
  <c r="AC923" i="24" s="1"/>
  <c r="K923" i="24" s="1"/>
  <c r="A924" i="24"/>
  <c r="AC924" i="24" s="1"/>
  <c r="K924" i="24" s="1"/>
  <c r="A925" i="24"/>
  <c r="AC925" i="24" s="1"/>
  <c r="K925" i="24" s="1"/>
  <c r="A926" i="24"/>
  <c r="AC926" i="24" s="1"/>
  <c r="K926" i="24" s="1"/>
  <c r="A927" i="24"/>
  <c r="AC927" i="24" s="1"/>
  <c r="K927" i="24" s="1"/>
  <c r="A928" i="24"/>
  <c r="AC928" i="24" s="1"/>
  <c r="K928" i="24" s="1"/>
  <c r="A929" i="24"/>
  <c r="AC929" i="24" s="1"/>
  <c r="K929" i="24" s="1"/>
  <c r="A930" i="24"/>
  <c r="AC930" i="24" s="1"/>
  <c r="K930" i="24" s="1"/>
  <c r="A931" i="24"/>
  <c r="AC931" i="24" s="1"/>
  <c r="K931" i="24" s="1"/>
  <c r="A932" i="24"/>
  <c r="AC932" i="24" s="1"/>
  <c r="K932" i="24" s="1"/>
  <c r="A933" i="24"/>
  <c r="AC933" i="24" s="1"/>
  <c r="K933" i="24" s="1"/>
  <c r="A934" i="24"/>
  <c r="AC934" i="24" s="1"/>
  <c r="K934" i="24" s="1"/>
  <c r="A935" i="24"/>
  <c r="AC935" i="24" s="1"/>
  <c r="K935" i="24" s="1"/>
  <c r="A936" i="24"/>
  <c r="AC936" i="24" s="1"/>
  <c r="K936" i="24" s="1"/>
  <c r="A937" i="24"/>
  <c r="AC937" i="24" s="1"/>
  <c r="K937" i="24" s="1"/>
  <c r="A938" i="24"/>
  <c r="AC938" i="24" s="1"/>
  <c r="K938" i="24" s="1"/>
  <c r="A939" i="24"/>
  <c r="AC939" i="24" s="1"/>
  <c r="K939" i="24" s="1"/>
  <c r="A940" i="24"/>
  <c r="AC940" i="24" s="1"/>
  <c r="K940" i="24" s="1"/>
  <c r="A941" i="24"/>
  <c r="AC941" i="24" s="1"/>
  <c r="K941" i="24" s="1"/>
  <c r="A942" i="24"/>
  <c r="AC942" i="24" s="1"/>
  <c r="K942" i="24" s="1"/>
  <c r="A943" i="24"/>
  <c r="AC943" i="24" s="1"/>
  <c r="K943" i="24" s="1"/>
  <c r="A944" i="24"/>
  <c r="AC944" i="24" s="1"/>
  <c r="K944" i="24" s="1"/>
  <c r="A945" i="24"/>
  <c r="AC945" i="24" s="1"/>
  <c r="K945" i="24" s="1"/>
  <c r="A946" i="24"/>
  <c r="AC946" i="24" s="1"/>
  <c r="K946" i="24" s="1"/>
  <c r="A947" i="24"/>
  <c r="AC947" i="24" s="1"/>
  <c r="K947" i="24" s="1"/>
  <c r="A948" i="24"/>
  <c r="AC948" i="24" s="1"/>
  <c r="K948" i="24" s="1"/>
  <c r="A949" i="24"/>
  <c r="AC949" i="24" s="1"/>
  <c r="K949" i="24" s="1"/>
  <c r="A950" i="24"/>
  <c r="AC950" i="24" s="1"/>
  <c r="K950" i="24" s="1"/>
  <c r="A951" i="24"/>
  <c r="AC951" i="24" s="1"/>
  <c r="K951" i="24" s="1"/>
  <c r="A952" i="24"/>
  <c r="AC952" i="24" s="1"/>
  <c r="K952" i="24" s="1"/>
  <c r="A953" i="24"/>
  <c r="AC953" i="24" s="1"/>
  <c r="K953" i="24" s="1"/>
  <c r="A954" i="24"/>
  <c r="AC954" i="24" s="1"/>
  <c r="K954" i="24" s="1"/>
  <c r="A955" i="24"/>
  <c r="AC955" i="24" s="1"/>
  <c r="K955" i="24" s="1"/>
  <c r="A956" i="24"/>
  <c r="AC956" i="24" s="1"/>
  <c r="K956" i="24" s="1"/>
  <c r="A957" i="24"/>
  <c r="AC957" i="24" s="1"/>
  <c r="K957" i="24" s="1"/>
  <c r="A958" i="24"/>
  <c r="AC958" i="24" s="1"/>
  <c r="K958" i="24" s="1"/>
  <c r="A959" i="24"/>
  <c r="AC959" i="24" s="1"/>
  <c r="K959" i="24" s="1"/>
  <c r="A960" i="24"/>
  <c r="AC960" i="24" s="1"/>
  <c r="K960" i="24" s="1"/>
  <c r="A961" i="24"/>
  <c r="AC961" i="24" s="1"/>
  <c r="K961" i="24" s="1"/>
  <c r="A962" i="24"/>
  <c r="AC962" i="24" s="1"/>
  <c r="K962" i="24" s="1"/>
  <c r="A963" i="24"/>
  <c r="AC963" i="24" s="1"/>
  <c r="K963" i="24" s="1"/>
  <c r="A964" i="24"/>
  <c r="AC964" i="24" s="1"/>
  <c r="K964" i="24" s="1"/>
  <c r="A965" i="24"/>
  <c r="AC965" i="24" s="1"/>
  <c r="K965" i="24" s="1"/>
  <c r="A966" i="24"/>
  <c r="AC966" i="24" s="1"/>
  <c r="K966" i="24" s="1"/>
  <c r="A967" i="24"/>
  <c r="AC967" i="24" s="1"/>
  <c r="K967" i="24" s="1"/>
  <c r="A968" i="24"/>
  <c r="AC968" i="24" s="1"/>
  <c r="K968" i="24" s="1"/>
  <c r="A969" i="24"/>
  <c r="AC969" i="24" s="1"/>
  <c r="K969" i="24" s="1"/>
  <c r="A970" i="24"/>
  <c r="AC970" i="24" s="1"/>
  <c r="K970" i="24" s="1"/>
  <c r="A971" i="24"/>
  <c r="AC971" i="24" s="1"/>
  <c r="K971" i="24" s="1"/>
  <c r="A972" i="24"/>
  <c r="AC972" i="24" s="1"/>
  <c r="K972" i="24" s="1"/>
  <c r="A973" i="24"/>
  <c r="AC973" i="24" s="1"/>
  <c r="K973" i="24" s="1"/>
  <c r="A974" i="24"/>
  <c r="AC974" i="24" s="1"/>
  <c r="K974" i="24" s="1"/>
  <c r="A975" i="24"/>
  <c r="AC975" i="24" s="1"/>
  <c r="K975" i="24" s="1"/>
  <c r="A976" i="24"/>
  <c r="AC976" i="24" s="1"/>
  <c r="K976" i="24" s="1"/>
  <c r="A977" i="24"/>
  <c r="AC977" i="24" s="1"/>
  <c r="K977" i="24" s="1"/>
  <c r="A978" i="24"/>
  <c r="AC978" i="24" s="1"/>
  <c r="K978" i="24" s="1"/>
  <c r="A979" i="24"/>
  <c r="AC979" i="24" s="1"/>
  <c r="K979" i="24" s="1"/>
  <c r="A980" i="24"/>
  <c r="AC980" i="24" s="1"/>
  <c r="K980" i="24" s="1"/>
  <c r="A981" i="24"/>
  <c r="AC981" i="24" s="1"/>
  <c r="K981" i="24" s="1"/>
  <c r="A982" i="24"/>
  <c r="AC982" i="24" s="1"/>
  <c r="K982" i="24" s="1"/>
  <c r="A983" i="24"/>
  <c r="AC983" i="24" s="1"/>
  <c r="K983" i="24" s="1"/>
  <c r="A984" i="24"/>
  <c r="AC984" i="24" s="1"/>
  <c r="K984" i="24" s="1"/>
  <c r="A985" i="24"/>
  <c r="AC985" i="24" s="1"/>
  <c r="K985" i="24" s="1"/>
  <c r="A986" i="24"/>
  <c r="AC986" i="24" s="1"/>
  <c r="K986" i="24" s="1"/>
  <c r="A987" i="24"/>
  <c r="AC987" i="24" s="1"/>
  <c r="K987" i="24" s="1"/>
  <c r="A988" i="24"/>
  <c r="AC988" i="24" s="1"/>
  <c r="K988" i="24" s="1"/>
  <c r="A989" i="24"/>
  <c r="AC989" i="24" s="1"/>
  <c r="K989" i="24" s="1"/>
  <c r="A990" i="24"/>
  <c r="AC990" i="24" s="1"/>
  <c r="K990" i="24" s="1"/>
  <c r="A991" i="24"/>
  <c r="AC991" i="24" s="1"/>
  <c r="K991" i="24" s="1"/>
  <c r="A992" i="24"/>
  <c r="AC992" i="24" s="1"/>
  <c r="K992" i="24" s="1"/>
  <c r="A993" i="24"/>
  <c r="AC993" i="24" s="1"/>
  <c r="K993" i="24" s="1"/>
  <c r="A994" i="24"/>
  <c r="AC994" i="24" s="1"/>
  <c r="K994" i="24" s="1"/>
  <c r="A995" i="24"/>
  <c r="AC995" i="24" s="1"/>
  <c r="K995" i="24" s="1"/>
  <c r="A996" i="24"/>
  <c r="AC996" i="24" s="1"/>
  <c r="K996" i="24" s="1"/>
  <c r="A997" i="24"/>
  <c r="AC997" i="24" s="1"/>
  <c r="K997" i="24" s="1"/>
  <c r="A998" i="24"/>
  <c r="AC998" i="24" s="1"/>
  <c r="K998" i="24" s="1"/>
  <c r="A999" i="24"/>
  <c r="AC999" i="24" s="1"/>
  <c r="K999" i="24" s="1"/>
  <c r="A1000" i="24"/>
  <c r="AC1000" i="24" s="1"/>
  <c r="K1000" i="24" s="1"/>
  <c r="A1001" i="24"/>
  <c r="AC1001" i="24" s="1"/>
  <c r="K1001" i="24" s="1"/>
  <c r="A1002" i="24"/>
  <c r="AC1002" i="24" s="1"/>
  <c r="K1002" i="24" s="1"/>
  <c r="A1003" i="24"/>
  <c r="AC1003" i="24" s="1"/>
  <c r="K1003" i="24" s="1"/>
  <c r="A1004" i="24"/>
  <c r="AC1004" i="24" s="1"/>
  <c r="K1004" i="24" s="1"/>
  <c r="A1005" i="24"/>
  <c r="AC1005" i="24" s="1"/>
  <c r="K1005" i="24" s="1"/>
  <c r="A1006" i="24"/>
  <c r="AC1006" i="24" s="1"/>
  <c r="K1006" i="24" s="1"/>
  <c r="A1007" i="24"/>
  <c r="AC1007" i="24" s="1"/>
  <c r="K1007" i="24" s="1"/>
  <c r="A1008" i="24"/>
  <c r="AC1008" i="24" s="1"/>
  <c r="K1008" i="24" s="1"/>
  <c r="A1009" i="24"/>
  <c r="AC1009" i="24" s="1"/>
  <c r="K1009" i="24" s="1"/>
  <c r="A1010" i="24"/>
  <c r="AC1010" i="24" s="1"/>
  <c r="K1010" i="24" s="1"/>
  <c r="A1011" i="24"/>
  <c r="AC1011" i="24" s="1"/>
  <c r="K1011" i="24" s="1"/>
  <c r="A1012" i="24"/>
  <c r="AC1012" i="24" s="1"/>
  <c r="K1012" i="24" s="1"/>
  <c r="A1013" i="24"/>
  <c r="AC1013" i="24" s="1"/>
  <c r="K1013" i="24" s="1"/>
  <c r="A1014" i="24"/>
  <c r="AC1014" i="24" s="1"/>
  <c r="K1014" i="24" s="1"/>
  <c r="A1015" i="24"/>
  <c r="AC1015" i="24" s="1"/>
  <c r="K1015" i="24" s="1"/>
  <c r="A1016" i="24"/>
  <c r="AC1016" i="24" s="1"/>
  <c r="K1016" i="24" s="1"/>
  <c r="A1017" i="24"/>
  <c r="AC1017" i="24" s="1"/>
  <c r="K1017" i="24" s="1"/>
  <c r="A1018" i="24"/>
  <c r="AC1018" i="24" s="1"/>
  <c r="K1018" i="24" s="1"/>
  <c r="A1019" i="24"/>
  <c r="AC1019" i="24" s="1"/>
  <c r="K1019" i="24" s="1"/>
  <c r="A1020" i="24"/>
  <c r="AC1020" i="24" s="1"/>
  <c r="K1020" i="24" s="1"/>
  <c r="A1021" i="24"/>
  <c r="AC1021" i="24" s="1"/>
  <c r="K1021" i="24" s="1"/>
  <c r="A1022" i="24"/>
  <c r="AC1022" i="24" s="1"/>
  <c r="K1022" i="24" s="1"/>
  <c r="A1023" i="24"/>
  <c r="AC1023" i="24" s="1"/>
  <c r="K1023" i="24" s="1"/>
  <c r="A1024" i="24"/>
  <c r="AC1024" i="24" s="1"/>
  <c r="K1024" i="24" s="1"/>
  <c r="A1025" i="24"/>
  <c r="AC1025" i="24" s="1"/>
  <c r="K1025" i="24" s="1"/>
  <c r="A1026" i="24"/>
  <c r="AC1026" i="24" s="1"/>
  <c r="K1026" i="24" s="1"/>
  <c r="A1027" i="24"/>
  <c r="AC1027" i="24" s="1"/>
  <c r="K1027" i="24" s="1"/>
  <c r="A1028" i="24"/>
  <c r="AC1028" i="24" s="1"/>
  <c r="K1028" i="24" s="1"/>
  <c r="A1029" i="24"/>
  <c r="AC1029" i="24" s="1"/>
  <c r="K1029" i="24" s="1"/>
  <c r="A1030" i="24"/>
  <c r="AC1030" i="24" s="1"/>
  <c r="K1030" i="24" s="1"/>
  <c r="A1031" i="24"/>
  <c r="AC1031" i="24" s="1"/>
  <c r="K1031" i="24" s="1"/>
  <c r="A1032" i="24"/>
  <c r="AC1032" i="24" s="1"/>
  <c r="K1032" i="24" s="1"/>
  <c r="A1033" i="24"/>
  <c r="AC1033" i="24" s="1"/>
  <c r="K1033" i="24" s="1"/>
  <c r="A1034" i="24"/>
  <c r="AC1034" i="24" s="1"/>
  <c r="K1034" i="24" s="1"/>
  <c r="A1035" i="24"/>
  <c r="AC1035" i="24" s="1"/>
  <c r="K1035" i="24" s="1"/>
  <c r="A1036" i="24"/>
  <c r="AC1036" i="24" s="1"/>
  <c r="K1036" i="24" s="1"/>
  <c r="A1037" i="24"/>
  <c r="AC1037" i="24" s="1"/>
  <c r="K1037" i="24" s="1"/>
  <c r="A1038" i="24"/>
  <c r="AC1038" i="24" s="1"/>
  <c r="K1038" i="24" s="1"/>
  <c r="A1039" i="24"/>
  <c r="AC1039" i="24" s="1"/>
  <c r="K1039" i="24" s="1"/>
  <c r="A1040" i="24"/>
  <c r="AC1040" i="24" s="1"/>
  <c r="A1041" i="24"/>
  <c r="AC1041" i="24" s="1"/>
  <c r="A1043" i="24"/>
  <c r="AC1043" i="24" s="1"/>
  <c r="K1043" i="24" s="1"/>
  <c r="A1044" i="24"/>
  <c r="AC1044" i="24" s="1"/>
  <c r="K1044" i="24" s="1"/>
  <c r="A1045" i="24"/>
  <c r="AC1045" i="24" s="1"/>
  <c r="K1045" i="24" s="1"/>
  <c r="A1046" i="24"/>
  <c r="AC1046" i="24" s="1"/>
  <c r="K1046" i="24" s="1"/>
  <c r="A1047" i="24"/>
  <c r="AC1047" i="24" s="1"/>
  <c r="K1047" i="24" s="1"/>
  <c r="A1048" i="24"/>
  <c r="AC1048" i="24" s="1"/>
  <c r="K1048" i="24" s="1"/>
  <c r="A1049" i="24"/>
  <c r="AC1049" i="24" s="1"/>
  <c r="K1049" i="24" s="1"/>
  <c r="A1050" i="24"/>
  <c r="AC1050" i="24" s="1"/>
  <c r="K1050" i="24" s="1"/>
  <c r="A1051" i="24"/>
  <c r="AC1051" i="24" s="1"/>
  <c r="K1051" i="24" s="1"/>
  <c r="A1052" i="24"/>
  <c r="AC1052" i="24" s="1"/>
  <c r="K1052" i="24" s="1"/>
  <c r="A1053" i="24"/>
  <c r="AC1053" i="24" s="1"/>
  <c r="K1053" i="24" s="1"/>
  <c r="A1054" i="24"/>
  <c r="AC1054" i="24" s="1"/>
  <c r="K1054" i="24" s="1"/>
  <c r="A1055" i="24"/>
  <c r="AC1055" i="24" s="1"/>
  <c r="K1055" i="24" s="1"/>
  <c r="A1056" i="24"/>
  <c r="AC1056" i="24" s="1"/>
  <c r="K1056" i="24" s="1"/>
  <c r="A1057" i="24"/>
  <c r="AC1057" i="24" s="1"/>
  <c r="K1057" i="24" s="1"/>
  <c r="A1058" i="24"/>
  <c r="AC1058" i="24" s="1"/>
  <c r="K1058" i="24" s="1"/>
  <c r="A1059" i="24"/>
  <c r="AC1059" i="24" s="1"/>
  <c r="K1059" i="24" s="1"/>
  <c r="A1060" i="24"/>
  <c r="AC1060" i="24" s="1"/>
  <c r="K1060" i="24" s="1"/>
  <c r="A1061" i="24"/>
  <c r="AC1061" i="24" s="1"/>
  <c r="K1061" i="24" s="1"/>
  <c r="A1062" i="24"/>
  <c r="AC1062" i="24" s="1"/>
  <c r="K1062" i="24" s="1"/>
  <c r="A1063" i="24"/>
  <c r="AC1063" i="24" s="1"/>
  <c r="K1063" i="24" s="1"/>
  <c r="A1064" i="24"/>
  <c r="AC1064" i="24" s="1"/>
  <c r="K1064" i="24" s="1"/>
  <c r="AC17" i="24"/>
  <c r="AC18" i="24"/>
  <c r="A13" i="24"/>
  <c r="AC13" i="24" s="1"/>
  <c r="A11" i="24"/>
  <c r="I3" i="25"/>
  <c r="E4" i="25"/>
  <c r="C5" i="25"/>
  <c r="C4" i="25"/>
  <c r="I11" i="24"/>
  <c r="J11" i="24" l="1"/>
  <c r="J26" i="24" s="1"/>
  <c r="J1162" i="24" s="1"/>
  <c r="J1163" i="24" s="1"/>
  <c r="J1164" i="24" s="1"/>
  <c r="I26" i="24"/>
  <c r="I1162" i="24" s="1"/>
  <c r="I1163" i="24" s="1"/>
  <c r="I1164" i="24" s="1"/>
  <c r="U1064" i="24"/>
  <c r="R1064" i="24"/>
  <c r="S1064" i="24"/>
  <c r="S1052" i="24"/>
  <c r="R1052" i="24"/>
  <c r="U1052" i="24"/>
  <c r="U1039" i="24"/>
  <c r="R1039" i="24"/>
  <c r="S1039" i="24"/>
  <c r="U1027" i="24"/>
  <c r="S1027" i="24"/>
  <c r="R1027" i="24"/>
  <c r="R1015" i="24"/>
  <c r="U1015" i="24"/>
  <c r="S1015" i="24"/>
  <c r="R1003" i="24"/>
  <c r="S1003" i="24"/>
  <c r="U1003" i="24"/>
  <c r="R991" i="24"/>
  <c r="S991" i="24"/>
  <c r="U991" i="24"/>
  <c r="R979" i="24"/>
  <c r="S979" i="24"/>
  <c r="U979" i="24"/>
  <c r="R967" i="24"/>
  <c r="S967" i="24"/>
  <c r="U967" i="24"/>
  <c r="S955" i="24"/>
  <c r="R955" i="24"/>
  <c r="U955" i="24"/>
  <c r="S943" i="24"/>
  <c r="R943" i="24"/>
  <c r="U943" i="24"/>
  <c r="S931" i="24"/>
  <c r="R931" i="24"/>
  <c r="U931" i="24"/>
  <c r="U919" i="24"/>
  <c r="S919" i="24"/>
  <c r="R919" i="24"/>
  <c r="U907" i="24"/>
  <c r="R907" i="24"/>
  <c r="S907" i="24"/>
  <c r="U895" i="24"/>
  <c r="S895" i="24"/>
  <c r="R895" i="24"/>
  <c r="U883" i="24"/>
  <c r="R883" i="24"/>
  <c r="S883" i="24"/>
  <c r="R866" i="24"/>
  <c r="S866" i="24"/>
  <c r="U866" i="24"/>
  <c r="R854" i="24"/>
  <c r="S854" i="24"/>
  <c r="U854" i="24"/>
  <c r="R842" i="24"/>
  <c r="S842" i="24"/>
  <c r="U842" i="24"/>
  <c r="R830" i="24"/>
  <c r="S830" i="24"/>
  <c r="U830" i="24"/>
  <c r="R818" i="24"/>
  <c r="S818" i="24"/>
  <c r="U818" i="24"/>
  <c r="S806" i="24"/>
  <c r="R806" i="24"/>
  <c r="U806" i="24"/>
  <c r="S794" i="24"/>
  <c r="U794" i="24"/>
  <c r="R794" i="24"/>
  <c r="S782" i="24"/>
  <c r="R782" i="24"/>
  <c r="U782" i="24"/>
  <c r="S770" i="24"/>
  <c r="R770" i="24"/>
  <c r="U770" i="24"/>
  <c r="S758" i="24"/>
  <c r="R758" i="24"/>
  <c r="U758" i="24"/>
  <c r="S746" i="24"/>
  <c r="U746" i="24"/>
  <c r="R746" i="24"/>
  <c r="S734" i="24"/>
  <c r="R734" i="24"/>
  <c r="U734" i="24"/>
  <c r="S722" i="24"/>
  <c r="R722" i="24"/>
  <c r="U722" i="24"/>
  <c r="S710" i="24"/>
  <c r="R710" i="24"/>
  <c r="U710" i="24"/>
  <c r="S698" i="24"/>
  <c r="U698" i="24"/>
  <c r="R698" i="24"/>
  <c r="S686" i="24"/>
  <c r="R686" i="24"/>
  <c r="U686" i="24"/>
  <c r="S674" i="24"/>
  <c r="R674" i="24"/>
  <c r="U674" i="24"/>
  <c r="S662" i="24"/>
  <c r="R662" i="24"/>
  <c r="U662" i="24"/>
  <c r="S650" i="24"/>
  <c r="R650" i="24"/>
  <c r="U650" i="24"/>
  <c r="S638" i="24"/>
  <c r="R638" i="24"/>
  <c r="U638" i="24"/>
  <c r="S626" i="24"/>
  <c r="R626" i="24"/>
  <c r="U626" i="24"/>
  <c r="R614" i="24"/>
  <c r="S614" i="24"/>
  <c r="U614" i="24"/>
  <c r="R602" i="24"/>
  <c r="S602" i="24"/>
  <c r="U602" i="24"/>
  <c r="R590" i="24"/>
  <c r="S590" i="24"/>
  <c r="U590" i="24"/>
  <c r="R578" i="24"/>
  <c r="S578" i="24"/>
  <c r="U578" i="24"/>
  <c r="R566" i="24"/>
  <c r="U566" i="24"/>
  <c r="S566" i="24"/>
  <c r="R553" i="24"/>
  <c r="S553" i="24"/>
  <c r="U553" i="24"/>
  <c r="U541" i="24"/>
  <c r="R541" i="24"/>
  <c r="S541" i="24"/>
  <c r="S529" i="24"/>
  <c r="U529" i="24"/>
  <c r="R529" i="24"/>
  <c r="R517" i="24"/>
  <c r="S517" i="24"/>
  <c r="U517" i="24"/>
  <c r="R505" i="24"/>
  <c r="S505" i="24"/>
  <c r="U505" i="24"/>
  <c r="U493" i="24"/>
  <c r="R493" i="24"/>
  <c r="S493" i="24"/>
  <c r="S481" i="24"/>
  <c r="R481" i="24"/>
  <c r="U481" i="24"/>
  <c r="S469" i="24"/>
  <c r="R469" i="24"/>
  <c r="U469" i="24"/>
  <c r="S457" i="24"/>
  <c r="R457" i="24"/>
  <c r="U457" i="24"/>
  <c r="R445" i="24"/>
  <c r="S445" i="24"/>
  <c r="U445" i="24"/>
  <c r="R433" i="24"/>
  <c r="U433" i="24"/>
  <c r="S433" i="24"/>
  <c r="R421" i="24"/>
  <c r="S421" i="24"/>
  <c r="U421" i="24"/>
  <c r="R409" i="24"/>
  <c r="S409" i="24"/>
  <c r="U409" i="24"/>
  <c r="R401" i="24"/>
  <c r="U401" i="24"/>
  <c r="S401" i="24"/>
  <c r="R385" i="24"/>
  <c r="U385" i="24"/>
  <c r="S385" i="24"/>
  <c r="R1158" i="24"/>
  <c r="S1158" i="24"/>
  <c r="U1158" i="24"/>
  <c r="S1146" i="24"/>
  <c r="R1146" i="24"/>
  <c r="U1146" i="24"/>
  <c r="S1134" i="24"/>
  <c r="R1134" i="24"/>
  <c r="U1134" i="24"/>
  <c r="R1121" i="24"/>
  <c r="U1121" i="24"/>
  <c r="S1121" i="24"/>
  <c r="R1109" i="24"/>
  <c r="S1109" i="24"/>
  <c r="U1109" i="24"/>
  <c r="S1093" i="24"/>
  <c r="U1093" i="24"/>
  <c r="R1093" i="24"/>
  <c r="R1084" i="24"/>
  <c r="U1084" i="24"/>
  <c r="S1084" i="24"/>
  <c r="U1063" i="24"/>
  <c r="R1063" i="24"/>
  <c r="S1063" i="24"/>
  <c r="U1059" i="24"/>
  <c r="S1059" i="24"/>
  <c r="R1059" i="24"/>
  <c r="U1055" i="24"/>
  <c r="S1055" i="24"/>
  <c r="R1055" i="24"/>
  <c r="U1051" i="24"/>
  <c r="R1051" i="24"/>
  <c r="S1051" i="24"/>
  <c r="U1047" i="24"/>
  <c r="R1047" i="24"/>
  <c r="S1047" i="24"/>
  <c r="S1043" i="24"/>
  <c r="U1043" i="24"/>
  <c r="R1043" i="24"/>
  <c r="S1038" i="24"/>
  <c r="R1038" i="24"/>
  <c r="U1038" i="24"/>
  <c r="S1034" i="24"/>
  <c r="U1034" i="24"/>
  <c r="R1034" i="24"/>
  <c r="S1030" i="24"/>
  <c r="R1030" i="24"/>
  <c r="U1030" i="24"/>
  <c r="S1026" i="24"/>
  <c r="R1026" i="24"/>
  <c r="U1026" i="24"/>
  <c r="S1022" i="24"/>
  <c r="R1022" i="24"/>
  <c r="U1022" i="24"/>
  <c r="S1018" i="24"/>
  <c r="U1018" i="24"/>
  <c r="R1018" i="24"/>
  <c r="S1014" i="24"/>
  <c r="R1014" i="24"/>
  <c r="U1014" i="24"/>
  <c r="S1010" i="24"/>
  <c r="U1010" i="24"/>
  <c r="R1010" i="24"/>
  <c r="S1006" i="24"/>
  <c r="R1006" i="24"/>
  <c r="U1006" i="24"/>
  <c r="R1002" i="24"/>
  <c r="S1002" i="24"/>
  <c r="U1002" i="24"/>
  <c r="R998" i="24"/>
  <c r="S998" i="24"/>
  <c r="U998" i="24"/>
  <c r="R994" i="24"/>
  <c r="S994" i="24"/>
  <c r="U994" i="24"/>
  <c r="R990" i="24"/>
  <c r="S990" i="24"/>
  <c r="U990" i="24"/>
  <c r="U986" i="24"/>
  <c r="R986" i="24"/>
  <c r="S986" i="24"/>
  <c r="U982" i="24"/>
  <c r="S982" i="24"/>
  <c r="R982" i="24"/>
  <c r="U978" i="24"/>
  <c r="R978" i="24"/>
  <c r="S978" i="24"/>
  <c r="U974" i="24"/>
  <c r="R974" i="24"/>
  <c r="S974" i="24"/>
  <c r="U970" i="24"/>
  <c r="R970" i="24"/>
  <c r="S970" i="24"/>
  <c r="U966" i="24"/>
  <c r="S966" i="24"/>
  <c r="R966" i="24"/>
  <c r="U962" i="24"/>
  <c r="R962" i="24"/>
  <c r="S962" i="24"/>
  <c r="R958" i="24"/>
  <c r="U958" i="24"/>
  <c r="S958" i="24"/>
  <c r="R954" i="24"/>
  <c r="U954" i="24"/>
  <c r="S954" i="24"/>
  <c r="R950" i="24"/>
  <c r="U950" i="24"/>
  <c r="S950" i="24"/>
  <c r="R946" i="24"/>
  <c r="U946" i="24"/>
  <c r="S946" i="24"/>
  <c r="R942" i="24"/>
  <c r="U942" i="24"/>
  <c r="S942" i="24"/>
  <c r="R938" i="24"/>
  <c r="U938" i="24"/>
  <c r="S938" i="24"/>
  <c r="R934" i="24"/>
  <c r="U934" i="24"/>
  <c r="S934" i="24"/>
  <c r="R930" i="24"/>
  <c r="U930" i="24"/>
  <c r="S930" i="24"/>
  <c r="S926" i="24"/>
  <c r="U926" i="24"/>
  <c r="R926" i="24"/>
  <c r="S922" i="24"/>
  <c r="R922" i="24"/>
  <c r="U922" i="24"/>
  <c r="S918" i="24"/>
  <c r="U918" i="24"/>
  <c r="R918" i="24"/>
  <c r="S914" i="24"/>
  <c r="R914" i="24"/>
  <c r="U914" i="24"/>
  <c r="S910" i="24"/>
  <c r="U910" i="24"/>
  <c r="R910" i="24"/>
  <c r="S906" i="24"/>
  <c r="R906" i="24"/>
  <c r="U906" i="24"/>
  <c r="S902" i="24"/>
  <c r="U902" i="24"/>
  <c r="R902" i="24"/>
  <c r="S898" i="24"/>
  <c r="R898" i="24"/>
  <c r="U898" i="24"/>
  <c r="S894" i="24"/>
  <c r="U894" i="24"/>
  <c r="R894" i="24"/>
  <c r="S890" i="24"/>
  <c r="R890" i="24"/>
  <c r="U890" i="24"/>
  <c r="S886" i="24"/>
  <c r="U886" i="24"/>
  <c r="R886" i="24"/>
  <c r="S882" i="24"/>
  <c r="R882" i="24"/>
  <c r="U882" i="24"/>
  <c r="R878" i="24"/>
  <c r="S878" i="24"/>
  <c r="U878" i="24"/>
  <c r="S874" i="24"/>
  <c r="U874" i="24"/>
  <c r="R874" i="24"/>
  <c r="R869" i="24"/>
  <c r="S869" i="24"/>
  <c r="U869" i="24"/>
  <c r="R865" i="24"/>
  <c r="S865" i="24"/>
  <c r="U865" i="24"/>
  <c r="R861" i="24"/>
  <c r="S861" i="24"/>
  <c r="U861" i="24"/>
  <c r="R857" i="24"/>
  <c r="S857" i="24"/>
  <c r="U857" i="24"/>
  <c r="R853" i="24"/>
  <c r="S853" i="24"/>
  <c r="U853" i="24"/>
  <c r="R849" i="24"/>
  <c r="S849" i="24"/>
  <c r="U849" i="24"/>
  <c r="R845" i="24"/>
  <c r="S845" i="24"/>
  <c r="U845" i="24"/>
  <c r="R841" i="24"/>
  <c r="S841" i="24"/>
  <c r="U841" i="24"/>
  <c r="R837" i="24"/>
  <c r="S837" i="24"/>
  <c r="U837" i="24"/>
  <c r="R833" i="24"/>
  <c r="S833" i="24"/>
  <c r="U833" i="24"/>
  <c r="R829" i="24"/>
  <c r="S829" i="24"/>
  <c r="U829" i="24"/>
  <c r="R825" i="24"/>
  <c r="S825" i="24"/>
  <c r="U825" i="24"/>
  <c r="R821" i="24"/>
  <c r="S821" i="24"/>
  <c r="U821" i="24"/>
  <c r="R817" i="24"/>
  <c r="S817" i="24"/>
  <c r="U817" i="24"/>
  <c r="R813" i="24"/>
  <c r="S813" i="24"/>
  <c r="U813" i="24"/>
  <c r="R809" i="24"/>
  <c r="S809" i="24"/>
  <c r="U809" i="24"/>
  <c r="R805" i="24"/>
  <c r="S805" i="24"/>
  <c r="U805" i="24"/>
  <c r="R801" i="24"/>
  <c r="U801" i="24"/>
  <c r="S801" i="24"/>
  <c r="R797" i="24"/>
  <c r="S797" i="24"/>
  <c r="U797" i="24"/>
  <c r="R793" i="24"/>
  <c r="S793" i="24"/>
  <c r="U793" i="24"/>
  <c r="R789" i="24"/>
  <c r="S789" i="24"/>
  <c r="U789" i="24"/>
  <c r="R785" i="24"/>
  <c r="U785" i="24"/>
  <c r="S785" i="24"/>
  <c r="R781" i="24"/>
  <c r="S781" i="24"/>
  <c r="U781" i="24"/>
  <c r="R777" i="24"/>
  <c r="S777" i="24"/>
  <c r="U777" i="24"/>
  <c r="R773" i="24"/>
  <c r="S773" i="24"/>
  <c r="U773" i="24"/>
  <c r="R769" i="24"/>
  <c r="U769" i="24"/>
  <c r="S769" i="24"/>
  <c r="R765" i="24"/>
  <c r="S765" i="24"/>
  <c r="U765" i="24"/>
  <c r="R761" i="24"/>
  <c r="S761" i="24"/>
  <c r="U761" i="24"/>
  <c r="R757" i="24"/>
  <c r="S757" i="24"/>
  <c r="U757" i="24"/>
  <c r="R753" i="24"/>
  <c r="U753" i="24"/>
  <c r="S753" i="24"/>
  <c r="R749" i="24"/>
  <c r="S749" i="24"/>
  <c r="U749" i="24"/>
  <c r="R745" i="24"/>
  <c r="S745" i="24"/>
  <c r="U745" i="24"/>
  <c r="R741" i="24"/>
  <c r="S741" i="24"/>
  <c r="U741" i="24"/>
  <c r="R737" i="24"/>
  <c r="U737" i="24"/>
  <c r="S737" i="24"/>
  <c r="R733" i="24"/>
  <c r="S733" i="24"/>
  <c r="U733" i="24"/>
  <c r="R729" i="24"/>
  <c r="S729" i="24"/>
  <c r="U729" i="24"/>
  <c r="R725" i="24"/>
  <c r="S725" i="24"/>
  <c r="U725" i="24"/>
  <c r="R721" i="24"/>
  <c r="U721" i="24"/>
  <c r="S721" i="24"/>
  <c r="R717" i="24"/>
  <c r="S717" i="24"/>
  <c r="U717" i="24"/>
  <c r="R713" i="24"/>
  <c r="S713" i="24"/>
  <c r="U713" i="24"/>
  <c r="R709" i="24"/>
  <c r="S709" i="24"/>
  <c r="U709" i="24"/>
  <c r="R705" i="24"/>
  <c r="U705" i="24"/>
  <c r="S705" i="24"/>
  <c r="R701" i="24"/>
  <c r="S701" i="24"/>
  <c r="U701" i="24"/>
  <c r="R697" i="24"/>
  <c r="S697" i="24"/>
  <c r="U697" i="24"/>
  <c r="R693" i="24"/>
  <c r="S693" i="24"/>
  <c r="U693" i="24"/>
  <c r="R689" i="24"/>
  <c r="U689" i="24"/>
  <c r="S689" i="24"/>
  <c r="U685" i="24"/>
  <c r="R685" i="24"/>
  <c r="S685" i="24"/>
  <c r="U681" i="24"/>
  <c r="R681" i="24"/>
  <c r="S681" i="24"/>
  <c r="U677" i="24"/>
  <c r="R677" i="24"/>
  <c r="S677" i="24"/>
  <c r="U673" i="24"/>
  <c r="R673" i="24"/>
  <c r="S673" i="24"/>
  <c r="U669" i="24"/>
  <c r="R669" i="24"/>
  <c r="S669" i="24"/>
  <c r="U665" i="24"/>
  <c r="R665" i="24"/>
  <c r="S665" i="24"/>
  <c r="U661" i="24"/>
  <c r="R661" i="24"/>
  <c r="S661" i="24"/>
  <c r="U657" i="24"/>
  <c r="R657" i="24"/>
  <c r="S657" i="24"/>
  <c r="U653" i="24"/>
  <c r="R653" i="24"/>
  <c r="S653" i="24"/>
  <c r="U649" i="24"/>
  <c r="R649" i="24"/>
  <c r="S649" i="24"/>
  <c r="U645" i="24"/>
  <c r="R645" i="24"/>
  <c r="S645" i="24"/>
  <c r="U641" i="24"/>
  <c r="R641" i="24"/>
  <c r="S641" i="24"/>
  <c r="U637" i="24"/>
  <c r="R637" i="24"/>
  <c r="S637" i="24"/>
  <c r="U633" i="24"/>
  <c r="R633" i="24"/>
  <c r="S633" i="24"/>
  <c r="U629" i="24"/>
  <c r="R629" i="24"/>
  <c r="S629" i="24"/>
  <c r="U625" i="24"/>
  <c r="R625" i="24"/>
  <c r="S625" i="24"/>
  <c r="U621" i="24"/>
  <c r="R621" i="24"/>
  <c r="S621" i="24"/>
  <c r="U617" i="24"/>
  <c r="R617" i="24"/>
  <c r="S617" i="24"/>
  <c r="U613" i="24"/>
  <c r="R613" i="24"/>
  <c r="S613" i="24"/>
  <c r="U609" i="24"/>
  <c r="R609" i="24"/>
  <c r="S609" i="24"/>
  <c r="U605" i="24"/>
  <c r="R605" i="24"/>
  <c r="S605" i="24"/>
  <c r="U601" i="24"/>
  <c r="R601" i="24"/>
  <c r="S601" i="24"/>
  <c r="U597" i="24"/>
  <c r="R597" i="24"/>
  <c r="S597" i="24"/>
  <c r="U593" i="24"/>
  <c r="R593" i="24"/>
  <c r="S593" i="24"/>
  <c r="U589" i="24"/>
  <c r="R589" i="24"/>
  <c r="S589" i="24"/>
  <c r="U585" i="24"/>
  <c r="R585" i="24"/>
  <c r="S585" i="24"/>
  <c r="U581" i="24"/>
  <c r="R581" i="24"/>
  <c r="S581" i="24"/>
  <c r="U577" i="24"/>
  <c r="R577" i="24"/>
  <c r="S577" i="24"/>
  <c r="U573" i="24"/>
  <c r="R573" i="24"/>
  <c r="S573" i="24"/>
  <c r="R569" i="24"/>
  <c r="S569" i="24"/>
  <c r="U569" i="24"/>
  <c r="R565" i="24"/>
  <c r="S565" i="24"/>
  <c r="U565" i="24"/>
  <c r="S561" i="24"/>
  <c r="U561" i="24"/>
  <c r="R561" i="24"/>
  <c r="U556" i="24"/>
  <c r="R556" i="24"/>
  <c r="S556" i="24"/>
  <c r="U552" i="24"/>
  <c r="S552" i="24"/>
  <c r="R552" i="24"/>
  <c r="U548" i="24"/>
  <c r="R548" i="24"/>
  <c r="S548" i="24"/>
  <c r="U544" i="24"/>
  <c r="R544" i="24"/>
  <c r="S544" i="24"/>
  <c r="U540" i="24"/>
  <c r="R540" i="24"/>
  <c r="S540" i="24"/>
  <c r="U536" i="24"/>
  <c r="S536" i="24"/>
  <c r="R536" i="24"/>
  <c r="U532" i="24"/>
  <c r="R532" i="24"/>
  <c r="S532" i="24"/>
  <c r="U528" i="24"/>
  <c r="R528" i="24"/>
  <c r="S528" i="24"/>
  <c r="U524" i="24"/>
  <c r="R524" i="24"/>
  <c r="S524" i="24"/>
  <c r="U520" i="24"/>
  <c r="S520" i="24"/>
  <c r="R520" i="24"/>
  <c r="U516" i="24"/>
  <c r="R516" i="24"/>
  <c r="S516" i="24"/>
  <c r="U512" i="24"/>
  <c r="R512" i="24"/>
  <c r="S512" i="24"/>
  <c r="U508" i="24"/>
  <c r="R508" i="24"/>
  <c r="S508" i="24"/>
  <c r="U504" i="24"/>
  <c r="S504" i="24"/>
  <c r="R504" i="24"/>
  <c r="U500" i="24"/>
  <c r="R500" i="24"/>
  <c r="S500" i="24"/>
  <c r="U496" i="24"/>
  <c r="R496" i="24"/>
  <c r="S496" i="24"/>
  <c r="U492" i="24"/>
  <c r="R492" i="24"/>
  <c r="S492" i="24"/>
  <c r="R488" i="24"/>
  <c r="U488" i="24"/>
  <c r="S488" i="24"/>
  <c r="R484" i="24"/>
  <c r="U484" i="24"/>
  <c r="S484" i="24"/>
  <c r="R480" i="24"/>
  <c r="U480" i="24"/>
  <c r="S480" i="24"/>
  <c r="R476" i="24"/>
  <c r="U476" i="24"/>
  <c r="S476" i="24"/>
  <c r="R472" i="24"/>
  <c r="U472" i="24"/>
  <c r="S472" i="24"/>
  <c r="R468" i="24"/>
  <c r="U468" i="24"/>
  <c r="S468" i="24"/>
  <c r="R464" i="24"/>
  <c r="U464" i="24"/>
  <c r="S464" i="24"/>
  <c r="R460" i="24"/>
  <c r="U460" i="24"/>
  <c r="S460" i="24"/>
  <c r="R456" i="24"/>
  <c r="U456" i="24"/>
  <c r="S456" i="24"/>
  <c r="S452" i="24"/>
  <c r="U452" i="24"/>
  <c r="R452" i="24"/>
  <c r="R448" i="24"/>
  <c r="U448" i="24"/>
  <c r="S448" i="24"/>
  <c r="S444" i="24"/>
  <c r="R444" i="24"/>
  <c r="U444" i="24"/>
  <c r="U440" i="24"/>
  <c r="R440" i="24"/>
  <c r="S440" i="24"/>
  <c r="R436" i="24"/>
  <c r="S436" i="24"/>
  <c r="U436" i="24"/>
  <c r="R432" i="24"/>
  <c r="S432" i="24"/>
  <c r="U432" i="24"/>
  <c r="S428" i="24"/>
  <c r="U428" i="24"/>
  <c r="R428" i="24"/>
  <c r="U424" i="24"/>
  <c r="R424" i="24"/>
  <c r="S424" i="24"/>
  <c r="R420" i="24"/>
  <c r="S420" i="24"/>
  <c r="U420" i="24"/>
  <c r="R416" i="24"/>
  <c r="S416" i="24"/>
  <c r="U416" i="24"/>
  <c r="S412" i="24"/>
  <c r="U412" i="24"/>
  <c r="R412" i="24"/>
  <c r="U408" i="24"/>
  <c r="R408" i="24"/>
  <c r="S408" i="24"/>
  <c r="R404" i="24"/>
  <c r="S404" i="24"/>
  <c r="U404" i="24"/>
  <c r="R400" i="24"/>
  <c r="S400" i="24"/>
  <c r="U400" i="24"/>
  <c r="S396" i="24"/>
  <c r="U396" i="24"/>
  <c r="R396" i="24"/>
  <c r="U392" i="24"/>
  <c r="R392" i="24"/>
  <c r="S392" i="24"/>
  <c r="R388" i="24"/>
  <c r="S388" i="24"/>
  <c r="U388" i="24"/>
  <c r="R384" i="24"/>
  <c r="S384" i="24"/>
  <c r="U384" i="24"/>
  <c r="S380" i="24"/>
  <c r="U380" i="24"/>
  <c r="R380" i="24"/>
  <c r="U376" i="24"/>
  <c r="R376" i="24"/>
  <c r="S376" i="24"/>
  <c r="S1157" i="24"/>
  <c r="R1157" i="24"/>
  <c r="U1157" i="24"/>
  <c r="R1153" i="24"/>
  <c r="U1153" i="24"/>
  <c r="S1153" i="24"/>
  <c r="R1149" i="24"/>
  <c r="U1149" i="24"/>
  <c r="S1149" i="24"/>
  <c r="R1145" i="24"/>
  <c r="U1145" i="24"/>
  <c r="S1145" i="24"/>
  <c r="R1141" i="24"/>
  <c r="U1141" i="24"/>
  <c r="S1141" i="24"/>
  <c r="R1137" i="24"/>
  <c r="U1137" i="24"/>
  <c r="S1137" i="24"/>
  <c r="R1133" i="24"/>
  <c r="U1133" i="24"/>
  <c r="S1133" i="24"/>
  <c r="R1129" i="24"/>
  <c r="U1129" i="24"/>
  <c r="S1129" i="24"/>
  <c r="R1125" i="24"/>
  <c r="U1125" i="24"/>
  <c r="S1125" i="24"/>
  <c r="U1120" i="24"/>
  <c r="S1120" i="24"/>
  <c r="R1120" i="24"/>
  <c r="R1116" i="24"/>
  <c r="S1116" i="24"/>
  <c r="U1116" i="24"/>
  <c r="R1112" i="24"/>
  <c r="S1112" i="24"/>
  <c r="U1112" i="24"/>
  <c r="R1108" i="24"/>
  <c r="S1108" i="24"/>
  <c r="U1108" i="24"/>
  <c r="S1104" i="24"/>
  <c r="R1104" i="24"/>
  <c r="U1104" i="24"/>
  <c r="R1100" i="24"/>
  <c r="U1100" i="24"/>
  <c r="S1100" i="24"/>
  <c r="R1096" i="24"/>
  <c r="U1096" i="24"/>
  <c r="S1096" i="24"/>
  <c r="R1092" i="24"/>
  <c r="S1092" i="24"/>
  <c r="U1092" i="24"/>
  <c r="S1087" i="24"/>
  <c r="R1087" i="24"/>
  <c r="U1087" i="24"/>
  <c r="R1083" i="24"/>
  <c r="U1083" i="24"/>
  <c r="S1083" i="24"/>
  <c r="S1079" i="24"/>
  <c r="R1079" i="24"/>
  <c r="U1079" i="24"/>
  <c r="U1075" i="24"/>
  <c r="S1075" i="24"/>
  <c r="R1075" i="24"/>
  <c r="R1056" i="24"/>
  <c r="U1056" i="24"/>
  <c r="S1056" i="24"/>
  <c r="U1044" i="24"/>
  <c r="R1044" i="24"/>
  <c r="S1044" i="24"/>
  <c r="U1031" i="24"/>
  <c r="R1031" i="24"/>
  <c r="S1031" i="24"/>
  <c r="U1019" i="24"/>
  <c r="R1019" i="24"/>
  <c r="S1019" i="24"/>
  <c r="R1007" i="24"/>
  <c r="U1007" i="24"/>
  <c r="S1007" i="24"/>
  <c r="R995" i="24"/>
  <c r="S995" i="24"/>
  <c r="U995" i="24"/>
  <c r="R983" i="24"/>
  <c r="S983" i="24"/>
  <c r="U983" i="24"/>
  <c r="U971" i="24"/>
  <c r="R971" i="24"/>
  <c r="S971" i="24"/>
  <c r="S959" i="24"/>
  <c r="R959" i="24"/>
  <c r="U959" i="24"/>
  <c r="S947" i="24"/>
  <c r="R947" i="24"/>
  <c r="U947" i="24"/>
  <c r="S935" i="24"/>
  <c r="R935" i="24"/>
  <c r="U935" i="24"/>
  <c r="U923" i="24"/>
  <c r="R923" i="24"/>
  <c r="S923" i="24"/>
  <c r="U911" i="24"/>
  <c r="S911" i="24"/>
  <c r="R911" i="24"/>
  <c r="U899" i="24"/>
  <c r="R899" i="24"/>
  <c r="S899" i="24"/>
  <c r="U887" i="24"/>
  <c r="S887" i="24"/>
  <c r="R887" i="24"/>
  <c r="R875" i="24"/>
  <c r="U875" i="24"/>
  <c r="S875" i="24"/>
  <c r="R858" i="24"/>
  <c r="S858" i="24"/>
  <c r="U858" i="24"/>
  <c r="R846" i="24"/>
  <c r="S846" i="24"/>
  <c r="U846" i="24"/>
  <c r="R834" i="24"/>
  <c r="S834" i="24"/>
  <c r="U834" i="24"/>
  <c r="R822" i="24"/>
  <c r="S822" i="24"/>
  <c r="U822" i="24"/>
  <c r="R810" i="24"/>
  <c r="S810" i="24"/>
  <c r="U810" i="24"/>
  <c r="S798" i="24"/>
  <c r="R798" i="24"/>
  <c r="U798" i="24"/>
  <c r="S786" i="24"/>
  <c r="R786" i="24"/>
  <c r="U786" i="24"/>
  <c r="S774" i="24"/>
  <c r="R774" i="24"/>
  <c r="U774" i="24"/>
  <c r="S762" i="24"/>
  <c r="U762" i="24"/>
  <c r="R762" i="24"/>
  <c r="S750" i="24"/>
  <c r="R750" i="24"/>
  <c r="U750" i="24"/>
  <c r="S738" i="24"/>
  <c r="R738" i="24"/>
  <c r="U738" i="24"/>
  <c r="S726" i="24"/>
  <c r="R726" i="24"/>
  <c r="U726" i="24"/>
  <c r="S714" i="24"/>
  <c r="U714" i="24"/>
  <c r="R714" i="24"/>
  <c r="S702" i="24"/>
  <c r="R702" i="24"/>
  <c r="U702" i="24"/>
  <c r="S690" i="24"/>
  <c r="R690" i="24"/>
  <c r="U690" i="24"/>
  <c r="S678" i="24"/>
  <c r="R678" i="24"/>
  <c r="U678" i="24"/>
  <c r="S666" i="24"/>
  <c r="R666" i="24"/>
  <c r="U666" i="24"/>
  <c r="S654" i="24"/>
  <c r="R654" i="24"/>
  <c r="U654" i="24"/>
  <c r="S642" i="24"/>
  <c r="R642" i="24"/>
  <c r="U642" i="24"/>
  <c r="S630" i="24"/>
  <c r="R630" i="24"/>
  <c r="U630" i="24"/>
  <c r="S618" i="24"/>
  <c r="R618" i="24"/>
  <c r="U618" i="24"/>
  <c r="R606" i="24"/>
  <c r="S606" i="24"/>
  <c r="U606" i="24"/>
  <c r="R594" i="24"/>
  <c r="S594" i="24"/>
  <c r="U594" i="24"/>
  <c r="R582" i="24"/>
  <c r="S582" i="24"/>
  <c r="U582" i="24"/>
  <c r="R570" i="24"/>
  <c r="S570" i="24"/>
  <c r="U570" i="24"/>
  <c r="U557" i="24"/>
  <c r="R557" i="24"/>
  <c r="S557" i="24"/>
  <c r="S545" i="24"/>
  <c r="U545" i="24"/>
  <c r="R545" i="24"/>
  <c r="R533" i="24"/>
  <c r="S533" i="24"/>
  <c r="U533" i="24"/>
  <c r="R521" i="24"/>
  <c r="S521" i="24"/>
  <c r="U521" i="24"/>
  <c r="U509" i="24"/>
  <c r="R509" i="24"/>
  <c r="S509" i="24"/>
  <c r="S497" i="24"/>
  <c r="U497" i="24"/>
  <c r="R497" i="24"/>
  <c r="S485" i="24"/>
  <c r="R485" i="24"/>
  <c r="U485" i="24"/>
  <c r="S473" i="24"/>
  <c r="R473" i="24"/>
  <c r="U473" i="24"/>
  <c r="S461" i="24"/>
  <c r="R461" i="24"/>
  <c r="U461" i="24"/>
  <c r="R449" i="24"/>
  <c r="U449" i="24"/>
  <c r="S449" i="24"/>
  <c r="R437" i="24"/>
  <c r="S437" i="24"/>
  <c r="U437" i="24"/>
  <c r="R425" i="24"/>
  <c r="S425" i="24"/>
  <c r="U425" i="24"/>
  <c r="R413" i="24"/>
  <c r="S413" i="24"/>
  <c r="U413" i="24"/>
  <c r="R397" i="24"/>
  <c r="S397" i="24"/>
  <c r="U397" i="24"/>
  <c r="R389" i="24"/>
  <c r="S389" i="24"/>
  <c r="U389" i="24"/>
  <c r="R377" i="24"/>
  <c r="S377" i="24"/>
  <c r="U377" i="24"/>
  <c r="S1150" i="24"/>
  <c r="R1150" i="24"/>
  <c r="U1150" i="24"/>
  <c r="S1138" i="24"/>
  <c r="R1138" i="24"/>
  <c r="U1138" i="24"/>
  <c r="S1126" i="24"/>
  <c r="R1126" i="24"/>
  <c r="U1126" i="24"/>
  <c r="R1113" i="24"/>
  <c r="S1113" i="24"/>
  <c r="U1113" i="24"/>
  <c r="S1097" i="24"/>
  <c r="R1097" i="24"/>
  <c r="U1097" i="24"/>
  <c r="R1076" i="24"/>
  <c r="S1076" i="24"/>
  <c r="U1076" i="24"/>
  <c r="S1062" i="24"/>
  <c r="U1062" i="24"/>
  <c r="R1062" i="24"/>
  <c r="S1054" i="24"/>
  <c r="R1054" i="24"/>
  <c r="U1054" i="24"/>
  <c r="S1046" i="24"/>
  <c r="R1046" i="24"/>
  <c r="U1046" i="24"/>
  <c r="R1037" i="24"/>
  <c r="S1037" i="24"/>
  <c r="U1037" i="24"/>
  <c r="R1033" i="24"/>
  <c r="S1033" i="24"/>
  <c r="U1033" i="24"/>
  <c r="R1029" i="24"/>
  <c r="S1029" i="24"/>
  <c r="U1029" i="24"/>
  <c r="R1025" i="24"/>
  <c r="U1025" i="24"/>
  <c r="S1025" i="24"/>
  <c r="R1021" i="24"/>
  <c r="S1021" i="24"/>
  <c r="U1021" i="24"/>
  <c r="U1017" i="24"/>
  <c r="R1017" i="24"/>
  <c r="S1017" i="24"/>
  <c r="U1013" i="24"/>
  <c r="R1013" i="24"/>
  <c r="S1013" i="24"/>
  <c r="U1009" i="24"/>
  <c r="R1009" i="24"/>
  <c r="S1009" i="24"/>
  <c r="U1005" i="24"/>
  <c r="R1005" i="24"/>
  <c r="S1005" i="24"/>
  <c r="U1001" i="24"/>
  <c r="R1001" i="24"/>
  <c r="S1001" i="24"/>
  <c r="U997" i="24"/>
  <c r="R997" i="24"/>
  <c r="S997" i="24"/>
  <c r="U993" i="24"/>
  <c r="R993" i="24"/>
  <c r="S993" i="24"/>
  <c r="S989" i="24"/>
  <c r="U989" i="24"/>
  <c r="R989" i="24"/>
  <c r="S985" i="24"/>
  <c r="R985" i="24"/>
  <c r="U985" i="24"/>
  <c r="S981" i="24"/>
  <c r="R981" i="24"/>
  <c r="U981" i="24"/>
  <c r="S977" i="24"/>
  <c r="R977" i="24"/>
  <c r="U977" i="24"/>
  <c r="S973" i="24"/>
  <c r="U973" i="24"/>
  <c r="R973" i="24"/>
  <c r="S969" i="24"/>
  <c r="R969" i="24"/>
  <c r="U969" i="24"/>
  <c r="S965" i="24"/>
  <c r="R965" i="24"/>
  <c r="U965" i="24"/>
  <c r="S961" i="24"/>
  <c r="R961" i="24"/>
  <c r="U961" i="24"/>
  <c r="S957" i="24"/>
  <c r="R957" i="24"/>
  <c r="U957" i="24"/>
  <c r="S953" i="24"/>
  <c r="U953" i="24"/>
  <c r="R953" i="24"/>
  <c r="S949" i="24"/>
  <c r="R949" i="24"/>
  <c r="U949" i="24"/>
  <c r="S945" i="24"/>
  <c r="U945" i="24"/>
  <c r="R945" i="24"/>
  <c r="S941" i="24"/>
  <c r="R941" i="24"/>
  <c r="U941" i="24"/>
  <c r="S937" i="24"/>
  <c r="U937" i="24"/>
  <c r="R937" i="24"/>
  <c r="S933" i="24"/>
  <c r="R933" i="24"/>
  <c r="U933" i="24"/>
  <c r="S929" i="24"/>
  <c r="U929" i="24"/>
  <c r="R929" i="24"/>
  <c r="R925" i="24"/>
  <c r="U925" i="24"/>
  <c r="S925" i="24"/>
  <c r="R921" i="24"/>
  <c r="S921" i="24"/>
  <c r="U921" i="24"/>
  <c r="R917" i="24"/>
  <c r="U917" i="24"/>
  <c r="S917" i="24"/>
  <c r="R913" i="24"/>
  <c r="S913" i="24"/>
  <c r="U913" i="24"/>
  <c r="R909" i="24"/>
  <c r="U909" i="24"/>
  <c r="S909" i="24"/>
  <c r="R901" i="24"/>
  <c r="U901" i="24"/>
  <c r="S901" i="24"/>
  <c r="R897" i="24"/>
  <c r="S897" i="24"/>
  <c r="U897" i="24"/>
  <c r="R893" i="24"/>
  <c r="U893" i="24"/>
  <c r="S893" i="24"/>
  <c r="R889" i="24"/>
  <c r="S889" i="24"/>
  <c r="U889" i="24"/>
  <c r="R885" i="24"/>
  <c r="U885" i="24"/>
  <c r="S885" i="24"/>
  <c r="R881" i="24"/>
  <c r="S881" i="24"/>
  <c r="U881" i="24"/>
  <c r="U877" i="24"/>
  <c r="R877" i="24"/>
  <c r="S877" i="24"/>
  <c r="R873" i="24"/>
  <c r="S873" i="24"/>
  <c r="U873" i="24"/>
  <c r="U868" i="24"/>
  <c r="R868" i="24"/>
  <c r="S868" i="24"/>
  <c r="U864" i="24"/>
  <c r="R864" i="24"/>
  <c r="S864" i="24"/>
  <c r="U860" i="24"/>
  <c r="R860" i="24"/>
  <c r="S860" i="24"/>
  <c r="U856" i="24"/>
  <c r="R856" i="24"/>
  <c r="S856" i="24"/>
  <c r="U852" i="24"/>
  <c r="R852" i="24"/>
  <c r="S852" i="24"/>
  <c r="U848" i="24"/>
  <c r="R848" i="24"/>
  <c r="S848" i="24"/>
  <c r="U844" i="24"/>
  <c r="R844" i="24"/>
  <c r="S844" i="24"/>
  <c r="U840" i="24"/>
  <c r="R840" i="24"/>
  <c r="S840" i="24"/>
  <c r="U836" i="24"/>
  <c r="R836" i="24"/>
  <c r="S836" i="24"/>
  <c r="U832" i="24"/>
  <c r="R832" i="24"/>
  <c r="S832" i="24"/>
  <c r="U828" i="24"/>
  <c r="R828" i="24"/>
  <c r="S828" i="24"/>
  <c r="U824" i="24"/>
  <c r="R824" i="24"/>
  <c r="S824" i="24"/>
  <c r="U820" i="24"/>
  <c r="R820" i="24"/>
  <c r="S820" i="24"/>
  <c r="U816" i="24"/>
  <c r="R816" i="24"/>
  <c r="S816" i="24"/>
  <c r="U812" i="24"/>
  <c r="R812" i="24"/>
  <c r="S812" i="24"/>
  <c r="U808" i="24"/>
  <c r="R808" i="24"/>
  <c r="S808" i="24"/>
  <c r="R804" i="24"/>
  <c r="S804" i="24"/>
  <c r="U804" i="24"/>
  <c r="R800" i="24"/>
  <c r="S800" i="24"/>
  <c r="U800" i="24"/>
  <c r="S796" i="24"/>
  <c r="U796" i="24"/>
  <c r="R796" i="24"/>
  <c r="U792" i="24"/>
  <c r="R792" i="24"/>
  <c r="S792" i="24"/>
  <c r="R788" i="24"/>
  <c r="S788" i="24"/>
  <c r="U788" i="24"/>
  <c r="R784" i="24"/>
  <c r="S784" i="24"/>
  <c r="U784" i="24"/>
  <c r="S780" i="24"/>
  <c r="U780" i="24"/>
  <c r="R780" i="24"/>
  <c r="U776" i="24"/>
  <c r="R776" i="24"/>
  <c r="S776" i="24"/>
  <c r="R772" i="24"/>
  <c r="S772" i="24"/>
  <c r="U772" i="24"/>
  <c r="R768" i="24"/>
  <c r="S768" i="24"/>
  <c r="U768" i="24"/>
  <c r="S764" i="24"/>
  <c r="U764" i="24"/>
  <c r="R764" i="24"/>
  <c r="U760" i="24"/>
  <c r="R760" i="24"/>
  <c r="S760" i="24"/>
  <c r="R756" i="24"/>
  <c r="S756" i="24"/>
  <c r="U756" i="24"/>
  <c r="R752" i="24"/>
  <c r="S752" i="24"/>
  <c r="U752" i="24"/>
  <c r="S748" i="24"/>
  <c r="U748" i="24"/>
  <c r="R748" i="24"/>
  <c r="U744" i="24"/>
  <c r="R744" i="24"/>
  <c r="S744" i="24"/>
  <c r="R740" i="24"/>
  <c r="S740" i="24"/>
  <c r="U740" i="24"/>
  <c r="R736" i="24"/>
  <c r="S736" i="24"/>
  <c r="U736" i="24"/>
  <c r="S732" i="24"/>
  <c r="U732" i="24"/>
  <c r="R732" i="24"/>
  <c r="U728" i="24"/>
  <c r="R728" i="24"/>
  <c r="S728" i="24"/>
  <c r="R724" i="24"/>
  <c r="S724" i="24"/>
  <c r="U724" i="24"/>
  <c r="R720" i="24"/>
  <c r="S720" i="24"/>
  <c r="U720" i="24"/>
  <c r="S716" i="24"/>
  <c r="U716" i="24"/>
  <c r="R716" i="24"/>
  <c r="U712" i="24"/>
  <c r="R712" i="24"/>
  <c r="S712" i="24"/>
  <c r="R708" i="24"/>
  <c r="S708" i="24"/>
  <c r="U708" i="24"/>
  <c r="R704" i="24"/>
  <c r="S704" i="24"/>
  <c r="U704" i="24"/>
  <c r="S700" i="24"/>
  <c r="U700" i="24"/>
  <c r="R700" i="24"/>
  <c r="U696" i="24"/>
  <c r="R696" i="24"/>
  <c r="S696" i="24"/>
  <c r="R692" i="24"/>
  <c r="S692" i="24"/>
  <c r="U692" i="24"/>
  <c r="R688" i="24"/>
  <c r="S688" i="24"/>
  <c r="U688" i="24"/>
  <c r="S684" i="24"/>
  <c r="R684" i="24"/>
  <c r="U684" i="24"/>
  <c r="S680" i="24"/>
  <c r="U680" i="24"/>
  <c r="R680" i="24"/>
  <c r="S676" i="24"/>
  <c r="R676" i="24"/>
  <c r="U676" i="24"/>
  <c r="S672" i="24"/>
  <c r="U672" i="24"/>
  <c r="R672" i="24"/>
  <c r="S668" i="24"/>
  <c r="R668" i="24"/>
  <c r="U668" i="24"/>
  <c r="S664" i="24"/>
  <c r="U664" i="24"/>
  <c r="R664" i="24"/>
  <c r="S660" i="24"/>
  <c r="R660" i="24"/>
  <c r="U660" i="24"/>
  <c r="S656" i="24"/>
  <c r="U656" i="24"/>
  <c r="R656" i="24"/>
  <c r="S652" i="24"/>
  <c r="R652" i="24"/>
  <c r="U652" i="24"/>
  <c r="S648" i="24"/>
  <c r="U648" i="24"/>
  <c r="R648" i="24"/>
  <c r="S644" i="24"/>
  <c r="R644" i="24"/>
  <c r="U644" i="24"/>
  <c r="S640" i="24"/>
  <c r="U640" i="24"/>
  <c r="R640" i="24"/>
  <c r="S636" i="24"/>
  <c r="R636" i="24"/>
  <c r="U636" i="24"/>
  <c r="S632" i="24"/>
  <c r="U632" i="24"/>
  <c r="R632" i="24"/>
  <c r="S628" i="24"/>
  <c r="R628" i="24"/>
  <c r="U628" i="24"/>
  <c r="S624" i="24"/>
  <c r="U624" i="24"/>
  <c r="R624" i="24"/>
  <c r="S620" i="24"/>
  <c r="R620" i="24"/>
  <c r="U620" i="24"/>
  <c r="S616" i="24"/>
  <c r="U616" i="24"/>
  <c r="R616" i="24"/>
  <c r="S612" i="24"/>
  <c r="U612" i="24"/>
  <c r="R612" i="24"/>
  <c r="S608" i="24"/>
  <c r="U608" i="24"/>
  <c r="R608" i="24"/>
  <c r="S604" i="24"/>
  <c r="U604" i="24"/>
  <c r="R604" i="24"/>
  <c r="S600" i="24"/>
  <c r="U600" i="24"/>
  <c r="R600" i="24"/>
  <c r="S596" i="24"/>
  <c r="U596" i="24"/>
  <c r="R596" i="24"/>
  <c r="S592" i="24"/>
  <c r="U592" i="24"/>
  <c r="R592" i="24"/>
  <c r="S588" i="24"/>
  <c r="U588" i="24"/>
  <c r="R588" i="24"/>
  <c r="S584" i="24"/>
  <c r="U584" i="24"/>
  <c r="R584" i="24"/>
  <c r="S580" i="24"/>
  <c r="U580" i="24"/>
  <c r="R580" i="24"/>
  <c r="S576" i="24"/>
  <c r="U576" i="24"/>
  <c r="R576" i="24"/>
  <c r="U572" i="24"/>
  <c r="R572" i="24"/>
  <c r="S572" i="24"/>
  <c r="U568" i="24"/>
  <c r="S568" i="24"/>
  <c r="R568" i="24"/>
  <c r="U564" i="24"/>
  <c r="R564" i="24"/>
  <c r="S564" i="24"/>
  <c r="U560" i="24"/>
  <c r="R560" i="24"/>
  <c r="S560" i="24"/>
  <c r="S555" i="24"/>
  <c r="R555" i="24"/>
  <c r="U555" i="24"/>
  <c r="S551" i="24"/>
  <c r="R551" i="24"/>
  <c r="U551" i="24"/>
  <c r="S547" i="24"/>
  <c r="R547" i="24"/>
  <c r="U547" i="24"/>
  <c r="S543" i="24"/>
  <c r="U543" i="24"/>
  <c r="R543" i="24"/>
  <c r="S539" i="24"/>
  <c r="R539" i="24"/>
  <c r="U539" i="24"/>
  <c r="S535" i="24"/>
  <c r="R535" i="24"/>
  <c r="U535" i="24"/>
  <c r="S531" i="24"/>
  <c r="R531" i="24"/>
  <c r="U531" i="24"/>
  <c r="S527" i="24"/>
  <c r="U527" i="24"/>
  <c r="R527" i="24"/>
  <c r="S523" i="24"/>
  <c r="R523" i="24"/>
  <c r="U523" i="24"/>
  <c r="S519" i="24"/>
  <c r="R519" i="24"/>
  <c r="U519" i="24"/>
  <c r="S515" i="24"/>
  <c r="R515" i="24"/>
  <c r="U515" i="24"/>
  <c r="S511" i="24"/>
  <c r="U511" i="24"/>
  <c r="R511" i="24"/>
  <c r="S507" i="24"/>
  <c r="R507" i="24"/>
  <c r="U507" i="24"/>
  <c r="S503" i="24"/>
  <c r="R503" i="24"/>
  <c r="U503" i="24"/>
  <c r="S499" i="24"/>
  <c r="R499" i="24"/>
  <c r="U499" i="24"/>
  <c r="S495" i="24"/>
  <c r="U495" i="24"/>
  <c r="R495" i="24"/>
  <c r="S491" i="24"/>
  <c r="R491" i="24"/>
  <c r="U491" i="24"/>
  <c r="S487" i="24"/>
  <c r="U487" i="24"/>
  <c r="R487" i="24"/>
  <c r="S483" i="24"/>
  <c r="R483" i="24"/>
  <c r="U483" i="24"/>
  <c r="S479" i="24"/>
  <c r="U479" i="24"/>
  <c r="R479" i="24"/>
  <c r="S475" i="24"/>
  <c r="R475" i="24"/>
  <c r="U475" i="24"/>
  <c r="S471" i="24"/>
  <c r="U471" i="24"/>
  <c r="R471" i="24"/>
  <c r="S467" i="24"/>
  <c r="R467" i="24"/>
  <c r="U467" i="24"/>
  <c r="S463" i="24"/>
  <c r="U463" i="24"/>
  <c r="R463" i="24"/>
  <c r="S459" i="24"/>
  <c r="R459" i="24"/>
  <c r="U459" i="24"/>
  <c r="S455" i="24"/>
  <c r="U455" i="24"/>
  <c r="R455" i="24"/>
  <c r="U451" i="24"/>
  <c r="S451" i="24"/>
  <c r="R451" i="24"/>
  <c r="U447" i="24"/>
  <c r="R447" i="24"/>
  <c r="S447" i="24"/>
  <c r="U443" i="24"/>
  <c r="S443" i="24"/>
  <c r="R443" i="24"/>
  <c r="U439" i="24"/>
  <c r="R439" i="24"/>
  <c r="S439" i="24"/>
  <c r="U435" i="24"/>
  <c r="S435" i="24"/>
  <c r="R435" i="24"/>
  <c r="U431" i="24"/>
  <c r="R431" i="24"/>
  <c r="S431" i="24"/>
  <c r="U427" i="24"/>
  <c r="R427" i="24"/>
  <c r="S427" i="24"/>
  <c r="U423" i="24"/>
  <c r="R423" i="24"/>
  <c r="S423" i="24"/>
  <c r="U419" i="24"/>
  <c r="S419" i="24"/>
  <c r="R419" i="24"/>
  <c r="U415" i="24"/>
  <c r="R415" i="24"/>
  <c r="S415" i="24"/>
  <c r="U411" i="24"/>
  <c r="R411" i="24"/>
  <c r="S411" i="24"/>
  <c r="U407" i="24"/>
  <c r="R407" i="24"/>
  <c r="S407" i="24"/>
  <c r="U403" i="24"/>
  <c r="S403" i="24"/>
  <c r="R403" i="24"/>
  <c r="U399" i="24"/>
  <c r="R399" i="24"/>
  <c r="S399" i="24"/>
  <c r="U395" i="24"/>
  <c r="R395" i="24"/>
  <c r="S395" i="24"/>
  <c r="U391" i="24"/>
  <c r="R391" i="24"/>
  <c r="S391" i="24"/>
  <c r="U387" i="24"/>
  <c r="S387" i="24"/>
  <c r="R387" i="24"/>
  <c r="U383" i="24"/>
  <c r="R383" i="24"/>
  <c r="S383" i="24"/>
  <c r="U379" i="24"/>
  <c r="R379" i="24"/>
  <c r="S379" i="24"/>
  <c r="U375" i="24"/>
  <c r="R375" i="24"/>
  <c r="S375" i="24"/>
  <c r="U1156" i="24"/>
  <c r="S1156" i="24"/>
  <c r="R1156" i="24"/>
  <c r="U1152" i="24"/>
  <c r="S1152" i="24"/>
  <c r="R1152" i="24"/>
  <c r="U1148" i="24"/>
  <c r="S1148" i="24"/>
  <c r="R1148" i="24"/>
  <c r="U1144" i="24"/>
  <c r="S1144" i="24"/>
  <c r="R1144" i="24"/>
  <c r="U1136" i="24"/>
  <c r="S1136" i="24"/>
  <c r="R1136" i="24"/>
  <c r="U1132" i="24"/>
  <c r="S1132" i="24"/>
  <c r="R1132" i="24"/>
  <c r="U1128" i="24"/>
  <c r="S1128" i="24"/>
  <c r="R1128" i="24"/>
  <c r="U1124" i="24"/>
  <c r="S1124" i="24"/>
  <c r="R1124" i="24"/>
  <c r="U1119" i="24"/>
  <c r="S1119" i="24"/>
  <c r="R1119" i="24"/>
  <c r="U1115" i="24"/>
  <c r="R1115" i="24"/>
  <c r="S1115" i="24"/>
  <c r="U1111" i="24"/>
  <c r="R1111" i="24"/>
  <c r="S1111" i="24"/>
  <c r="U1107" i="24"/>
  <c r="R1107" i="24"/>
  <c r="S1107" i="24"/>
  <c r="R1103" i="24"/>
  <c r="R1160" i="24" s="1"/>
  <c r="U1103" i="24"/>
  <c r="U1160" i="24" s="1"/>
  <c r="S1103" i="24"/>
  <c r="S1160" i="24" s="1"/>
  <c r="S1095" i="24"/>
  <c r="U1095" i="24"/>
  <c r="R1095" i="24"/>
  <c r="U1090" i="24"/>
  <c r="R1090" i="24"/>
  <c r="S1090" i="24"/>
  <c r="U1086" i="24"/>
  <c r="S1086" i="24"/>
  <c r="R1086" i="24"/>
  <c r="U1082" i="24"/>
  <c r="S1082" i="24"/>
  <c r="R1082" i="24"/>
  <c r="U1078" i="24"/>
  <c r="R1078" i="24"/>
  <c r="S1078" i="24"/>
  <c r="S1074" i="24"/>
  <c r="U1074" i="24"/>
  <c r="R1074" i="24"/>
  <c r="S1060" i="24"/>
  <c r="U1060" i="24"/>
  <c r="R1060" i="24"/>
  <c r="U1048" i="24"/>
  <c r="S1048" i="24"/>
  <c r="R1048" i="24"/>
  <c r="U1035" i="24"/>
  <c r="R1035" i="24"/>
  <c r="S1035" i="24"/>
  <c r="U1023" i="24"/>
  <c r="R1023" i="24"/>
  <c r="S1023" i="24"/>
  <c r="R1011" i="24"/>
  <c r="U1011" i="24"/>
  <c r="S1011" i="24"/>
  <c r="R999" i="24"/>
  <c r="S999" i="24"/>
  <c r="U999" i="24"/>
  <c r="U987" i="24"/>
  <c r="R987" i="24"/>
  <c r="S987" i="24"/>
  <c r="S975" i="24"/>
  <c r="U975" i="24"/>
  <c r="R975" i="24"/>
  <c r="R963" i="24"/>
  <c r="S963" i="24"/>
  <c r="U963" i="24"/>
  <c r="S951" i="24"/>
  <c r="R951" i="24"/>
  <c r="U951" i="24"/>
  <c r="S939" i="24"/>
  <c r="R939" i="24"/>
  <c r="U939" i="24"/>
  <c r="S927" i="24"/>
  <c r="R927" i="24"/>
  <c r="U927" i="24"/>
  <c r="U915" i="24"/>
  <c r="R915" i="24"/>
  <c r="S915" i="24"/>
  <c r="U903" i="24"/>
  <c r="S903" i="24"/>
  <c r="R903" i="24"/>
  <c r="U891" i="24"/>
  <c r="R891" i="24"/>
  <c r="S891" i="24"/>
  <c r="R879" i="24"/>
  <c r="U879" i="24"/>
  <c r="S879" i="24"/>
  <c r="R862" i="24"/>
  <c r="S862" i="24"/>
  <c r="U862" i="24"/>
  <c r="R850" i="24"/>
  <c r="S850" i="24"/>
  <c r="U850" i="24"/>
  <c r="R838" i="24"/>
  <c r="S838" i="24"/>
  <c r="U838" i="24"/>
  <c r="R826" i="24"/>
  <c r="S826" i="24"/>
  <c r="U826" i="24"/>
  <c r="R814" i="24"/>
  <c r="S814" i="24"/>
  <c r="U814" i="24"/>
  <c r="S802" i="24"/>
  <c r="R802" i="24"/>
  <c r="U802" i="24"/>
  <c r="S790" i="24"/>
  <c r="R790" i="24"/>
  <c r="U790" i="24"/>
  <c r="S778" i="24"/>
  <c r="U778" i="24"/>
  <c r="R778" i="24"/>
  <c r="S766" i="24"/>
  <c r="R766" i="24"/>
  <c r="U766" i="24"/>
  <c r="S754" i="24"/>
  <c r="R754" i="24"/>
  <c r="U754" i="24"/>
  <c r="S742" i="24"/>
  <c r="R742" i="24"/>
  <c r="U742" i="24"/>
  <c r="S730" i="24"/>
  <c r="U730" i="24"/>
  <c r="R730" i="24"/>
  <c r="S718" i="24"/>
  <c r="R718" i="24"/>
  <c r="U718" i="24"/>
  <c r="S706" i="24"/>
  <c r="R706" i="24"/>
  <c r="U706" i="24"/>
  <c r="S694" i="24"/>
  <c r="R694" i="24"/>
  <c r="U694" i="24"/>
  <c r="S682" i="24"/>
  <c r="R682" i="24"/>
  <c r="U682" i="24"/>
  <c r="S670" i="24"/>
  <c r="R670" i="24"/>
  <c r="U670" i="24"/>
  <c r="S658" i="24"/>
  <c r="R658" i="24"/>
  <c r="U658" i="24"/>
  <c r="S646" i="24"/>
  <c r="R646" i="24"/>
  <c r="U646" i="24"/>
  <c r="S634" i="24"/>
  <c r="R634" i="24"/>
  <c r="U634" i="24"/>
  <c r="S622" i="24"/>
  <c r="R622" i="24"/>
  <c r="U622" i="24"/>
  <c r="R610" i="24"/>
  <c r="S610" i="24"/>
  <c r="U610" i="24"/>
  <c r="R598" i="24"/>
  <c r="S598" i="24"/>
  <c r="U598" i="24"/>
  <c r="R586" i="24"/>
  <c r="S586" i="24"/>
  <c r="U586" i="24"/>
  <c r="R574" i="24"/>
  <c r="S574" i="24"/>
  <c r="U574" i="24"/>
  <c r="R562" i="24"/>
  <c r="S562" i="24"/>
  <c r="U562" i="24"/>
  <c r="R549" i="24"/>
  <c r="S549" i="24"/>
  <c r="U549" i="24"/>
  <c r="R537" i="24"/>
  <c r="S537" i="24"/>
  <c r="U537" i="24"/>
  <c r="U525" i="24"/>
  <c r="R525" i="24"/>
  <c r="S525" i="24"/>
  <c r="S513" i="24"/>
  <c r="U513" i="24"/>
  <c r="R513" i="24"/>
  <c r="R501" i="24"/>
  <c r="S501" i="24"/>
  <c r="U501" i="24"/>
  <c r="S489" i="24"/>
  <c r="R489" i="24"/>
  <c r="U489" i="24"/>
  <c r="S477" i="24"/>
  <c r="R477" i="24"/>
  <c r="U477" i="24"/>
  <c r="S465" i="24"/>
  <c r="R465" i="24"/>
  <c r="U465" i="24"/>
  <c r="R453" i="24"/>
  <c r="S453" i="24"/>
  <c r="U453" i="24"/>
  <c r="R441" i="24"/>
  <c r="S441" i="24"/>
  <c r="U441" i="24"/>
  <c r="R429" i="24"/>
  <c r="S429" i="24"/>
  <c r="U429" i="24"/>
  <c r="R417" i="24"/>
  <c r="U417" i="24"/>
  <c r="S417" i="24"/>
  <c r="R405" i="24"/>
  <c r="S405" i="24"/>
  <c r="U405" i="24"/>
  <c r="R393" i="24"/>
  <c r="S393" i="24"/>
  <c r="U393" i="24"/>
  <c r="R381" i="24"/>
  <c r="S381" i="24"/>
  <c r="U381" i="24"/>
  <c r="S1154" i="24"/>
  <c r="R1154" i="24"/>
  <c r="U1154" i="24"/>
  <c r="S1130" i="24"/>
  <c r="R1130" i="24"/>
  <c r="U1130" i="24"/>
  <c r="R1117" i="24"/>
  <c r="U1117" i="24"/>
  <c r="S1117" i="24"/>
  <c r="R1105" i="24"/>
  <c r="S1105" i="24"/>
  <c r="U1105" i="24"/>
  <c r="R1088" i="24"/>
  <c r="S1088" i="24"/>
  <c r="U1088" i="24"/>
  <c r="R1080" i="24"/>
  <c r="S1080" i="24"/>
  <c r="U1080" i="24"/>
  <c r="S1058" i="24"/>
  <c r="R1058" i="24"/>
  <c r="U1058" i="24"/>
  <c r="S1050" i="24"/>
  <c r="U1050" i="24"/>
  <c r="R1050" i="24"/>
  <c r="R1061" i="24"/>
  <c r="S1061" i="24"/>
  <c r="U1061" i="24"/>
  <c r="R1057" i="24"/>
  <c r="U1057" i="24"/>
  <c r="S1057" i="24"/>
  <c r="R1053" i="24"/>
  <c r="S1053" i="24"/>
  <c r="U1053" i="24"/>
  <c r="R1049" i="24"/>
  <c r="U1049" i="24"/>
  <c r="S1049" i="24"/>
  <c r="R1045" i="24"/>
  <c r="S1045" i="24"/>
  <c r="U1045" i="24"/>
  <c r="S1036" i="24"/>
  <c r="U1036" i="24"/>
  <c r="R1036" i="24"/>
  <c r="U1032" i="24"/>
  <c r="R1032" i="24"/>
  <c r="S1032" i="24"/>
  <c r="R1028" i="24"/>
  <c r="S1028" i="24"/>
  <c r="U1028" i="24"/>
  <c r="R1024" i="24"/>
  <c r="S1024" i="24"/>
  <c r="U1024" i="24"/>
  <c r="S1020" i="24"/>
  <c r="U1020" i="24"/>
  <c r="R1020" i="24"/>
  <c r="S1016" i="24"/>
  <c r="R1016" i="24"/>
  <c r="U1016" i="24"/>
  <c r="S1012" i="24"/>
  <c r="R1012" i="24"/>
  <c r="U1012" i="24"/>
  <c r="S1008" i="24"/>
  <c r="R1008" i="24"/>
  <c r="U1008" i="24"/>
  <c r="S1004" i="24"/>
  <c r="R1004" i="24"/>
  <c r="U1004" i="24"/>
  <c r="S1000" i="24"/>
  <c r="U1000" i="24"/>
  <c r="R1000" i="24"/>
  <c r="S996" i="24"/>
  <c r="U996" i="24"/>
  <c r="R996" i="24"/>
  <c r="S992" i="24"/>
  <c r="U992" i="24"/>
  <c r="R992" i="24"/>
  <c r="R988" i="24"/>
  <c r="S988" i="24"/>
  <c r="U988" i="24"/>
  <c r="R984" i="24"/>
  <c r="S984" i="24"/>
  <c r="U984" i="24"/>
  <c r="R980" i="24"/>
  <c r="U980" i="24"/>
  <c r="S980" i="24"/>
  <c r="R976" i="24"/>
  <c r="S976" i="24"/>
  <c r="U976" i="24"/>
  <c r="R972" i="24"/>
  <c r="S972" i="24"/>
  <c r="U972" i="24"/>
  <c r="R968" i="24"/>
  <c r="S968" i="24"/>
  <c r="U968" i="24"/>
  <c r="R964" i="24"/>
  <c r="U964" i="24"/>
  <c r="S964" i="24"/>
  <c r="R960" i="24"/>
  <c r="S960" i="24"/>
  <c r="U960" i="24"/>
  <c r="U956" i="24"/>
  <c r="R956" i="24"/>
  <c r="S956" i="24"/>
  <c r="U952" i="24"/>
  <c r="R952" i="24"/>
  <c r="S952" i="24"/>
  <c r="U948" i="24"/>
  <c r="R948" i="24"/>
  <c r="S948" i="24"/>
  <c r="U944" i="24"/>
  <c r="R944" i="24"/>
  <c r="S944" i="24"/>
  <c r="U940" i="24"/>
  <c r="R940" i="24"/>
  <c r="S940" i="24"/>
  <c r="U936" i="24"/>
  <c r="R936" i="24"/>
  <c r="S936" i="24"/>
  <c r="U932" i="24"/>
  <c r="R932" i="24"/>
  <c r="S932" i="24"/>
  <c r="U928" i="24"/>
  <c r="R928" i="24"/>
  <c r="S928" i="24"/>
  <c r="R924" i="24"/>
  <c r="U924" i="24"/>
  <c r="S924" i="24"/>
  <c r="S920" i="24"/>
  <c r="R920" i="24"/>
  <c r="U920" i="24"/>
  <c r="U916" i="24"/>
  <c r="R916" i="24"/>
  <c r="S916" i="24"/>
  <c r="S912" i="24"/>
  <c r="U912" i="24"/>
  <c r="R912" i="24"/>
  <c r="R908" i="24"/>
  <c r="U908" i="24"/>
  <c r="S908" i="24"/>
  <c r="S904" i="24"/>
  <c r="R904" i="24"/>
  <c r="U904" i="24"/>
  <c r="U900" i="24"/>
  <c r="R900" i="24"/>
  <c r="S900" i="24"/>
  <c r="S896" i="24"/>
  <c r="R896" i="24"/>
  <c r="U896" i="24"/>
  <c r="R892" i="24"/>
  <c r="U892" i="24"/>
  <c r="S892" i="24"/>
  <c r="S888" i="24"/>
  <c r="R888" i="24"/>
  <c r="U888" i="24"/>
  <c r="U884" i="24"/>
  <c r="R884" i="24"/>
  <c r="S884" i="24"/>
  <c r="S880" i="24"/>
  <c r="U880" i="24"/>
  <c r="R880" i="24"/>
  <c r="S876" i="24"/>
  <c r="R876" i="24"/>
  <c r="U876" i="24"/>
  <c r="S867" i="24"/>
  <c r="U867" i="24"/>
  <c r="R867" i="24"/>
  <c r="S863" i="24"/>
  <c r="U863" i="24"/>
  <c r="R863" i="24"/>
  <c r="S859" i="24"/>
  <c r="U859" i="24"/>
  <c r="R859" i="24"/>
  <c r="S855" i="24"/>
  <c r="U855" i="24"/>
  <c r="R855" i="24"/>
  <c r="S851" i="24"/>
  <c r="U851" i="24"/>
  <c r="R851" i="24"/>
  <c r="S847" i="24"/>
  <c r="U847" i="24"/>
  <c r="R847" i="24"/>
  <c r="S843" i="24"/>
  <c r="U843" i="24"/>
  <c r="R843" i="24"/>
  <c r="S839" i="24"/>
  <c r="U839" i="24"/>
  <c r="R839" i="24"/>
  <c r="S835" i="24"/>
  <c r="U835" i="24"/>
  <c r="R835" i="24"/>
  <c r="S831" i="24"/>
  <c r="U831" i="24"/>
  <c r="R831" i="24"/>
  <c r="S827" i="24"/>
  <c r="U827" i="24"/>
  <c r="R827" i="24"/>
  <c r="S823" i="24"/>
  <c r="U823" i="24"/>
  <c r="R823" i="24"/>
  <c r="S819" i="24"/>
  <c r="U819" i="24"/>
  <c r="R819" i="24"/>
  <c r="S815" i="24"/>
  <c r="U815" i="24"/>
  <c r="R815" i="24"/>
  <c r="S811" i="24"/>
  <c r="U811" i="24"/>
  <c r="R811" i="24"/>
  <c r="U807" i="24"/>
  <c r="R807" i="24"/>
  <c r="S807" i="24"/>
  <c r="U803" i="24"/>
  <c r="S803" i="24"/>
  <c r="R803" i="24"/>
  <c r="U799" i="24"/>
  <c r="R799" i="24"/>
  <c r="S799" i="24"/>
  <c r="U795" i="24"/>
  <c r="R795" i="24"/>
  <c r="S795" i="24"/>
  <c r="U791" i="24"/>
  <c r="R791" i="24"/>
  <c r="S791" i="24"/>
  <c r="U787" i="24"/>
  <c r="S787" i="24"/>
  <c r="R787" i="24"/>
  <c r="U783" i="24"/>
  <c r="R783" i="24"/>
  <c r="S783" i="24"/>
  <c r="U779" i="24"/>
  <c r="R779" i="24"/>
  <c r="S779" i="24"/>
  <c r="U775" i="24"/>
  <c r="R775" i="24"/>
  <c r="S775" i="24"/>
  <c r="U771" i="24"/>
  <c r="S771" i="24"/>
  <c r="R771" i="24"/>
  <c r="U767" i="24"/>
  <c r="R767" i="24"/>
  <c r="S767" i="24"/>
  <c r="U763" i="24"/>
  <c r="R763" i="24"/>
  <c r="S763" i="24"/>
  <c r="U759" i="24"/>
  <c r="R759" i="24"/>
  <c r="S759" i="24"/>
  <c r="U755" i="24"/>
  <c r="S755" i="24"/>
  <c r="R755" i="24"/>
  <c r="U751" i="24"/>
  <c r="R751" i="24"/>
  <c r="S751" i="24"/>
  <c r="U747" i="24"/>
  <c r="R747" i="24"/>
  <c r="S747" i="24"/>
  <c r="U743" i="24"/>
  <c r="R743" i="24"/>
  <c r="S743" i="24"/>
  <c r="U739" i="24"/>
  <c r="S739" i="24"/>
  <c r="R739" i="24"/>
  <c r="U735" i="24"/>
  <c r="R735" i="24"/>
  <c r="S735" i="24"/>
  <c r="U731" i="24"/>
  <c r="R731" i="24"/>
  <c r="S731" i="24"/>
  <c r="U727" i="24"/>
  <c r="R727" i="24"/>
  <c r="S727" i="24"/>
  <c r="U723" i="24"/>
  <c r="S723" i="24"/>
  <c r="R723" i="24"/>
  <c r="U719" i="24"/>
  <c r="R719" i="24"/>
  <c r="S719" i="24"/>
  <c r="U715" i="24"/>
  <c r="R715" i="24"/>
  <c r="S715" i="24"/>
  <c r="U711" i="24"/>
  <c r="R711" i="24"/>
  <c r="S711" i="24"/>
  <c r="U707" i="24"/>
  <c r="S707" i="24"/>
  <c r="R707" i="24"/>
  <c r="U703" i="24"/>
  <c r="R703" i="24"/>
  <c r="S703" i="24"/>
  <c r="U699" i="24"/>
  <c r="R699" i="24"/>
  <c r="S699" i="24"/>
  <c r="U695" i="24"/>
  <c r="R695" i="24"/>
  <c r="S695" i="24"/>
  <c r="U691" i="24"/>
  <c r="S691" i="24"/>
  <c r="R691" i="24"/>
  <c r="U687" i="24"/>
  <c r="R687" i="24"/>
  <c r="S687" i="24"/>
  <c r="R683" i="24"/>
  <c r="U683" i="24"/>
  <c r="S683" i="24"/>
  <c r="R679" i="24"/>
  <c r="U679" i="24"/>
  <c r="S679" i="24"/>
  <c r="R675" i="24"/>
  <c r="U675" i="24"/>
  <c r="S675" i="24"/>
  <c r="R671" i="24"/>
  <c r="U671" i="24"/>
  <c r="S671" i="24"/>
  <c r="R667" i="24"/>
  <c r="U667" i="24"/>
  <c r="S667" i="24"/>
  <c r="R663" i="24"/>
  <c r="U663" i="24"/>
  <c r="S663" i="24"/>
  <c r="R659" i="24"/>
  <c r="U659" i="24"/>
  <c r="S659" i="24"/>
  <c r="R655" i="24"/>
  <c r="U655" i="24"/>
  <c r="S655" i="24"/>
  <c r="R651" i="24"/>
  <c r="U651" i="24"/>
  <c r="S651" i="24"/>
  <c r="R647" i="24"/>
  <c r="U647" i="24"/>
  <c r="S647" i="24"/>
  <c r="R643" i="24"/>
  <c r="U643" i="24"/>
  <c r="S643" i="24"/>
  <c r="R639" i="24"/>
  <c r="U639" i="24"/>
  <c r="S639" i="24"/>
  <c r="R635" i="24"/>
  <c r="U635" i="24"/>
  <c r="S635" i="24"/>
  <c r="R631" i="24"/>
  <c r="U631" i="24"/>
  <c r="S631" i="24"/>
  <c r="R627" i="24"/>
  <c r="U627" i="24"/>
  <c r="S627" i="24"/>
  <c r="R623" i="24"/>
  <c r="U623" i="24"/>
  <c r="S623" i="24"/>
  <c r="R619" i="24"/>
  <c r="U619" i="24"/>
  <c r="S619" i="24"/>
  <c r="R615" i="24"/>
  <c r="S615" i="24"/>
  <c r="U615" i="24"/>
  <c r="R611" i="24"/>
  <c r="S611" i="24"/>
  <c r="U611" i="24"/>
  <c r="R607" i="24"/>
  <c r="S607" i="24"/>
  <c r="U607" i="24"/>
  <c r="R603" i="24"/>
  <c r="S603" i="24"/>
  <c r="U603" i="24"/>
  <c r="R599" i="24"/>
  <c r="S599" i="24"/>
  <c r="U599" i="24"/>
  <c r="R595" i="24"/>
  <c r="S595" i="24"/>
  <c r="U595" i="24"/>
  <c r="R591" i="24"/>
  <c r="S591" i="24"/>
  <c r="U591" i="24"/>
  <c r="R587" i="24"/>
  <c r="S587" i="24"/>
  <c r="U587" i="24"/>
  <c r="R583" i="24"/>
  <c r="S583" i="24"/>
  <c r="U583" i="24"/>
  <c r="R579" i="24"/>
  <c r="S579" i="24"/>
  <c r="U579" i="24"/>
  <c r="R575" i="24"/>
  <c r="S575" i="24"/>
  <c r="U575" i="24"/>
  <c r="S571" i="24"/>
  <c r="R571" i="24"/>
  <c r="U571" i="24"/>
  <c r="S567" i="24"/>
  <c r="R567" i="24"/>
  <c r="U567" i="24"/>
  <c r="S563" i="24"/>
  <c r="R563" i="24"/>
  <c r="U563" i="24"/>
  <c r="S559" i="24"/>
  <c r="U559" i="24"/>
  <c r="R559" i="24"/>
  <c r="R554" i="24"/>
  <c r="S554" i="24"/>
  <c r="U554" i="24"/>
  <c r="R550" i="24"/>
  <c r="U550" i="24"/>
  <c r="S550" i="24"/>
  <c r="R546" i="24"/>
  <c r="S546" i="24"/>
  <c r="U546" i="24"/>
  <c r="R542" i="24"/>
  <c r="S542" i="24"/>
  <c r="U542" i="24"/>
  <c r="R538" i="24"/>
  <c r="S538" i="24"/>
  <c r="U538" i="24"/>
  <c r="R534" i="24"/>
  <c r="U534" i="24"/>
  <c r="S534" i="24"/>
  <c r="R530" i="24"/>
  <c r="S530" i="24"/>
  <c r="U530" i="24"/>
  <c r="R526" i="24"/>
  <c r="S526" i="24"/>
  <c r="U526" i="24"/>
  <c r="R522" i="24"/>
  <c r="S522" i="24"/>
  <c r="U522" i="24"/>
  <c r="R518" i="24"/>
  <c r="U518" i="24"/>
  <c r="S518" i="24"/>
  <c r="R514" i="24"/>
  <c r="S514" i="24"/>
  <c r="U514" i="24"/>
  <c r="R510" i="24"/>
  <c r="S510" i="24"/>
  <c r="U510" i="24"/>
  <c r="R506" i="24"/>
  <c r="S506" i="24"/>
  <c r="U506" i="24"/>
  <c r="R502" i="24"/>
  <c r="U502" i="24"/>
  <c r="S502" i="24"/>
  <c r="R498" i="24"/>
  <c r="S498" i="24"/>
  <c r="U498" i="24"/>
  <c r="R494" i="24"/>
  <c r="S494" i="24"/>
  <c r="U494" i="24"/>
  <c r="R490" i="24"/>
  <c r="S490" i="24"/>
  <c r="U490" i="24"/>
  <c r="U486" i="24"/>
  <c r="R486" i="24"/>
  <c r="S486" i="24"/>
  <c r="U482" i="24"/>
  <c r="R482" i="24"/>
  <c r="S482" i="24"/>
  <c r="U478" i="24"/>
  <c r="R478" i="24"/>
  <c r="S478" i="24"/>
  <c r="U474" i="24"/>
  <c r="R474" i="24"/>
  <c r="S474" i="24"/>
  <c r="U470" i="24"/>
  <c r="R470" i="24"/>
  <c r="S470" i="24"/>
  <c r="U466" i="24"/>
  <c r="R466" i="24"/>
  <c r="S466" i="24"/>
  <c r="U462" i="24"/>
  <c r="R462" i="24"/>
  <c r="S462" i="24"/>
  <c r="U458" i="24"/>
  <c r="R458" i="24"/>
  <c r="S458" i="24"/>
  <c r="U454" i="24"/>
  <c r="R454" i="24"/>
  <c r="S454" i="24"/>
  <c r="S450" i="24"/>
  <c r="U450" i="24"/>
  <c r="R450" i="24"/>
  <c r="S446" i="24"/>
  <c r="R446" i="24"/>
  <c r="U446" i="24"/>
  <c r="S442" i="24"/>
  <c r="U442" i="24"/>
  <c r="R442" i="24"/>
  <c r="S438" i="24"/>
  <c r="R438" i="24"/>
  <c r="U438" i="24"/>
  <c r="S434" i="24"/>
  <c r="R434" i="24"/>
  <c r="U434" i="24"/>
  <c r="S430" i="24"/>
  <c r="R430" i="24"/>
  <c r="U430" i="24"/>
  <c r="S426" i="24"/>
  <c r="U426" i="24"/>
  <c r="R426" i="24"/>
  <c r="S422" i="24"/>
  <c r="R422" i="24"/>
  <c r="U422" i="24"/>
  <c r="S418" i="24"/>
  <c r="R418" i="24"/>
  <c r="U418" i="24"/>
  <c r="S414" i="24"/>
  <c r="R414" i="24"/>
  <c r="U414" i="24"/>
  <c r="S410" i="24"/>
  <c r="U410" i="24"/>
  <c r="R410" i="24"/>
  <c r="S406" i="24"/>
  <c r="R406" i="24"/>
  <c r="U406" i="24"/>
  <c r="S402" i="24"/>
  <c r="R402" i="24"/>
  <c r="U402" i="24"/>
  <c r="S398" i="24"/>
  <c r="R398" i="24"/>
  <c r="U398" i="24"/>
  <c r="S394" i="24"/>
  <c r="U394" i="24"/>
  <c r="R394" i="24"/>
  <c r="S390" i="24"/>
  <c r="R390" i="24"/>
  <c r="U390" i="24"/>
  <c r="S386" i="24"/>
  <c r="R386" i="24"/>
  <c r="U386" i="24"/>
  <c r="S382" i="24"/>
  <c r="R382" i="24"/>
  <c r="U382" i="24"/>
  <c r="S378" i="24"/>
  <c r="U378" i="24"/>
  <c r="R378" i="24"/>
  <c r="U1155" i="24"/>
  <c r="S1155" i="24"/>
  <c r="R1155" i="24"/>
  <c r="U1151" i="24"/>
  <c r="S1151" i="24"/>
  <c r="R1151" i="24"/>
  <c r="U1147" i="24"/>
  <c r="S1147" i="24"/>
  <c r="R1147" i="24"/>
  <c r="U1143" i="24"/>
  <c r="S1143" i="24"/>
  <c r="R1143" i="24"/>
  <c r="U1135" i="24"/>
  <c r="S1135" i="24"/>
  <c r="R1135" i="24"/>
  <c r="U1131" i="24"/>
  <c r="S1131" i="24"/>
  <c r="R1131" i="24"/>
  <c r="U1127" i="24"/>
  <c r="S1127" i="24"/>
  <c r="R1127" i="24"/>
  <c r="S1122" i="24"/>
  <c r="R1122" i="24"/>
  <c r="U1122" i="24"/>
  <c r="S1118" i="24"/>
  <c r="R1118" i="24"/>
  <c r="U1118" i="24"/>
  <c r="S1114" i="24"/>
  <c r="U1114" i="24"/>
  <c r="R1114" i="24"/>
  <c r="S1110" i="24"/>
  <c r="U1110" i="24"/>
  <c r="R1110" i="24"/>
  <c r="S1106" i="24"/>
  <c r="U1106" i="24"/>
  <c r="R1106" i="24"/>
  <c r="U1094" i="24"/>
  <c r="S1094" i="24"/>
  <c r="R1094" i="24"/>
  <c r="S1089" i="24"/>
  <c r="U1089" i="24"/>
  <c r="R1089" i="24"/>
  <c r="S1085" i="24"/>
  <c r="R1085" i="24"/>
  <c r="U1085" i="24"/>
  <c r="S1081" i="24"/>
  <c r="R1081" i="24"/>
  <c r="U1081" i="24"/>
  <c r="S1077" i="24"/>
  <c r="U1077" i="24"/>
  <c r="R1077" i="24"/>
  <c r="R1073" i="24"/>
  <c r="R1101" i="24" s="1"/>
  <c r="S1073" i="24"/>
  <c r="S1101" i="24" s="1"/>
  <c r="U1073" i="24"/>
  <c r="U1101" i="24" s="1"/>
  <c r="R1065" i="24"/>
  <c r="S1065" i="24"/>
  <c r="U1065" i="24"/>
  <c r="K13" i="24"/>
  <c r="K17" i="24"/>
  <c r="M1036" i="24"/>
  <c r="N1036" i="24" s="1"/>
  <c r="P1036" i="24" s="1"/>
  <c r="O1036" i="24"/>
  <c r="M1032" i="24"/>
  <c r="N1032" i="24" s="1"/>
  <c r="P1032" i="24" s="1"/>
  <c r="O1032" i="24"/>
  <c r="M1028" i="24"/>
  <c r="N1028" i="24" s="1"/>
  <c r="P1028" i="24" s="1"/>
  <c r="O1028" i="24"/>
  <c r="M1024" i="24"/>
  <c r="N1024" i="24" s="1"/>
  <c r="P1024" i="24" s="1"/>
  <c r="O1024" i="24"/>
  <c r="M1020" i="24"/>
  <c r="N1020" i="24" s="1"/>
  <c r="P1020" i="24" s="1"/>
  <c r="O1020" i="24"/>
  <c r="M1016" i="24"/>
  <c r="N1016" i="24" s="1"/>
  <c r="P1016" i="24" s="1"/>
  <c r="O1016" i="24"/>
  <c r="M1012" i="24"/>
  <c r="N1012" i="24" s="1"/>
  <c r="P1012" i="24" s="1"/>
  <c r="O1012" i="24"/>
  <c r="M1008" i="24"/>
  <c r="N1008" i="24" s="1"/>
  <c r="P1008" i="24" s="1"/>
  <c r="O1008" i="24"/>
  <c r="M1004" i="24"/>
  <c r="N1004" i="24" s="1"/>
  <c r="P1004" i="24" s="1"/>
  <c r="O1004" i="24"/>
  <c r="M1000" i="24"/>
  <c r="N1000" i="24" s="1"/>
  <c r="P1000" i="24" s="1"/>
  <c r="O1000" i="24"/>
  <c r="M996" i="24"/>
  <c r="N996" i="24" s="1"/>
  <c r="P996" i="24" s="1"/>
  <c r="O996" i="24"/>
  <c r="M992" i="24"/>
  <c r="N992" i="24" s="1"/>
  <c r="P992" i="24" s="1"/>
  <c r="O992" i="24"/>
  <c r="M988" i="24"/>
  <c r="N988" i="24" s="1"/>
  <c r="P988" i="24" s="1"/>
  <c r="O988" i="24"/>
  <c r="M984" i="24"/>
  <c r="N984" i="24" s="1"/>
  <c r="P984" i="24" s="1"/>
  <c r="O984" i="24"/>
  <c r="M980" i="24"/>
  <c r="N980" i="24" s="1"/>
  <c r="P980" i="24" s="1"/>
  <c r="O980" i="24"/>
  <c r="M976" i="24"/>
  <c r="N976" i="24" s="1"/>
  <c r="P976" i="24" s="1"/>
  <c r="O976" i="24"/>
  <c r="M972" i="24"/>
  <c r="N972" i="24" s="1"/>
  <c r="P972" i="24" s="1"/>
  <c r="O972" i="24"/>
  <c r="M968" i="24"/>
  <c r="N968" i="24" s="1"/>
  <c r="P968" i="24" s="1"/>
  <c r="O968" i="24"/>
  <c r="M964" i="24"/>
  <c r="N964" i="24" s="1"/>
  <c r="P964" i="24" s="1"/>
  <c r="O964" i="24"/>
  <c r="M960" i="24"/>
  <c r="N960" i="24" s="1"/>
  <c r="P960" i="24" s="1"/>
  <c r="O960" i="24"/>
  <c r="M956" i="24"/>
  <c r="N956" i="24" s="1"/>
  <c r="P956" i="24" s="1"/>
  <c r="O956" i="24"/>
  <c r="M952" i="24"/>
  <c r="N952" i="24" s="1"/>
  <c r="P952" i="24" s="1"/>
  <c r="O952" i="24"/>
  <c r="M948" i="24"/>
  <c r="N948" i="24" s="1"/>
  <c r="P948" i="24" s="1"/>
  <c r="O948" i="24"/>
  <c r="M944" i="24"/>
  <c r="N944" i="24" s="1"/>
  <c r="P944" i="24" s="1"/>
  <c r="O944" i="24"/>
  <c r="M940" i="24"/>
  <c r="N940" i="24" s="1"/>
  <c r="P940" i="24" s="1"/>
  <c r="O940" i="24"/>
  <c r="M936" i="24"/>
  <c r="N936" i="24" s="1"/>
  <c r="P936" i="24" s="1"/>
  <c r="O936" i="24"/>
  <c r="M932" i="24"/>
  <c r="N932" i="24" s="1"/>
  <c r="P932" i="24" s="1"/>
  <c r="O932" i="24"/>
  <c r="M928" i="24"/>
  <c r="N928" i="24" s="1"/>
  <c r="P928" i="24" s="1"/>
  <c r="O928" i="24"/>
  <c r="M924" i="24"/>
  <c r="N924" i="24" s="1"/>
  <c r="P924" i="24" s="1"/>
  <c r="O924" i="24"/>
  <c r="M920" i="24"/>
  <c r="N920" i="24" s="1"/>
  <c r="P920" i="24" s="1"/>
  <c r="O920" i="24"/>
  <c r="M916" i="24"/>
  <c r="N916" i="24" s="1"/>
  <c r="P916" i="24" s="1"/>
  <c r="O916" i="24"/>
  <c r="M912" i="24"/>
  <c r="N912" i="24" s="1"/>
  <c r="P912" i="24" s="1"/>
  <c r="O912" i="24"/>
  <c r="M908" i="24"/>
  <c r="N908" i="24" s="1"/>
  <c r="P908" i="24" s="1"/>
  <c r="O908" i="24"/>
  <c r="M904" i="24"/>
  <c r="N904" i="24" s="1"/>
  <c r="P904" i="24" s="1"/>
  <c r="O904" i="24"/>
  <c r="M900" i="24"/>
  <c r="N900" i="24" s="1"/>
  <c r="P900" i="24" s="1"/>
  <c r="O900" i="24"/>
  <c r="M896" i="24"/>
  <c r="N896" i="24" s="1"/>
  <c r="P896" i="24" s="1"/>
  <c r="O896" i="24"/>
  <c r="M892" i="24"/>
  <c r="N892" i="24" s="1"/>
  <c r="P892" i="24" s="1"/>
  <c r="O892" i="24"/>
  <c r="M888" i="24"/>
  <c r="N888" i="24" s="1"/>
  <c r="P888" i="24" s="1"/>
  <c r="O888" i="24"/>
  <c r="M884" i="24"/>
  <c r="N884" i="24" s="1"/>
  <c r="P884" i="24" s="1"/>
  <c r="O884" i="24"/>
  <c r="M880" i="24"/>
  <c r="N880" i="24" s="1"/>
  <c r="P880" i="24" s="1"/>
  <c r="O880" i="24"/>
  <c r="M876" i="24"/>
  <c r="N876" i="24" s="1"/>
  <c r="P876" i="24" s="1"/>
  <c r="O876" i="24"/>
  <c r="M867" i="24"/>
  <c r="N867" i="24" s="1"/>
  <c r="P867" i="24" s="1"/>
  <c r="O867" i="24"/>
  <c r="O863" i="24"/>
  <c r="M863" i="24"/>
  <c r="N863" i="24" s="1"/>
  <c r="P863" i="24" s="1"/>
  <c r="O859" i="24"/>
  <c r="M859" i="24"/>
  <c r="N859" i="24" s="1"/>
  <c r="P859" i="24" s="1"/>
  <c r="M855" i="24"/>
  <c r="N855" i="24" s="1"/>
  <c r="P855" i="24" s="1"/>
  <c r="O855" i="24"/>
  <c r="M851" i="24"/>
  <c r="N851" i="24" s="1"/>
  <c r="P851" i="24" s="1"/>
  <c r="O851" i="24"/>
  <c r="M847" i="24"/>
  <c r="N847" i="24" s="1"/>
  <c r="P847" i="24" s="1"/>
  <c r="O847" i="24"/>
  <c r="O843" i="24"/>
  <c r="M843" i="24"/>
  <c r="N843" i="24" s="1"/>
  <c r="P843" i="24" s="1"/>
  <c r="O839" i="24"/>
  <c r="M839" i="24"/>
  <c r="N839" i="24" s="1"/>
  <c r="P839" i="24" s="1"/>
  <c r="M835" i="24"/>
  <c r="N835" i="24" s="1"/>
  <c r="P835" i="24" s="1"/>
  <c r="O835" i="24"/>
  <c r="M831" i="24"/>
  <c r="N831" i="24" s="1"/>
  <c r="P831" i="24" s="1"/>
  <c r="O831" i="24"/>
  <c r="O827" i="24"/>
  <c r="M827" i="24"/>
  <c r="N827" i="24" s="1"/>
  <c r="P827" i="24" s="1"/>
  <c r="O823" i="24"/>
  <c r="M823" i="24"/>
  <c r="N823" i="24" s="1"/>
  <c r="P823" i="24" s="1"/>
  <c r="M819" i="24"/>
  <c r="N819" i="24" s="1"/>
  <c r="P819" i="24" s="1"/>
  <c r="O819" i="24"/>
  <c r="M815" i="24"/>
  <c r="N815" i="24" s="1"/>
  <c r="P815" i="24" s="1"/>
  <c r="O815" i="24"/>
  <c r="O811" i="24"/>
  <c r="M811" i="24"/>
  <c r="N811" i="24" s="1"/>
  <c r="P811" i="24" s="1"/>
  <c r="M807" i="24"/>
  <c r="N807" i="24" s="1"/>
  <c r="P807" i="24" s="1"/>
  <c r="O807" i="24"/>
  <c r="M803" i="24"/>
  <c r="N803" i="24" s="1"/>
  <c r="P803" i="24" s="1"/>
  <c r="O803" i="24"/>
  <c r="M799" i="24"/>
  <c r="N799" i="24" s="1"/>
  <c r="P799" i="24" s="1"/>
  <c r="O799" i="24"/>
  <c r="O795" i="24"/>
  <c r="M795" i="24"/>
  <c r="N795" i="24" s="1"/>
  <c r="P795" i="24" s="1"/>
  <c r="M791" i="24"/>
  <c r="N791" i="24" s="1"/>
  <c r="P791" i="24" s="1"/>
  <c r="O791" i="24"/>
  <c r="O787" i="24"/>
  <c r="M787" i="24"/>
  <c r="N787" i="24" s="1"/>
  <c r="P787" i="24" s="1"/>
  <c r="M783" i="24"/>
  <c r="N783" i="24" s="1"/>
  <c r="P783" i="24" s="1"/>
  <c r="O783" i="24"/>
  <c r="O779" i="24"/>
  <c r="M779" i="24"/>
  <c r="N779" i="24" s="1"/>
  <c r="P779" i="24" s="1"/>
  <c r="M775" i="24"/>
  <c r="N775" i="24" s="1"/>
  <c r="P775" i="24" s="1"/>
  <c r="O775" i="24"/>
  <c r="O771" i="24"/>
  <c r="M771" i="24"/>
  <c r="N771" i="24" s="1"/>
  <c r="P771" i="24" s="1"/>
  <c r="O767" i="24"/>
  <c r="M767" i="24"/>
  <c r="N767" i="24" s="1"/>
  <c r="P767" i="24" s="1"/>
  <c r="O763" i="24"/>
  <c r="M763" i="24"/>
  <c r="N763" i="24" s="1"/>
  <c r="P763" i="24" s="1"/>
  <c r="M759" i="24"/>
  <c r="N759" i="24" s="1"/>
  <c r="P759" i="24" s="1"/>
  <c r="O759" i="24"/>
  <c r="M755" i="24"/>
  <c r="N755" i="24" s="1"/>
  <c r="P755" i="24" s="1"/>
  <c r="O755" i="24"/>
  <c r="O751" i="24"/>
  <c r="M751" i="24"/>
  <c r="N751" i="24" s="1"/>
  <c r="P751" i="24" s="1"/>
  <c r="O747" i="24"/>
  <c r="M747" i="24"/>
  <c r="N747" i="24" s="1"/>
  <c r="P747" i="24" s="1"/>
  <c r="M743" i="24"/>
  <c r="N743" i="24" s="1"/>
  <c r="P743" i="24" s="1"/>
  <c r="O743" i="24"/>
  <c r="O739" i="24"/>
  <c r="M739" i="24"/>
  <c r="N739" i="24" s="1"/>
  <c r="P739" i="24" s="1"/>
  <c r="O735" i="24"/>
  <c r="M735" i="24"/>
  <c r="N735" i="24" s="1"/>
  <c r="P735" i="24" s="1"/>
  <c r="O731" i="24"/>
  <c r="M731" i="24"/>
  <c r="N731" i="24" s="1"/>
  <c r="P731" i="24" s="1"/>
  <c r="M727" i="24"/>
  <c r="N727" i="24" s="1"/>
  <c r="P727" i="24" s="1"/>
  <c r="O727" i="24"/>
  <c r="M723" i="24"/>
  <c r="N723" i="24" s="1"/>
  <c r="P723" i="24" s="1"/>
  <c r="O723" i="24"/>
  <c r="O719" i="24"/>
  <c r="M719" i="24"/>
  <c r="N719" i="24" s="1"/>
  <c r="P719" i="24" s="1"/>
  <c r="O715" i="24"/>
  <c r="M715" i="24"/>
  <c r="N715" i="24" s="1"/>
  <c r="P715" i="24" s="1"/>
  <c r="M711" i="24"/>
  <c r="N711" i="24" s="1"/>
  <c r="P711" i="24" s="1"/>
  <c r="O711" i="24"/>
  <c r="O707" i="24"/>
  <c r="M707" i="24"/>
  <c r="N707" i="24" s="1"/>
  <c r="P707" i="24" s="1"/>
  <c r="O703" i="24"/>
  <c r="M703" i="24"/>
  <c r="N703" i="24" s="1"/>
  <c r="P703" i="24" s="1"/>
  <c r="O699" i="24"/>
  <c r="M699" i="24"/>
  <c r="N699" i="24" s="1"/>
  <c r="P699" i="24" s="1"/>
  <c r="O695" i="24"/>
  <c r="M695" i="24"/>
  <c r="N695" i="24" s="1"/>
  <c r="P695" i="24" s="1"/>
  <c r="O691" i="24"/>
  <c r="M691" i="24"/>
  <c r="N691" i="24" s="1"/>
  <c r="P691" i="24" s="1"/>
  <c r="O687" i="24"/>
  <c r="M687" i="24"/>
  <c r="N687" i="24" s="1"/>
  <c r="P687" i="24" s="1"/>
  <c r="O683" i="24"/>
  <c r="M683" i="24"/>
  <c r="N683" i="24" s="1"/>
  <c r="P683" i="24" s="1"/>
  <c r="O679" i="24"/>
  <c r="M679" i="24"/>
  <c r="N679" i="24" s="1"/>
  <c r="P679" i="24" s="1"/>
  <c r="O675" i="24"/>
  <c r="M675" i="24"/>
  <c r="N675" i="24" s="1"/>
  <c r="P675" i="24" s="1"/>
  <c r="O671" i="24"/>
  <c r="M671" i="24"/>
  <c r="N671" i="24" s="1"/>
  <c r="P671" i="24" s="1"/>
  <c r="M667" i="24"/>
  <c r="N667" i="24" s="1"/>
  <c r="P667" i="24" s="1"/>
  <c r="O667" i="24"/>
  <c r="O663" i="24"/>
  <c r="M663" i="24"/>
  <c r="N663" i="24" s="1"/>
  <c r="P663" i="24" s="1"/>
  <c r="O659" i="24"/>
  <c r="M659" i="24"/>
  <c r="N659" i="24" s="1"/>
  <c r="P659" i="24" s="1"/>
  <c r="M655" i="24"/>
  <c r="N655" i="24" s="1"/>
  <c r="P655" i="24" s="1"/>
  <c r="O655" i="24"/>
  <c r="O651" i="24"/>
  <c r="M651" i="24"/>
  <c r="N651" i="24" s="1"/>
  <c r="P651" i="24" s="1"/>
  <c r="O647" i="24"/>
  <c r="M647" i="24"/>
  <c r="N647" i="24" s="1"/>
  <c r="P647" i="24" s="1"/>
  <c r="O643" i="24"/>
  <c r="M643" i="24"/>
  <c r="N643" i="24" s="1"/>
  <c r="P643" i="24" s="1"/>
  <c r="O639" i="24"/>
  <c r="M639" i="24"/>
  <c r="N639" i="24" s="1"/>
  <c r="P639" i="24" s="1"/>
  <c r="O635" i="24"/>
  <c r="M635" i="24"/>
  <c r="N635" i="24" s="1"/>
  <c r="P635" i="24" s="1"/>
  <c r="O631" i="24"/>
  <c r="M631" i="24"/>
  <c r="N631" i="24" s="1"/>
  <c r="P631" i="24" s="1"/>
  <c r="O627" i="24"/>
  <c r="M627" i="24"/>
  <c r="N627" i="24" s="1"/>
  <c r="P627" i="24" s="1"/>
  <c r="O623" i="24"/>
  <c r="M623" i="24"/>
  <c r="N623" i="24" s="1"/>
  <c r="P623" i="24" s="1"/>
  <c r="O619" i="24"/>
  <c r="M619" i="24"/>
  <c r="N619" i="24" s="1"/>
  <c r="P619" i="24" s="1"/>
  <c r="O615" i="24"/>
  <c r="M615" i="24"/>
  <c r="N615" i="24" s="1"/>
  <c r="P615" i="24" s="1"/>
  <c r="O611" i="24"/>
  <c r="M611" i="24"/>
  <c r="N611" i="24" s="1"/>
  <c r="P611" i="24" s="1"/>
  <c r="O607" i="24"/>
  <c r="M607" i="24"/>
  <c r="N607" i="24" s="1"/>
  <c r="P607" i="24" s="1"/>
  <c r="O603" i="24"/>
  <c r="M603" i="24"/>
  <c r="N603" i="24" s="1"/>
  <c r="P603" i="24" s="1"/>
  <c r="M599" i="24"/>
  <c r="N599" i="24" s="1"/>
  <c r="P599" i="24" s="1"/>
  <c r="O599" i="24"/>
  <c r="O595" i="24"/>
  <c r="M595" i="24"/>
  <c r="N595" i="24" s="1"/>
  <c r="P595" i="24" s="1"/>
  <c r="M591" i="24"/>
  <c r="N591" i="24" s="1"/>
  <c r="P591" i="24" s="1"/>
  <c r="O591" i="24"/>
  <c r="O587" i="24"/>
  <c r="M587" i="24"/>
  <c r="N587" i="24" s="1"/>
  <c r="P587" i="24" s="1"/>
  <c r="O583" i="24"/>
  <c r="M583" i="24"/>
  <c r="N583" i="24" s="1"/>
  <c r="P583" i="24" s="1"/>
  <c r="M579" i="24"/>
  <c r="N579" i="24" s="1"/>
  <c r="P579" i="24" s="1"/>
  <c r="O579" i="24"/>
  <c r="M575" i="24"/>
  <c r="N575" i="24" s="1"/>
  <c r="P575" i="24" s="1"/>
  <c r="O575" i="24"/>
  <c r="M571" i="24"/>
  <c r="N571" i="24" s="1"/>
  <c r="P571" i="24" s="1"/>
  <c r="O571" i="24"/>
  <c r="O567" i="24"/>
  <c r="M567" i="24"/>
  <c r="N567" i="24" s="1"/>
  <c r="P567" i="24" s="1"/>
  <c r="M563" i="24"/>
  <c r="N563" i="24" s="1"/>
  <c r="P563" i="24" s="1"/>
  <c r="O563" i="24"/>
  <c r="M559" i="24"/>
  <c r="N559" i="24" s="1"/>
  <c r="P559" i="24" s="1"/>
  <c r="O559" i="24"/>
  <c r="O554" i="24"/>
  <c r="M554" i="24"/>
  <c r="N554" i="24" s="1"/>
  <c r="P554" i="24" s="1"/>
  <c r="O550" i="24"/>
  <c r="M550" i="24"/>
  <c r="N550" i="24" s="1"/>
  <c r="P550" i="24" s="1"/>
  <c r="O546" i="24"/>
  <c r="M546" i="24"/>
  <c r="N546" i="24" s="1"/>
  <c r="P546" i="24" s="1"/>
  <c r="O542" i="24"/>
  <c r="M542" i="24"/>
  <c r="N542" i="24" s="1"/>
  <c r="P542" i="24" s="1"/>
  <c r="O538" i="24"/>
  <c r="M538" i="24"/>
  <c r="N538" i="24" s="1"/>
  <c r="P538" i="24" s="1"/>
  <c r="O534" i="24"/>
  <c r="M534" i="24"/>
  <c r="N534" i="24" s="1"/>
  <c r="P534" i="24" s="1"/>
  <c r="O530" i="24"/>
  <c r="M530" i="24"/>
  <c r="N530" i="24" s="1"/>
  <c r="P530" i="24" s="1"/>
  <c r="O526" i="24"/>
  <c r="M526" i="24"/>
  <c r="N526" i="24" s="1"/>
  <c r="P526" i="24" s="1"/>
  <c r="O522" i="24"/>
  <c r="M522" i="24"/>
  <c r="N522" i="24" s="1"/>
  <c r="P522" i="24" s="1"/>
  <c r="O518" i="24"/>
  <c r="M518" i="24"/>
  <c r="N518" i="24" s="1"/>
  <c r="P518" i="24" s="1"/>
  <c r="O514" i="24"/>
  <c r="M514" i="24"/>
  <c r="N514" i="24" s="1"/>
  <c r="P514" i="24" s="1"/>
  <c r="O510" i="24"/>
  <c r="M510" i="24"/>
  <c r="N510" i="24" s="1"/>
  <c r="P510" i="24" s="1"/>
  <c r="O506" i="24"/>
  <c r="M506" i="24"/>
  <c r="N506" i="24" s="1"/>
  <c r="P506" i="24" s="1"/>
  <c r="O502" i="24"/>
  <c r="M502" i="24"/>
  <c r="N502" i="24" s="1"/>
  <c r="P502" i="24" s="1"/>
  <c r="O498" i="24"/>
  <c r="M498" i="24"/>
  <c r="N498" i="24" s="1"/>
  <c r="P498" i="24" s="1"/>
  <c r="O494" i="24"/>
  <c r="M494" i="24"/>
  <c r="N494" i="24" s="1"/>
  <c r="P494" i="24" s="1"/>
  <c r="O490" i="24"/>
  <c r="M490" i="24"/>
  <c r="N490" i="24" s="1"/>
  <c r="P490" i="24" s="1"/>
  <c r="M486" i="24"/>
  <c r="N486" i="24" s="1"/>
  <c r="P486" i="24" s="1"/>
  <c r="O486" i="24"/>
  <c r="O482" i="24"/>
  <c r="M482" i="24"/>
  <c r="N482" i="24" s="1"/>
  <c r="P482" i="24" s="1"/>
  <c r="O478" i="24"/>
  <c r="M478" i="24"/>
  <c r="N478" i="24" s="1"/>
  <c r="P478" i="24" s="1"/>
  <c r="O474" i="24"/>
  <c r="M474" i="24"/>
  <c r="N474" i="24" s="1"/>
  <c r="P474" i="24" s="1"/>
  <c r="M470" i="24"/>
  <c r="N470" i="24" s="1"/>
  <c r="P470" i="24" s="1"/>
  <c r="O470" i="24"/>
  <c r="M466" i="24"/>
  <c r="N466" i="24" s="1"/>
  <c r="P466" i="24" s="1"/>
  <c r="O466" i="24"/>
  <c r="M462" i="24"/>
  <c r="N462" i="24" s="1"/>
  <c r="P462" i="24" s="1"/>
  <c r="O462" i="24"/>
  <c r="M458" i="24"/>
  <c r="N458" i="24" s="1"/>
  <c r="P458" i="24" s="1"/>
  <c r="O458" i="24"/>
  <c r="M454" i="24"/>
  <c r="N454" i="24" s="1"/>
  <c r="P454" i="24" s="1"/>
  <c r="O454" i="24"/>
  <c r="M450" i="24"/>
  <c r="N450" i="24" s="1"/>
  <c r="P450" i="24" s="1"/>
  <c r="O450" i="24"/>
  <c r="M446" i="24"/>
  <c r="N446" i="24" s="1"/>
  <c r="P446" i="24" s="1"/>
  <c r="O446" i="24"/>
  <c r="O442" i="24"/>
  <c r="M442" i="24"/>
  <c r="N442" i="24" s="1"/>
  <c r="P442" i="24" s="1"/>
  <c r="M438" i="24"/>
  <c r="N438" i="24" s="1"/>
  <c r="P438" i="24" s="1"/>
  <c r="O438" i="24"/>
  <c r="M434" i="24"/>
  <c r="N434" i="24" s="1"/>
  <c r="P434" i="24" s="1"/>
  <c r="O434" i="24"/>
  <c r="M430" i="24"/>
  <c r="N430" i="24" s="1"/>
  <c r="P430" i="24" s="1"/>
  <c r="O430" i="24"/>
  <c r="M426" i="24"/>
  <c r="N426" i="24" s="1"/>
  <c r="P426" i="24" s="1"/>
  <c r="O426" i="24"/>
  <c r="M422" i="24"/>
  <c r="N422" i="24" s="1"/>
  <c r="P422" i="24" s="1"/>
  <c r="O422" i="24"/>
  <c r="O418" i="24"/>
  <c r="M418" i="24"/>
  <c r="N418" i="24" s="1"/>
  <c r="P418" i="24" s="1"/>
  <c r="M414" i="24"/>
  <c r="N414" i="24" s="1"/>
  <c r="P414" i="24" s="1"/>
  <c r="O414" i="24"/>
  <c r="M410" i="24"/>
  <c r="N410" i="24" s="1"/>
  <c r="P410" i="24" s="1"/>
  <c r="O410" i="24"/>
  <c r="M406" i="24"/>
  <c r="N406" i="24" s="1"/>
  <c r="P406" i="24" s="1"/>
  <c r="O406" i="24"/>
  <c r="O402" i="24"/>
  <c r="M402" i="24"/>
  <c r="N402" i="24" s="1"/>
  <c r="P402" i="24" s="1"/>
  <c r="M398" i="24"/>
  <c r="N398" i="24" s="1"/>
  <c r="P398" i="24" s="1"/>
  <c r="O398" i="24"/>
  <c r="M394" i="24"/>
  <c r="N394" i="24" s="1"/>
  <c r="P394" i="24" s="1"/>
  <c r="O394" i="24"/>
  <c r="M390" i="24"/>
  <c r="N390" i="24" s="1"/>
  <c r="P390" i="24" s="1"/>
  <c r="O390" i="24"/>
  <c r="M386" i="24"/>
  <c r="N386" i="24" s="1"/>
  <c r="P386" i="24" s="1"/>
  <c r="O386" i="24"/>
  <c r="M382" i="24"/>
  <c r="N382" i="24" s="1"/>
  <c r="P382" i="24" s="1"/>
  <c r="O382" i="24"/>
  <c r="O378" i="24"/>
  <c r="M378" i="24"/>
  <c r="N378" i="24" s="1"/>
  <c r="P378" i="24" s="1"/>
  <c r="M1039" i="24"/>
  <c r="N1039" i="24" s="1"/>
  <c r="P1039" i="24" s="1"/>
  <c r="O1039" i="24"/>
  <c r="M1035" i="24"/>
  <c r="N1035" i="24" s="1"/>
  <c r="P1035" i="24" s="1"/>
  <c r="O1035" i="24"/>
  <c r="M1031" i="24"/>
  <c r="N1031" i="24" s="1"/>
  <c r="P1031" i="24" s="1"/>
  <c r="O1031" i="24"/>
  <c r="M1027" i="24"/>
  <c r="N1027" i="24" s="1"/>
  <c r="P1027" i="24" s="1"/>
  <c r="O1027" i="24"/>
  <c r="M1023" i="24"/>
  <c r="N1023" i="24" s="1"/>
  <c r="P1023" i="24" s="1"/>
  <c r="O1023" i="24"/>
  <c r="M1019" i="24"/>
  <c r="N1019" i="24" s="1"/>
  <c r="P1019" i="24" s="1"/>
  <c r="O1019" i="24"/>
  <c r="M1015" i="24"/>
  <c r="N1015" i="24" s="1"/>
  <c r="P1015" i="24" s="1"/>
  <c r="O1015" i="24"/>
  <c r="M1011" i="24"/>
  <c r="N1011" i="24" s="1"/>
  <c r="P1011" i="24" s="1"/>
  <c r="O1011" i="24"/>
  <c r="M1007" i="24"/>
  <c r="N1007" i="24" s="1"/>
  <c r="P1007" i="24" s="1"/>
  <c r="O1007" i="24"/>
  <c r="M1003" i="24"/>
  <c r="N1003" i="24" s="1"/>
  <c r="P1003" i="24" s="1"/>
  <c r="O1003" i="24"/>
  <c r="M999" i="24"/>
  <c r="N999" i="24" s="1"/>
  <c r="P999" i="24" s="1"/>
  <c r="O999" i="24"/>
  <c r="M995" i="24"/>
  <c r="N995" i="24" s="1"/>
  <c r="P995" i="24" s="1"/>
  <c r="O995" i="24"/>
  <c r="M991" i="24"/>
  <c r="N991" i="24" s="1"/>
  <c r="P991" i="24" s="1"/>
  <c r="O991" i="24"/>
  <c r="M987" i="24"/>
  <c r="N987" i="24" s="1"/>
  <c r="P987" i="24" s="1"/>
  <c r="O987" i="24"/>
  <c r="M983" i="24"/>
  <c r="N983" i="24" s="1"/>
  <c r="P983" i="24" s="1"/>
  <c r="O983" i="24"/>
  <c r="M979" i="24"/>
  <c r="N979" i="24" s="1"/>
  <c r="P979" i="24" s="1"/>
  <c r="O979" i="24"/>
  <c r="M975" i="24"/>
  <c r="N975" i="24" s="1"/>
  <c r="P975" i="24" s="1"/>
  <c r="O975" i="24"/>
  <c r="M971" i="24"/>
  <c r="N971" i="24" s="1"/>
  <c r="P971" i="24" s="1"/>
  <c r="O971" i="24"/>
  <c r="M967" i="24"/>
  <c r="N967" i="24" s="1"/>
  <c r="P967" i="24" s="1"/>
  <c r="O967" i="24"/>
  <c r="M963" i="24"/>
  <c r="N963" i="24" s="1"/>
  <c r="P963" i="24" s="1"/>
  <c r="O963" i="24"/>
  <c r="M959" i="24"/>
  <c r="N959" i="24" s="1"/>
  <c r="P959" i="24" s="1"/>
  <c r="O959" i="24"/>
  <c r="M955" i="24"/>
  <c r="N955" i="24" s="1"/>
  <c r="P955" i="24" s="1"/>
  <c r="O955" i="24"/>
  <c r="M951" i="24"/>
  <c r="N951" i="24" s="1"/>
  <c r="P951" i="24" s="1"/>
  <c r="O951" i="24"/>
  <c r="M947" i="24"/>
  <c r="N947" i="24" s="1"/>
  <c r="P947" i="24" s="1"/>
  <c r="O947" i="24"/>
  <c r="M943" i="24"/>
  <c r="N943" i="24" s="1"/>
  <c r="P943" i="24" s="1"/>
  <c r="O943" i="24"/>
  <c r="M939" i="24"/>
  <c r="N939" i="24" s="1"/>
  <c r="P939" i="24" s="1"/>
  <c r="O939" i="24"/>
  <c r="M935" i="24"/>
  <c r="N935" i="24" s="1"/>
  <c r="P935" i="24" s="1"/>
  <c r="O935" i="24"/>
  <c r="M931" i="24"/>
  <c r="N931" i="24" s="1"/>
  <c r="P931" i="24" s="1"/>
  <c r="O931" i="24"/>
  <c r="M927" i="24"/>
  <c r="N927" i="24" s="1"/>
  <c r="P927" i="24" s="1"/>
  <c r="O927" i="24"/>
  <c r="M923" i="24"/>
  <c r="N923" i="24" s="1"/>
  <c r="P923" i="24" s="1"/>
  <c r="O923" i="24"/>
  <c r="M919" i="24"/>
  <c r="N919" i="24" s="1"/>
  <c r="P919" i="24" s="1"/>
  <c r="O919" i="24"/>
  <c r="M915" i="24"/>
  <c r="N915" i="24" s="1"/>
  <c r="P915" i="24" s="1"/>
  <c r="O915" i="24"/>
  <c r="M911" i="24"/>
  <c r="N911" i="24" s="1"/>
  <c r="P911" i="24" s="1"/>
  <c r="O911" i="24"/>
  <c r="M907" i="24"/>
  <c r="N907" i="24" s="1"/>
  <c r="P907" i="24" s="1"/>
  <c r="O907" i="24"/>
  <c r="O903" i="24"/>
  <c r="M903" i="24"/>
  <c r="N903" i="24" s="1"/>
  <c r="P903" i="24" s="1"/>
  <c r="M899" i="24"/>
  <c r="N899" i="24" s="1"/>
  <c r="P899" i="24" s="1"/>
  <c r="O899" i="24"/>
  <c r="O895" i="24"/>
  <c r="M895" i="24"/>
  <c r="N895" i="24" s="1"/>
  <c r="P895" i="24" s="1"/>
  <c r="O891" i="24"/>
  <c r="M891" i="24"/>
  <c r="N891" i="24" s="1"/>
  <c r="P891" i="24" s="1"/>
  <c r="O887" i="24"/>
  <c r="M887" i="24"/>
  <c r="N887" i="24" s="1"/>
  <c r="P887" i="24" s="1"/>
  <c r="M883" i="24"/>
  <c r="N883" i="24" s="1"/>
  <c r="P883" i="24" s="1"/>
  <c r="O883" i="24"/>
  <c r="M879" i="24"/>
  <c r="N879" i="24" s="1"/>
  <c r="P879" i="24" s="1"/>
  <c r="O879" i="24"/>
  <c r="O875" i="24"/>
  <c r="M875" i="24"/>
  <c r="N875" i="24" s="1"/>
  <c r="P875" i="24" s="1"/>
  <c r="O866" i="24"/>
  <c r="M866" i="24"/>
  <c r="N866" i="24" s="1"/>
  <c r="P866" i="24" s="1"/>
  <c r="O862" i="24"/>
  <c r="M862" i="24"/>
  <c r="N862" i="24" s="1"/>
  <c r="P862" i="24" s="1"/>
  <c r="O858" i="24"/>
  <c r="M858" i="24"/>
  <c r="N858" i="24" s="1"/>
  <c r="P858" i="24" s="1"/>
  <c r="O854" i="24"/>
  <c r="M854" i="24"/>
  <c r="N854" i="24" s="1"/>
  <c r="P854" i="24" s="1"/>
  <c r="O850" i="24"/>
  <c r="M850" i="24"/>
  <c r="N850" i="24" s="1"/>
  <c r="P850" i="24" s="1"/>
  <c r="O846" i="24"/>
  <c r="M846" i="24"/>
  <c r="N846" i="24" s="1"/>
  <c r="P846" i="24" s="1"/>
  <c r="O842" i="24"/>
  <c r="M842" i="24"/>
  <c r="N842" i="24" s="1"/>
  <c r="P842" i="24" s="1"/>
  <c r="O838" i="24"/>
  <c r="M838" i="24"/>
  <c r="N838" i="24" s="1"/>
  <c r="P838" i="24" s="1"/>
  <c r="O834" i="24"/>
  <c r="M834" i="24"/>
  <c r="N834" i="24" s="1"/>
  <c r="P834" i="24" s="1"/>
  <c r="O830" i="24"/>
  <c r="M830" i="24"/>
  <c r="N830" i="24" s="1"/>
  <c r="P830" i="24" s="1"/>
  <c r="O826" i="24"/>
  <c r="M826" i="24"/>
  <c r="N826" i="24" s="1"/>
  <c r="P826" i="24" s="1"/>
  <c r="O822" i="24"/>
  <c r="M822" i="24"/>
  <c r="N822" i="24" s="1"/>
  <c r="P822" i="24" s="1"/>
  <c r="O818" i="24"/>
  <c r="M818" i="24"/>
  <c r="N818" i="24" s="1"/>
  <c r="P818" i="24" s="1"/>
  <c r="O814" i="24"/>
  <c r="M814" i="24"/>
  <c r="N814" i="24" s="1"/>
  <c r="P814" i="24" s="1"/>
  <c r="O810" i="24"/>
  <c r="M810" i="24"/>
  <c r="N810" i="24" s="1"/>
  <c r="P810" i="24" s="1"/>
  <c r="M806" i="24"/>
  <c r="N806" i="24" s="1"/>
  <c r="P806" i="24" s="1"/>
  <c r="O806" i="24"/>
  <c r="O802" i="24"/>
  <c r="M802" i="24"/>
  <c r="N802" i="24" s="1"/>
  <c r="P802" i="24" s="1"/>
  <c r="O798" i="24"/>
  <c r="M798" i="24"/>
  <c r="N798" i="24" s="1"/>
  <c r="P798" i="24" s="1"/>
  <c r="O794" i="24"/>
  <c r="M794" i="24"/>
  <c r="N794" i="24" s="1"/>
  <c r="P794" i="24" s="1"/>
  <c r="O790" i="24"/>
  <c r="M790" i="24"/>
  <c r="N790" i="24" s="1"/>
  <c r="P790" i="24" s="1"/>
  <c r="O786" i="24"/>
  <c r="M786" i="24"/>
  <c r="N786" i="24" s="1"/>
  <c r="P786" i="24" s="1"/>
  <c r="O782" i="24"/>
  <c r="M782" i="24"/>
  <c r="N782" i="24" s="1"/>
  <c r="P782" i="24" s="1"/>
  <c r="O778" i="24"/>
  <c r="M778" i="24"/>
  <c r="N778" i="24" s="1"/>
  <c r="P778" i="24" s="1"/>
  <c r="O774" i="24"/>
  <c r="M774" i="24"/>
  <c r="N774" i="24" s="1"/>
  <c r="P774" i="24" s="1"/>
  <c r="O770" i="24"/>
  <c r="M770" i="24"/>
  <c r="N770" i="24" s="1"/>
  <c r="P770" i="24" s="1"/>
  <c r="M766" i="24"/>
  <c r="N766" i="24" s="1"/>
  <c r="P766" i="24" s="1"/>
  <c r="O766" i="24"/>
  <c r="O762" i="24"/>
  <c r="M762" i="24"/>
  <c r="N762" i="24" s="1"/>
  <c r="P762" i="24" s="1"/>
  <c r="M758" i="24"/>
  <c r="N758" i="24" s="1"/>
  <c r="P758" i="24" s="1"/>
  <c r="O758" i="24"/>
  <c r="O754" i="24"/>
  <c r="M754" i="24"/>
  <c r="N754" i="24" s="1"/>
  <c r="P754" i="24" s="1"/>
  <c r="O750" i="24"/>
  <c r="M750" i="24"/>
  <c r="N750" i="24" s="1"/>
  <c r="P750" i="24" s="1"/>
  <c r="O746" i="24"/>
  <c r="M746" i="24"/>
  <c r="N746" i="24" s="1"/>
  <c r="P746" i="24" s="1"/>
  <c r="O742" i="24"/>
  <c r="M742" i="24"/>
  <c r="N742" i="24" s="1"/>
  <c r="P742" i="24" s="1"/>
  <c r="O738" i="24"/>
  <c r="M738" i="24"/>
  <c r="N738" i="24" s="1"/>
  <c r="P738" i="24" s="1"/>
  <c r="O734" i="24"/>
  <c r="M734" i="24"/>
  <c r="N734" i="24" s="1"/>
  <c r="P734" i="24" s="1"/>
  <c r="O730" i="24"/>
  <c r="M730" i="24"/>
  <c r="N730" i="24" s="1"/>
  <c r="P730" i="24" s="1"/>
  <c r="M726" i="24"/>
  <c r="N726" i="24" s="1"/>
  <c r="P726" i="24" s="1"/>
  <c r="O726" i="24"/>
  <c r="O722" i="24"/>
  <c r="M722" i="24"/>
  <c r="N722" i="24" s="1"/>
  <c r="P722" i="24" s="1"/>
  <c r="O718" i="24"/>
  <c r="M718" i="24"/>
  <c r="N718" i="24" s="1"/>
  <c r="P718" i="24" s="1"/>
  <c r="O714" i="24"/>
  <c r="M714" i="24"/>
  <c r="N714" i="24" s="1"/>
  <c r="P714" i="24" s="1"/>
  <c r="O710" i="24"/>
  <c r="M710" i="24"/>
  <c r="N710" i="24" s="1"/>
  <c r="P710" i="24" s="1"/>
  <c r="O706" i="24"/>
  <c r="M706" i="24"/>
  <c r="N706" i="24" s="1"/>
  <c r="P706" i="24" s="1"/>
  <c r="O702" i="24"/>
  <c r="M702" i="24"/>
  <c r="N702" i="24" s="1"/>
  <c r="P702" i="24" s="1"/>
  <c r="O698" i="24"/>
  <c r="M698" i="24"/>
  <c r="N698" i="24" s="1"/>
  <c r="P698" i="24" s="1"/>
  <c r="O694" i="24"/>
  <c r="M694" i="24"/>
  <c r="N694" i="24" s="1"/>
  <c r="P694" i="24" s="1"/>
  <c r="O690" i="24"/>
  <c r="M690" i="24"/>
  <c r="N690" i="24" s="1"/>
  <c r="P690" i="24" s="1"/>
  <c r="O686" i="24"/>
  <c r="M686" i="24"/>
  <c r="N686" i="24" s="1"/>
  <c r="P686" i="24" s="1"/>
  <c r="M682" i="24"/>
  <c r="N682" i="24" s="1"/>
  <c r="P682" i="24" s="1"/>
  <c r="O682" i="24"/>
  <c r="M678" i="24"/>
  <c r="N678" i="24" s="1"/>
  <c r="P678" i="24" s="1"/>
  <c r="O678" i="24"/>
  <c r="O674" i="24"/>
  <c r="M674" i="24"/>
  <c r="N674" i="24" s="1"/>
  <c r="P674" i="24" s="1"/>
  <c r="O670" i="24"/>
  <c r="M670" i="24"/>
  <c r="N670" i="24" s="1"/>
  <c r="P670" i="24" s="1"/>
  <c r="M666" i="24"/>
  <c r="N666" i="24" s="1"/>
  <c r="P666" i="24" s="1"/>
  <c r="O666" i="24"/>
  <c r="M662" i="24"/>
  <c r="N662" i="24" s="1"/>
  <c r="P662" i="24" s="1"/>
  <c r="O662" i="24"/>
  <c r="M658" i="24"/>
  <c r="N658" i="24" s="1"/>
  <c r="P658" i="24" s="1"/>
  <c r="O658" i="24"/>
  <c r="M654" i="24"/>
  <c r="N654" i="24" s="1"/>
  <c r="P654" i="24" s="1"/>
  <c r="O654" i="24"/>
  <c r="M650" i="24"/>
  <c r="N650" i="24" s="1"/>
  <c r="P650" i="24" s="1"/>
  <c r="O650" i="24"/>
  <c r="O646" i="24"/>
  <c r="M646" i="24"/>
  <c r="N646" i="24" s="1"/>
  <c r="P646" i="24" s="1"/>
  <c r="O642" i="24"/>
  <c r="M642" i="24"/>
  <c r="N642" i="24" s="1"/>
  <c r="P642" i="24" s="1"/>
  <c r="O638" i="24"/>
  <c r="M638" i="24"/>
  <c r="N638" i="24" s="1"/>
  <c r="P638" i="24" s="1"/>
  <c r="M634" i="24"/>
  <c r="N634" i="24" s="1"/>
  <c r="P634" i="24" s="1"/>
  <c r="O634" i="24"/>
  <c r="O630" i="24"/>
  <c r="M630" i="24"/>
  <c r="N630" i="24" s="1"/>
  <c r="P630" i="24" s="1"/>
  <c r="O626" i="24"/>
  <c r="M626" i="24"/>
  <c r="N626" i="24" s="1"/>
  <c r="P626" i="24" s="1"/>
  <c r="O622" i="24"/>
  <c r="M622" i="24"/>
  <c r="N622" i="24" s="1"/>
  <c r="P622" i="24" s="1"/>
  <c r="M618" i="24"/>
  <c r="N618" i="24" s="1"/>
  <c r="P618" i="24" s="1"/>
  <c r="O618" i="24"/>
  <c r="O614" i="24"/>
  <c r="M614" i="24"/>
  <c r="N614" i="24" s="1"/>
  <c r="P614" i="24" s="1"/>
  <c r="O610" i="24"/>
  <c r="M610" i="24"/>
  <c r="N610" i="24" s="1"/>
  <c r="P610" i="24" s="1"/>
  <c r="O606" i="24"/>
  <c r="M606" i="24"/>
  <c r="N606" i="24" s="1"/>
  <c r="P606" i="24" s="1"/>
  <c r="M602" i="24"/>
  <c r="N602" i="24" s="1"/>
  <c r="P602" i="24" s="1"/>
  <c r="O602" i="24"/>
  <c r="O598" i="24"/>
  <c r="M598" i="24"/>
  <c r="N598" i="24" s="1"/>
  <c r="P598" i="24" s="1"/>
  <c r="O594" i="24"/>
  <c r="M594" i="24"/>
  <c r="N594" i="24" s="1"/>
  <c r="P594" i="24" s="1"/>
  <c r="O590" i="24"/>
  <c r="M590" i="24"/>
  <c r="N590" i="24" s="1"/>
  <c r="P590" i="24" s="1"/>
  <c r="M586" i="24"/>
  <c r="N586" i="24" s="1"/>
  <c r="P586" i="24" s="1"/>
  <c r="O586" i="24"/>
  <c r="O582" i="24"/>
  <c r="M582" i="24"/>
  <c r="N582" i="24" s="1"/>
  <c r="P582" i="24" s="1"/>
  <c r="O578" i="24"/>
  <c r="M578" i="24"/>
  <c r="N578" i="24" s="1"/>
  <c r="P578" i="24" s="1"/>
  <c r="M574" i="24"/>
  <c r="N574" i="24" s="1"/>
  <c r="P574" i="24" s="1"/>
  <c r="O574" i="24"/>
  <c r="O570" i="24"/>
  <c r="M570" i="24"/>
  <c r="N570" i="24" s="1"/>
  <c r="P570" i="24" s="1"/>
  <c r="O566" i="24"/>
  <c r="M566" i="24"/>
  <c r="N566" i="24" s="1"/>
  <c r="P566" i="24" s="1"/>
  <c r="O562" i="24"/>
  <c r="M562" i="24"/>
  <c r="N562" i="24" s="1"/>
  <c r="P562" i="24" s="1"/>
  <c r="M557" i="24"/>
  <c r="N557" i="24" s="1"/>
  <c r="P557" i="24" s="1"/>
  <c r="O557" i="24"/>
  <c r="M553" i="24"/>
  <c r="N553" i="24" s="1"/>
  <c r="P553" i="24" s="1"/>
  <c r="O553" i="24"/>
  <c r="O549" i="24"/>
  <c r="M549" i="24"/>
  <c r="N549" i="24" s="1"/>
  <c r="P549" i="24" s="1"/>
  <c r="O545" i="24"/>
  <c r="M545" i="24"/>
  <c r="N545" i="24" s="1"/>
  <c r="P545" i="24" s="1"/>
  <c r="M541" i="24"/>
  <c r="N541" i="24" s="1"/>
  <c r="P541" i="24" s="1"/>
  <c r="O541" i="24"/>
  <c r="M537" i="24"/>
  <c r="N537" i="24" s="1"/>
  <c r="P537" i="24" s="1"/>
  <c r="O537" i="24"/>
  <c r="O533" i="24"/>
  <c r="M533" i="24"/>
  <c r="N533" i="24" s="1"/>
  <c r="P533" i="24" s="1"/>
  <c r="M529" i="24"/>
  <c r="N529" i="24" s="1"/>
  <c r="P529" i="24" s="1"/>
  <c r="O529" i="24"/>
  <c r="M525" i="24"/>
  <c r="N525" i="24" s="1"/>
  <c r="P525" i="24" s="1"/>
  <c r="O525" i="24"/>
  <c r="M521" i="24"/>
  <c r="N521" i="24" s="1"/>
  <c r="P521" i="24" s="1"/>
  <c r="O521" i="24"/>
  <c r="O517" i="24"/>
  <c r="M517" i="24"/>
  <c r="N517" i="24" s="1"/>
  <c r="P517" i="24" s="1"/>
  <c r="M513" i="24"/>
  <c r="N513" i="24" s="1"/>
  <c r="P513" i="24" s="1"/>
  <c r="O513" i="24"/>
  <c r="M509" i="24"/>
  <c r="N509" i="24" s="1"/>
  <c r="P509" i="24" s="1"/>
  <c r="O509" i="24"/>
  <c r="O505" i="24"/>
  <c r="M505" i="24"/>
  <c r="N505" i="24" s="1"/>
  <c r="P505" i="24" s="1"/>
  <c r="M501" i="24"/>
  <c r="N501" i="24" s="1"/>
  <c r="P501" i="24" s="1"/>
  <c r="O501" i="24"/>
  <c r="M497" i="24"/>
  <c r="N497" i="24" s="1"/>
  <c r="P497" i="24" s="1"/>
  <c r="O497" i="24"/>
  <c r="O493" i="24"/>
  <c r="M493" i="24"/>
  <c r="N493" i="24" s="1"/>
  <c r="P493" i="24" s="1"/>
  <c r="O489" i="24"/>
  <c r="M489" i="24"/>
  <c r="N489" i="24" s="1"/>
  <c r="P489" i="24" s="1"/>
  <c r="O485" i="24"/>
  <c r="M485" i="24"/>
  <c r="N485" i="24" s="1"/>
  <c r="P485" i="24" s="1"/>
  <c r="O481" i="24"/>
  <c r="M481" i="24"/>
  <c r="N481" i="24" s="1"/>
  <c r="P481" i="24" s="1"/>
  <c r="O477" i="24"/>
  <c r="M477" i="24"/>
  <c r="N477" i="24" s="1"/>
  <c r="P477" i="24" s="1"/>
  <c r="O473" i="24"/>
  <c r="M473" i="24"/>
  <c r="N473" i="24" s="1"/>
  <c r="P473" i="24" s="1"/>
  <c r="O469" i="24"/>
  <c r="M469" i="24"/>
  <c r="N469" i="24" s="1"/>
  <c r="P469" i="24" s="1"/>
  <c r="O465" i="24"/>
  <c r="M465" i="24"/>
  <c r="N465" i="24" s="1"/>
  <c r="P465" i="24" s="1"/>
  <c r="O461" i="24"/>
  <c r="M461" i="24"/>
  <c r="N461" i="24" s="1"/>
  <c r="P461" i="24" s="1"/>
  <c r="O457" i="24"/>
  <c r="M457" i="24"/>
  <c r="N457" i="24" s="1"/>
  <c r="P457" i="24" s="1"/>
  <c r="O453" i="24"/>
  <c r="M453" i="24"/>
  <c r="N453" i="24" s="1"/>
  <c r="P453" i="24" s="1"/>
  <c r="O449" i="24"/>
  <c r="M449" i="24"/>
  <c r="N449" i="24" s="1"/>
  <c r="P449" i="24" s="1"/>
  <c r="O445" i="24"/>
  <c r="M445" i="24"/>
  <c r="N445" i="24" s="1"/>
  <c r="P445" i="24" s="1"/>
  <c r="O441" i="24"/>
  <c r="M441" i="24"/>
  <c r="N441" i="24" s="1"/>
  <c r="P441" i="24" s="1"/>
  <c r="O437" i="24"/>
  <c r="M437" i="24"/>
  <c r="N437" i="24" s="1"/>
  <c r="P437" i="24" s="1"/>
  <c r="O433" i="24"/>
  <c r="M433" i="24"/>
  <c r="N433" i="24" s="1"/>
  <c r="P433" i="24" s="1"/>
  <c r="O429" i="24"/>
  <c r="M429" i="24"/>
  <c r="N429" i="24" s="1"/>
  <c r="P429" i="24" s="1"/>
  <c r="O425" i="24"/>
  <c r="M425" i="24"/>
  <c r="N425" i="24" s="1"/>
  <c r="P425" i="24" s="1"/>
  <c r="O421" i="24"/>
  <c r="M421" i="24"/>
  <c r="N421" i="24" s="1"/>
  <c r="P421" i="24" s="1"/>
  <c r="O417" i="24"/>
  <c r="M417" i="24"/>
  <c r="N417" i="24" s="1"/>
  <c r="P417" i="24" s="1"/>
  <c r="O413" i="24"/>
  <c r="M413" i="24"/>
  <c r="N413" i="24" s="1"/>
  <c r="P413" i="24" s="1"/>
  <c r="O409" i="24"/>
  <c r="M409" i="24"/>
  <c r="N409" i="24" s="1"/>
  <c r="P409" i="24" s="1"/>
  <c r="M405" i="24"/>
  <c r="N405" i="24" s="1"/>
  <c r="P405" i="24" s="1"/>
  <c r="O405" i="24"/>
  <c r="O401" i="24"/>
  <c r="M401" i="24"/>
  <c r="N401" i="24" s="1"/>
  <c r="P401" i="24" s="1"/>
  <c r="O397" i="24"/>
  <c r="M397" i="24"/>
  <c r="N397" i="24" s="1"/>
  <c r="P397" i="24" s="1"/>
  <c r="O393" i="24"/>
  <c r="M393" i="24"/>
  <c r="N393" i="24" s="1"/>
  <c r="P393" i="24" s="1"/>
  <c r="M389" i="24"/>
  <c r="N389" i="24" s="1"/>
  <c r="P389" i="24" s="1"/>
  <c r="O389" i="24"/>
  <c r="O385" i="24"/>
  <c r="M385" i="24"/>
  <c r="N385" i="24" s="1"/>
  <c r="P385" i="24" s="1"/>
  <c r="O381" i="24"/>
  <c r="M381" i="24"/>
  <c r="N381" i="24" s="1"/>
  <c r="P381" i="24" s="1"/>
  <c r="O377" i="24"/>
  <c r="M377" i="24"/>
  <c r="N377" i="24" s="1"/>
  <c r="P377" i="24" s="1"/>
  <c r="M1043" i="24"/>
  <c r="N1043" i="24" s="1"/>
  <c r="P1043" i="24" s="1"/>
  <c r="O1043" i="24"/>
  <c r="M1038" i="24"/>
  <c r="N1038" i="24" s="1"/>
  <c r="P1038" i="24" s="1"/>
  <c r="O1038" i="24"/>
  <c r="M1034" i="24"/>
  <c r="N1034" i="24" s="1"/>
  <c r="P1034" i="24" s="1"/>
  <c r="O1034" i="24"/>
  <c r="O1030" i="24"/>
  <c r="M1030" i="24"/>
  <c r="N1030" i="24" s="1"/>
  <c r="P1030" i="24" s="1"/>
  <c r="M1026" i="24"/>
  <c r="N1026" i="24" s="1"/>
  <c r="P1026" i="24" s="1"/>
  <c r="O1026" i="24"/>
  <c r="M1022" i="24"/>
  <c r="N1022" i="24" s="1"/>
  <c r="P1022" i="24" s="1"/>
  <c r="O1022" i="24"/>
  <c r="M1018" i="24"/>
  <c r="N1018" i="24" s="1"/>
  <c r="P1018" i="24" s="1"/>
  <c r="O1018" i="24"/>
  <c r="O1014" i="24"/>
  <c r="M1014" i="24"/>
  <c r="N1014" i="24" s="1"/>
  <c r="P1014" i="24" s="1"/>
  <c r="M1010" i="24"/>
  <c r="N1010" i="24" s="1"/>
  <c r="P1010" i="24" s="1"/>
  <c r="O1010" i="24"/>
  <c r="M1006" i="24"/>
  <c r="N1006" i="24" s="1"/>
  <c r="P1006" i="24" s="1"/>
  <c r="O1006" i="24"/>
  <c r="O1002" i="24"/>
  <c r="M1002" i="24"/>
  <c r="N1002" i="24" s="1"/>
  <c r="P1002" i="24" s="1"/>
  <c r="O998" i="24"/>
  <c r="M998" i="24"/>
  <c r="N998" i="24" s="1"/>
  <c r="P998" i="24" s="1"/>
  <c r="O994" i="24"/>
  <c r="M994" i="24"/>
  <c r="N994" i="24" s="1"/>
  <c r="P994" i="24" s="1"/>
  <c r="M990" i="24"/>
  <c r="N990" i="24" s="1"/>
  <c r="P990" i="24" s="1"/>
  <c r="O990" i="24"/>
  <c r="M986" i="24"/>
  <c r="N986" i="24" s="1"/>
  <c r="P986" i="24" s="1"/>
  <c r="O986" i="24"/>
  <c r="O982" i="24"/>
  <c r="M982" i="24"/>
  <c r="N982" i="24" s="1"/>
  <c r="P982" i="24" s="1"/>
  <c r="M978" i="24"/>
  <c r="N978" i="24" s="1"/>
  <c r="P978" i="24" s="1"/>
  <c r="O978" i="24"/>
  <c r="M974" i="24"/>
  <c r="N974" i="24" s="1"/>
  <c r="P974" i="24" s="1"/>
  <c r="O974" i="24"/>
  <c r="M970" i="24"/>
  <c r="N970" i="24" s="1"/>
  <c r="P970" i="24" s="1"/>
  <c r="O970" i="24"/>
  <c r="O966" i="24"/>
  <c r="M966" i="24"/>
  <c r="N966" i="24" s="1"/>
  <c r="P966" i="24" s="1"/>
  <c r="M962" i="24"/>
  <c r="N962" i="24" s="1"/>
  <c r="P962" i="24" s="1"/>
  <c r="O962" i="24"/>
  <c r="M958" i="24"/>
  <c r="N958" i="24" s="1"/>
  <c r="P958" i="24" s="1"/>
  <c r="O958" i="24"/>
  <c r="M954" i="24"/>
  <c r="N954" i="24" s="1"/>
  <c r="P954" i="24" s="1"/>
  <c r="O954" i="24"/>
  <c r="O950" i="24"/>
  <c r="M950" i="24"/>
  <c r="N950" i="24" s="1"/>
  <c r="P950" i="24" s="1"/>
  <c r="M946" i="24"/>
  <c r="N946" i="24" s="1"/>
  <c r="P946" i="24" s="1"/>
  <c r="O946" i="24"/>
  <c r="M942" i="24"/>
  <c r="N942" i="24" s="1"/>
  <c r="P942" i="24" s="1"/>
  <c r="O942" i="24"/>
  <c r="O938" i="24"/>
  <c r="M938" i="24"/>
  <c r="N938" i="24" s="1"/>
  <c r="P938" i="24" s="1"/>
  <c r="O934" i="24"/>
  <c r="M934" i="24"/>
  <c r="N934" i="24" s="1"/>
  <c r="P934" i="24" s="1"/>
  <c r="M930" i="24"/>
  <c r="N930" i="24" s="1"/>
  <c r="P930" i="24" s="1"/>
  <c r="O930" i="24"/>
  <c r="O926" i="24"/>
  <c r="M926" i="24"/>
  <c r="N926" i="24" s="1"/>
  <c r="P926" i="24" s="1"/>
  <c r="O922" i="24"/>
  <c r="M922" i="24"/>
  <c r="N922" i="24" s="1"/>
  <c r="P922" i="24" s="1"/>
  <c r="O918" i="24"/>
  <c r="M918" i="24"/>
  <c r="N918" i="24" s="1"/>
  <c r="P918" i="24" s="1"/>
  <c r="O914" i="24"/>
  <c r="M914" i="24"/>
  <c r="N914" i="24" s="1"/>
  <c r="P914" i="24" s="1"/>
  <c r="O910" i="24"/>
  <c r="M910" i="24"/>
  <c r="N910" i="24" s="1"/>
  <c r="P910" i="24" s="1"/>
  <c r="M906" i="24"/>
  <c r="N906" i="24" s="1"/>
  <c r="P906" i="24" s="1"/>
  <c r="O906" i="24"/>
  <c r="O902" i="24"/>
  <c r="M902" i="24"/>
  <c r="N902" i="24" s="1"/>
  <c r="P902" i="24" s="1"/>
  <c r="O898" i="24"/>
  <c r="M898" i="24"/>
  <c r="N898" i="24" s="1"/>
  <c r="P898" i="24" s="1"/>
  <c r="O894" i="24"/>
  <c r="M894" i="24"/>
  <c r="N894" i="24" s="1"/>
  <c r="P894" i="24" s="1"/>
  <c r="O890" i="24"/>
  <c r="M890" i="24"/>
  <c r="N890" i="24" s="1"/>
  <c r="P890" i="24" s="1"/>
  <c r="O886" i="24"/>
  <c r="M886" i="24"/>
  <c r="N886" i="24" s="1"/>
  <c r="P886" i="24" s="1"/>
  <c r="O882" i="24"/>
  <c r="M882" i="24"/>
  <c r="N882" i="24" s="1"/>
  <c r="P882" i="24" s="1"/>
  <c r="O878" i="24"/>
  <c r="M878" i="24"/>
  <c r="N878" i="24" s="1"/>
  <c r="P878" i="24" s="1"/>
  <c r="O874" i="24"/>
  <c r="M874" i="24"/>
  <c r="N874" i="24" s="1"/>
  <c r="P874" i="24" s="1"/>
  <c r="O869" i="24"/>
  <c r="M869" i="24"/>
  <c r="N869" i="24" s="1"/>
  <c r="P869" i="24" s="1"/>
  <c r="M865" i="24"/>
  <c r="N865" i="24" s="1"/>
  <c r="P865" i="24" s="1"/>
  <c r="O865" i="24"/>
  <c r="O861" i="24"/>
  <c r="M861" i="24"/>
  <c r="N861" i="24" s="1"/>
  <c r="P861" i="24" s="1"/>
  <c r="M857" i="24"/>
  <c r="N857" i="24" s="1"/>
  <c r="P857" i="24" s="1"/>
  <c r="O857" i="24"/>
  <c r="O853" i="24"/>
  <c r="M853" i="24"/>
  <c r="N853" i="24" s="1"/>
  <c r="P853" i="24" s="1"/>
  <c r="M849" i="24"/>
  <c r="N849" i="24" s="1"/>
  <c r="P849" i="24" s="1"/>
  <c r="O849" i="24"/>
  <c r="O845" i="24"/>
  <c r="M845" i="24"/>
  <c r="N845" i="24" s="1"/>
  <c r="P845" i="24" s="1"/>
  <c r="M841" i="24"/>
  <c r="N841" i="24" s="1"/>
  <c r="P841" i="24" s="1"/>
  <c r="O841" i="24"/>
  <c r="O837" i="24"/>
  <c r="M837" i="24"/>
  <c r="N837" i="24" s="1"/>
  <c r="P837" i="24" s="1"/>
  <c r="M833" i="24"/>
  <c r="N833" i="24" s="1"/>
  <c r="P833" i="24" s="1"/>
  <c r="O833" i="24"/>
  <c r="O829" i="24"/>
  <c r="M829" i="24"/>
  <c r="N829" i="24" s="1"/>
  <c r="P829" i="24" s="1"/>
  <c r="O825" i="24"/>
  <c r="M825" i="24"/>
  <c r="N825" i="24" s="1"/>
  <c r="P825" i="24" s="1"/>
  <c r="M821" i="24"/>
  <c r="N821" i="24" s="1"/>
  <c r="P821" i="24" s="1"/>
  <c r="O821" i="24"/>
  <c r="O817" i="24"/>
  <c r="M817" i="24"/>
  <c r="N817" i="24" s="1"/>
  <c r="P817" i="24" s="1"/>
  <c r="M813" i="24"/>
  <c r="N813" i="24" s="1"/>
  <c r="P813" i="24" s="1"/>
  <c r="O813" i="24"/>
  <c r="O809" i="24"/>
  <c r="M809" i="24"/>
  <c r="N809" i="24" s="1"/>
  <c r="P809" i="24" s="1"/>
  <c r="M805" i="24"/>
  <c r="N805" i="24" s="1"/>
  <c r="P805" i="24" s="1"/>
  <c r="O805" i="24"/>
  <c r="O801" i="24"/>
  <c r="M801" i="24"/>
  <c r="N801" i="24" s="1"/>
  <c r="P801" i="24" s="1"/>
  <c r="M797" i="24"/>
  <c r="N797" i="24" s="1"/>
  <c r="P797" i="24" s="1"/>
  <c r="O797" i="24"/>
  <c r="O793" i="24"/>
  <c r="M793" i="24"/>
  <c r="N793" i="24" s="1"/>
  <c r="P793" i="24" s="1"/>
  <c r="M789" i="24"/>
  <c r="N789" i="24" s="1"/>
  <c r="P789" i="24" s="1"/>
  <c r="O789" i="24"/>
  <c r="O785" i="24"/>
  <c r="M785" i="24"/>
  <c r="N785" i="24" s="1"/>
  <c r="P785" i="24" s="1"/>
  <c r="O781" i="24"/>
  <c r="M781" i="24"/>
  <c r="N781" i="24" s="1"/>
  <c r="P781" i="24" s="1"/>
  <c r="M777" i="24"/>
  <c r="N777" i="24" s="1"/>
  <c r="P777" i="24" s="1"/>
  <c r="O777" i="24"/>
  <c r="M773" i="24"/>
  <c r="N773" i="24" s="1"/>
  <c r="P773" i="24" s="1"/>
  <c r="O773" i="24"/>
  <c r="M769" i="24"/>
  <c r="N769" i="24" s="1"/>
  <c r="P769" i="24" s="1"/>
  <c r="O769" i="24"/>
  <c r="M765" i="24"/>
  <c r="N765" i="24" s="1"/>
  <c r="P765" i="24" s="1"/>
  <c r="O765" i="24"/>
  <c r="M761" i="24"/>
  <c r="N761" i="24" s="1"/>
  <c r="P761" i="24" s="1"/>
  <c r="O761" i="24"/>
  <c r="M757" i="24"/>
  <c r="N757" i="24" s="1"/>
  <c r="P757" i="24" s="1"/>
  <c r="O757" i="24"/>
  <c r="M753" i="24"/>
  <c r="N753" i="24" s="1"/>
  <c r="P753" i="24" s="1"/>
  <c r="O753" i="24"/>
  <c r="M749" i="24"/>
  <c r="N749" i="24" s="1"/>
  <c r="P749" i="24" s="1"/>
  <c r="O749" i="24"/>
  <c r="M745" i="24"/>
  <c r="N745" i="24" s="1"/>
  <c r="P745" i="24" s="1"/>
  <c r="O745" i="24"/>
  <c r="O741" i="24"/>
  <c r="M741" i="24"/>
  <c r="N741" i="24" s="1"/>
  <c r="P741" i="24" s="1"/>
  <c r="O737" i="24"/>
  <c r="M737" i="24"/>
  <c r="N737" i="24" s="1"/>
  <c r="P737" i="24" s="1"/>
  <c r="M733" i="24"/>
  <c r="N733" i="24" s="1"/>
  <c r="P733" i="24" s="1"/>
  <c r="O733" i="24"/>
  <c r="O729" i="24"/>
  <c r="M729" i="24"/>
  <c r="N729" i="24" s="1"/>
  <c r="P729" i="24" s="1"/>
  <c r="M725" i="24"/>
  <c r="N725" i="24" s="1"/>
  <c r="P725" i="24" s="1"/>
  <c r="O725" i="24"/>
  <c r="M721" i="24"/>
  <c r="N721" i="24" s="1"/>
  <c r="P721" i="24" s="1"/>
  <c r="O721" i="24"/>
  <c r="M717" i="24"/>
  <c r="N717" i="24" s="1"/>
  <c r="P717" i="24" s="1"/>
  <c r="O717" i="24"/>
  <c r="M713" i="24"/>
  <c r="N713" i="24" s="1"/>
  <c r="P713" i="24" s="1"/>
  <c r="O713" i="24"/>
  <c r="M709" i="24"/>
  <c r="N709" i="24" s="1"/>
  <c r="P709" i="24" s="1"/>
  <c r="O709" i="24"/>
  <c r="M705" i="24"/>
  <c r="N705" i="24" s="1"/>
  <c r="P705" i="24" s="1"/>
  <c r="O705" i="24"/>
  <c r="M701" i="24"/>
  <c r="N701" i="24" s="1"/>
  <c r="P701" i="24" s="1"/>
  <c r="O701" i="24"/>
  <c r="M697" i="24"/>
  <c r="N697" i="24" s="1"/>
  <c r="P697" i="24" s="1"/>
  <c r="O697" i="24"/>
  <c r="M693" i="24"/>
  <c r="N693" i="24" s="1"/>
  <c r="P693" i="24" s="1"/>
  <c r="O693" i="24"/>
  <c r="M689" i="24"/>
  <c r="N689" i="24" s="1"/>
  <c r="P689" i="24" s="1"/>
  <c r="O689" i="24"/>
  <c r="M685" i="24"/>
  <c r="N685" i="24" s="1"/>
  <c r="P685" i="24" s="1"/>
  <c r="O685" i="24"/>
  <c r="M681" i="24"/>
  <c r="N681" i="24" s="1"/>
  <c r="P681" i="24" s="1"/>
  <c r="O681" i="24"/>
  <c r="M677" i="24"/>
  <c r="N677" i="24" s="1"/>
  <c r="P677" i="24" s="1"/>
  <c r="O677" i="24"/>
  <c r="M673" i="24"/>
  <c r="N673" i="24" s="1"/>
  <c r="P673" i="24" s="1"/>
  <c r="O673" i="24"/>
  <c r="M669" i="24"/>
  <c r="N669" i="24" s="1"/>
  <c r="P669" i="24" s="1"/>
  <c r="O669" i="24"/>
  <c r="M665" i="24"/>
  <c r="N665" i="24" s="1"/>
  <c r="P665" i="24" s="1"/>
  <c r="O665" i="24"/>
  <c r="M661" i="24"/>
  <c r="N661" i="24" s="1"/>
  <c r="P661" i="24" s="1"/>
  <c r="O661" i="24"/>
  <c r="M657" i="24"/>
  <c r="N657" i="24" s="1"/>
  <c r="P657" i="24" s="1"/>
  <c r="O657" i="24"/>
  <c r="M653" i="24"/>
  <c r="N653" i="24" s="1"/>
  <c r="P653" i="24" s="1"/>
  <c r="O653" i="24"/>
  <c r="O649" i="24"/>
  <c r="M649" i="24"/>
  <c r="N649" i="24" s="1"/>
  <c r="P649" i="24" s="1"/>
  <c r="O645" i="24"/>
  <c r="M645" i="24"/>
  <c r="N645" i="24" s="1"/>
  <c r="P645" i="24" s="1"/>
  <c r="O641" i="24"/>
  <c r="M641" i="24"/>
  <c r="N641" i="24" s="1"/>
  <c r="P641" i="24" s="1"/>
  <c r="M637" i="24"/>
  <c r="N637" i="24" s="1"/>
  <c r="P637" i="24" s="1"/>
  <c r="O637" i="24"/>
  <c r="M633" i="24"/>
  <c r="N633" i="24" s="1"/>
  <c r="P633" i="24" s="1"/>
  <c r="O633" i="24"/>
  <c r="O629" i="24"/>
  <c r="M629" i="24"/>
  <c r="N629" i="24" s="1"/>
  <c r="P629" i="24" s="1"/>
  <c r="M625" i="24"/>
  <c r="N625" i="24" s="1"/>
  <c r="P625" i="24" s="1"/>
  <c r="O625" i="24"/>
  <c r="M621" i="24"/>
  <c r="N621" i="24" s="1"/>
  <c r="P621" i="24" s="1"/>
  <c r="O621" i="24"/>
  <c r="M617" i="24"/>
  <c r="N617" i="24" s="1"/>
  <c r="P617" i="24" s="1"/>
  <c r="O617" i="24"/>
  <c r="O613" i="24"/>
  <c r="M613" i="24"/>
  <c r="N613" i="24" s="1"/>
  <c r="P613" i="24" s="1"/>
  <c r="M609" i="24"/>
  <c r="N609" i="24" s="1"/>
  <c r="P609" i="24" s="1"/>
  <c r="O609" i="24"/>
  <c r="M605" i="24"/>
  <c r="N605" i="24" s="1"/>
  <c r="P605" i="24" s="1"/>
  <c r="O605" i="24"/>
  <c r="M601" i="24"/>
  <c r="N601" i="24" s="1"/>
  <c r="P601" i="24" s="1"/>
  <c r="O601" i="24"/>
  <c r="O597" i="24"/>
  <c r="M597" i="24"/>
  <c r="N597" i="24" s="1"/>
  <c r="P597" i="24" s="1"/>
  <c r="M593" i="24"/>
  <c r="N593" i="24" s="1"/>
  <c r="P593" i="24" s="1"/>
  <c r="O593" i="24"/>
  <c r="M589" i="24"/>
  <c r="N589" i="24" s="1"/>
  <c r="P589" i="24" s="1"/>
  <c r="O589" i="24"/>
  <c r="M585" i="24"/>
  <c r="N585" i="24" s="1"/>
  <c r="P585" i="24" s="1"/>
  <c r="O585" i="24"/>
  <c r="O581" i="24"/>
  <c r="M581" i="24"/>
  <c r="N581" i="24" s="1"/>
  <c r="P581" i="24" s="1"/>
  <c r="M577" i="24"/>
  <c r="N577" i="24" s="1"/>
  <c r="P577" i="24" s="1"/>
  <c r="O577" i="24"/>
  <c r="O573" i="24"/>
  <c r="M573" i="24"/>
  <c r="N573" i="24" s="1"/>
  <c r="P573" i="24" s="1"/>
  <c r="O569" i="24"/>
  <c r="M569" i="24"/>
  <c r="N569" i="24" s="1"/>
  <c r="P569" i="24" s="1"/>
  <c r="O565" i="24"/>
  <c r="M565" i="24"/>
  <c r="N565" i="24" s="1"/>
  <c r="P565" i="24" s="1"/>
  <c r="M561" i="24"/>
  <c r="N561" i="24" s="1"/>
  <c r="P561" i="24" s="1"/>
  <c r="O561" i="24"/>
  <c r="M556" i="24"/>
  <c r="N556" i="24" s="1"/>
  <c r="P556" i="24" s="1"/>
  <c r="O556" i="24"/>
  <c r="O552" i="24"/>
  <c r="M552" i="24"/>
  <c r="N552" i="24" s="1"/>
  <c r="P552" i="24" s="1"/>
  <c r="O548" i="24"/>
  <c r="M548" i="24"/>
  <c r="N548" i="24" s="1"/>
  <c r="P548" i="24" s="1"/>
  <c r="O544" i="24"/>
  <c r="M544" i="24"/>
  <c r="N544" i="24" s="1"/>
  <c r="P544" i="24" s="1"/>
  <c r="M540" i="24"/>
  <c r="N540" i="24" s="1"/>
  <c r="P540" i="24" s="1"/>
  <c r="O540" i="24"/>
  <c r="M536" i="24"/>
  <c r="N536" i="24" s="1"/>
  <c r="P536" i="24" s="1"/>
  <c r="O536" i="24"/>
  <c r="M532" i="24"/>
  <c r="N532" i="24" s="1"/>
  <c r="P532" i="24" s="1"/>
  <c r="O532" i="24"/>
  <c r="O528" i="24"/>
  <c r="M528" i="24"/>
  <c r="N528" i="24" s="1"/>
  <c r="P528" i="24" s="1"/>
  <c r="M524" i="24"/>
  <c r="N524" i="24" s="1"/>
  <c r="P524" i="24" s="1"/>
  <c r="O524" i="24"/>
  <c r="O520" i="24"/>
  <c r="M520" i="24"/>
  <c r="N520" i="24" s="1"/>
  <c r="P520" i="24" s="1"/>
  <c r="O516" i="24"/>
  <c r="M516" i="24"/>
  <c r="N516" i="24" s="1"/>
  <c r="P516" i="24" s="1"/>
  <c r="O512" i="24"/>
  <c r="M512" i="24"/>
  <c r="N512" i="24" s="1"/>
  <c r="P512" i="24" s="1"/>
  <c r="M508" i="24"/>
  <c r="N508" i="24" s="1"/>
  <c r="P508" i="24" s="1"/>
  <c r="O508" i="24"/>
  <c r="O504" i="24"/>
  <c r="M504" i="24"/>
  <c r="N504" i="24" s="1"/>
  <c r="P504" i="24" s="1"/>
  <c r="O500" i="24"/>
  <c r="M500" i="24"/>
  <c r="N500" i="24" s="1"/>
  <c r="P500" i="24" s="1"/>
  <c r="O496" i="24"/>
  <c r="M496" i="24"/>
  <c r="N496" i="24" s="1"/>
  <c r="P496" i="24" s="1"/>
  <c r="O492" i="24"/>
  <c r="M492" i="24"/>
  <c r="N492" i="24" s="1"/>
  <c r="P492" i="24" s="1"/>
  <c r="O488" i="24"/>
  <c r="M488" i="24"/>
  <c r="N488" i="24" s="1"/>
  <c r="P488" i="24" s="1"/>
  <c r="O484" i="24"/>
  <c r="M484" i="24"/>
  <c r="N484" i="24" s="1"/>
  <c r="P484" i="24" s="1"/>
  <c r="M480" i="24"/>
  <c r="N480" i="24" s="1"/>
  <c r="P480" i="24" s="1"/>
  <c r="O480" i="24"/>
  <c r="O476" i="24"/>
  <c r="M476" i="24"/>
  <c r="N476" i="24" s="1"/>
  <c r="P476" i="24" s="1"/>
  <c r="M472" i="24"/>
  <c r="N472" i="24" s="1"/>
  <c r="P472" i="24" s="1"/>
  <c r="O472" i="24"/>
  <c r="M468" i="24"/>
  <c r="N468" i="24" s="1"/>
  <c r="P468" i="24" s="1"/>
  <c r="O468" i="24"/>
  <c r="M464" i="24"/>
  <c r="N464" i="24" s="1"/>
  <c r="P464" i="24" s="1"/>
  <c r="O464" i="24"/>
  <c r="M460" i="24"/>
  <c r="N460" i="24" s="1"/>
  <c r="P460" i="24" s="1"/>
  <c r="O460" i="24"/>
  <c r="M456" i="24"/>
  <c r="N456" i="24" s="1"/>
  <c r="P456" i="24" s="1"/>
  <c r="O456" i="24"/>
  <c r="M452" i="24"/>
  <c r="N452" i="24" s="1"/>
  <c r="P452" i="24" s="1"/>
  <c r="O452" i="24"/>
  <c r="M448" i="24"/>
  <c r="N448" i="24" s="1"/>
  <c r="P448" i="24" s="1"/>
  <c r="O448" i="24"/>
  <c r="M444" i="24"/>
  <c r="N444" i="24" s="1"/>
  <c r="P444" i="24" s="1"/>
  <c r="O444" i="24"/>
  <c r="M440" i="24"/>
  <c r="N440" i="24" s="1"/>
  <c r="P440" i="24" s="1"/>
  <c r="O440" i="24"/>
  <c r="M436" i="24"/>
  <c r="N436" i="24" s="1"/>
  <c r="P436" i="24" s="1"/>
  <c r="O436" i="24"/>
  <c r="M432" i="24"/>
  <c r="N432" i="24" s="1"/>
  <c r="P432" i="24" s="1"/>
  <c r="O432" i="24"/>
  <c r="M428" i="24"/>
  <c r="N428" i="24" s="1"/>
  <c r="P428" i="24" s="1"/>
  <c r="O428" i="24"/>
  <c r="M424" i="24"/>
  <c r="N424" i="24" s="1"/>
  <c r="P424" i="24" s="1"/>
  <c r="O424" i="24"/>
  <c r="M420" i="24"/>
  <c r="N420" i="24" s="1"/>
  <c r="P420" i="24" s="1"/>
  <c r="O420" i="24"/>
  <c r="M416" i="24"/>
  <c r="N416" i="24" s="1"/>
  <c r="P416" i="24" s="1"/>
  <c r="O416" i="24"/>
  <c r="M412" i="24"/>
  <c r="N412" i="24" s="1"/>
  <c r="P412" i="24" s="1"/>
  <c r="O412" i="24"/>
  <c r="M408" i="24"/>
  <c r="N408" i="24" s="1"/>
  <c r="P408" i="24" s="1"/>
  <c r="O408" i="24"/>
  <c r="M404" i="24"/>
  <c r="N404" i="24" s="1"/>
  <c r="P404" i="24" s="1"/>
  <c r="O404" i="24"/>
  <c r="M400" i="24"/>
  <c r="N400" i="24" s="1"/>
  <c r="P400" i="24" s="1"/>
  <c r="O400" i="24"/>
  <c r="M396" i="24"/>
  <c r="N396" i="24" s="1"/>
  <c r="P396" i="24" s="1"/>
  <c r="O396" i="24"/>
  <c r="M392" i="24"/>
  <c r="N392" i="24" s="1"/>
  <c r="P392" i="24" s="1"/>
  <c r="O392" i="24"/>
  <c r="M388" i="24"/>
  <c r="N388" i="24" s="1"/>
  <c r="P388" i="24" s="1"/>
  <c r="O388" i="24"/>
  <c r="M384" i="24"/>
  <c r="N384" i="24" s="1"/>
  <c r="P384" i="24" s="1"/>
  <c r="O384" i="24"/>
  <c r="M380" i="24"/>
  <c r="N380" i="24" s="1"/>
  <c r="P380" i="24" s="1"/>
  <c r="O380" i="24"/>
  <c r="O376" i="24"/>
  <c r="M376" i="24"/>
  <c r="N376" i="24" s="1"/>
  <c r="P376" i="24" s="1"/>
  <c r="K18" i="24"/>
  <c r="O1037" i="24"/>
  <c r="M1037" i="24"/>
  <c r="N1037" i="24" s="1"/>
  <c r="P1037" i="24" s="1"/>
  <c r="O1033" i="24"/>
  <c r="M1033" i="24"/>
  <c r="N1033" i="24" s="1"/>
  <c r="P1033" i="24" s="1"/>
  <c r="O1029" i="24"/>
  <c r="M1029" i="24"/>
  <c r="N1029" i="24" s="1"/>
  <c r="P1029" i="24" s="1"/>
  <c r="O1025" i="24"/>
  <c r="M1025" i="24"/>
  <c r="N1025" i="24" s="1"/>
  <c r="P1025" i="24" s="1"/>
  <c r="O1021" i="24"/>
  <c r="M1021" i="24"/>
  <c r="N1021" i="24" s="1"/>
  <c r="P1021" i="24" s="1"/>
  <c r="O1017" i="24"/>
  <c r="M1017" i="24"/>
  <c r="N1017" i="24" s="1"/>
  <c r="P1017" i="24" s="1"/>
  <c r="O1013" i="24"/>
  <c r="M1013" i="24"/>
  <c r="N1013" i="24" s="1"/>
  <c r="P1013" i="24" s="1"/>
  <c r="O1009" i="24"/>
  <c r="M1009" i="24"/>
  <c r="N1009" i="24" s="1"/>
  <c r="P1009" i="24" s="1"/>
  <c r="O1005" i="24"/>
  <c r="M1005" i="24"/>
  <c r="N1005" i="24" s="1"/>
  <c r="P1005" i="24" s="1"/>
  <c r="O1001" i="24"/>
  <c r="M1001" i="24"/>
  <c r="N1001" i="24" s="1"/>
  <c r="P1001" i="24" s="1"/>
  <c r="O997" i="24"/>
  <c r="M997" i="24"/>
  <c r="N997" i="24" s="1"/>
  <c r="P997" i="24" s="1"/>
  <c r="O993" i="24"/>
  <c r="M993" i="24"/>
  <c r="N993" i="24" s="1"/>
  <c r="P993" i="24" s="1"/>
  <c r="O989" i="24"/>
  <c r="M989" i="24"/>
  <c r="N989" i="24" s="1"/>
  <c r="P989" i="24" s="1"/>
  <c r="O985" i="24"/>
  <c r="M985" i="24"/>
  <c r="N985" i="24" s="1"/>
  <c r="P985" i="24" s="1"/>
  <c r="O981" i="24"/>
  <c r="M981" i="24"/>
  <c r="N981" i="24" s="1"/>
  <c r="P981" i="24" s="1"/>
  <c r="O977" i="24"/>
  <c r="M977" i="24"/>
  <c r="N977" i="24" s="1"/>
  <c r="P977" i="24" s="1"/>
  <c r="O973" i="24"/>
  <c r="M973" i="24"/>
  <c r="N973" i="24" s="1"/>
  <c r="P973" i="24" s="1"/>
  <c r="O969" i="24"/>
  <c r="M969" i="24"/>
  <c r="N969" i="24" s="1"/>
  <c r="P969" i="24" s="1"/>
  <c r="O965" i="24"/>
  <c r="M965" i="24"/>
  <c r="N965" i="24" s="1"/>
  <c r="P965" i="24" s="1"/>
  <c r="O961" i="24"/>
  <c r="M961" i="24"/>
  <c r="N961" i="24" s="1"/>
  <c r="P961" i="24" s="1"/>
  <c r="O957" i="24"/>
  <c r="M957" i="24"/>
  <c r="N957" i="24" s="1"/>
  <c r="P957" i="24" s="1"/>
  <c r="O953" i="24"/>
  <c r="M953" i="24"/>
  <c r="N953" i="24" s="1"/>
  <c r="P953" i="24" s="1"/>
  <c r="O949" i="24"/>
  <c r="M949" i="24"/>
  <c r="N949" i="24" s="1"/>
  <c r="P949" i="24" s="1"/>
  <c r="O945" i="24"/>
  <c r="M945" i="24"/>
  <c r="N945" i="24" s="1"/>
  <c r="P945" i="24" s="1"/>
  <c r="O941" i="24"/>
  <c r="M941" i="24"/>
  <c r="N941" i="24" s="1"/>
  <c r="P941" i="24" s="1"/>
  <c r="O937" i="24"/>
  <c r="M937" i="24"/>
  <c r="N937" i="24" s="1"/>
  <c r="P937" i="24" s="1"/>
  <c r="O933" i="24"/>
  <c r="M933" i="24"/>
  <c r="N933" i="24" s="1"/>
  <c r="P933" i="24" s="1"/>
  <c r="O929" i="24"/>
  <c r="M929" i="24"/>
  <c r="N929" i="24" s="1"/>
  <c r="P929" i="24" s="1"/>
  <c r="M925" i="24"/>
  <c r="N925" i="24" s="1"/>
  <c r="P925" i="24" s="1"/>
  <c r="O925" i="24"/>
  <c r="O921" i="24"/>
  <c r="M921" i="24"/>
  <c r="N921" i="24" s="1"/>
  <c r="P921" i="24" s="1"/>
  <c r="M917" i="24"/>
  <c r="N917" i="24" s="1"/>
  <c r="P917" i="24" s="1"/>
  <c r="O917" i="24"/>
  <c r="M913" i="24"/>
  <c r="N913" i="24" s="1"/>
  <c r="P913" i="24" s="1"/>
  <c r="O913" i="24"/>
  <c r="M909" i="24"/>
  <c r="N909" i="24" s="1"/>
  <c r="P909" i="24" s="1"/>
  <c r="O909" i="24"/>
  <c r="M901" i="24"/>
  <c r="N901" i="24" s="1"/>
  <c r="P901" i="24" s="1"/>
  <c r="O901" i="24"/>
  <c r="O897" i="24"/>
  <c r="M897" i="24"/>
  <c r="N897" i="24" s="1"/>
  <c r="P897" i="24" s="1"/>
  <c r="O893" i="24"/>
  <c r="M893" i="24"/>
  <c r="N893" i="24" s="1"/>
  <c r="P893" i="24" s="1"/>
  <c r="M889" i="24"/>
  <c r="N889" i="24" s="1"/>
  <c r="P889" i="24" s="1"/>
  <c r="O889" i="24"/>
  <c r="O885" i="24"/>
  <c r="M885" i="24"/>
  <c r="N885" i="24" s="1"/>
  <c r="P885" i="24" s="1"/>
  <c r="M881" i="24"/>
  <c r="N881" i="24" s="1"/>
  <c r="P881" i="24" s="1"/>
  <c r="O881" i="24"/>
  <c r="O877" i="24"/>
  <c r="M877" i="24"/>
  <c r="N877" i="24" s="1"/>
  <c r="P877" i="24" s="1"/>
  <c r="M873" i="24"/>
  <c r="N873" i="24" s="1"/>
  <c r="P873" i="24" s="1"/>
  <c r="O873" i="24"/>
  <c r="M868" i="24"/>
  <c r="N868" i="24" s="1"/>
  <c r="P868" i="24" s="1"/>
  <c r="O868" i="24"/>
  <c r="M864" i="24"/>
  <c r="N864" i="24" s="1"/>
  <c r="P864" i="24" s="1"/>
  <c r="O864" i="24"/>
  <c r="M860" i="24"/>
  <c r="N860" i="24" s="1"/>
  <c r="P860" i="24" s="1"/>
  <c r="O860" i="24"/>
  <c r="M856" i="24"/>
  <c r="N856" i="24" s="1"/>
  <c r="P856" i="24" s="1"/>
  <c r="O856" i="24"/>
  <c r="M852" i="24"/>
  <c r="N852" i="24" s="1"/>
  <c r="P852" i="24" s="1"/>
  <c r="O852" i="24"/>
  <c r="M848" i="24"/>
  <c r="N848" i="24" s="1"/>
  <c r="P848" i="24" s="1"/>
  <c r="O848" i="24"/>
  <c r="M844" i="24"/>
  <c r="N844" i="24" s="1"/>
  <c r="P844" i="24" s="1"/>
  <c r="O844" i="24"/>
  <c r="M840" i="24"/>
  <c r="N840" i="24" s="1"/>
  <c r="P840" i="24" s="1"/>
  <c r="O840" i="24"/>
  <c r="M836" i="24"/>
  <c r="N836" i="24" s="1"/>
  <c r="P836" i="24" s="1"/>
  <c r="O836" i="24"/>
  <c r="M832" i="24"/>
  <c r="N832" i="24" s="1"/>
  <c r="P832" i="24" s="1"/>
  <c r="O832" i="24"/>
  <c r="M828" i="24"/>
  <c r="N828" i="24" s="1"/>
  <c r="P828" i="24" s="1"/>
  <c r="O828" i="24"/>
  <c r="M824" i="24"/>
  <c r="N824" i="24" s="1"/>
  <c r="P824" i="24" s="1"/>
  <c r="O824" i="24"/>
  <c r="M820" i="24"/>
  <c r="N820" i="24" s="1"/>
  <c r="P820" i="24" s="1"/>
  <c r="O820" i="24"/>
  <c r="M816" i="24"/>
  <c r="N816" i="24" s="1"/>
  <c r="P816" i="24" s="1"/>
  <c r="O816" i="24"/>
  <c r="M812" i="24"/>
  <c r="N812" i="24" s="1"/>
  <c r="P812" i="24" s="1"/>
  <c r="O812" i="24"/>
  <c r="M808" i="24"/>
  <c r="N808" i="24" s="1"/>
  <c r="P808" i="24" s="1"/>
  <c r="O808" i="24"/>
  <c r="M804" i="24"/>
  <c r="N804" i="24" s="1"/>
  <c r="P804" i="24" s="1"/>
  <c r="O804" i="24"/>
  <c r="M800" i="24"/>
  <c r="N800" i="24" s="1"/>
  <c r="P800" i="24" s="1"/>
  <c r="O800" i="24"/>
  <c r="M796" i="24"/>
  <c r="N796" i="24" s="1"/>
  <c r="P796" i="24" s="1"/>
  <c r="O796" i="24"/>
  <c r="O792" i="24"/>
  <c r="M792" i="24"/>
  <c r="N792" i="24" s="1"/>
  <c r="P792" i="24" s="1"/>
  <c r="M788" i="24"/>
  <c r="N788" i="24" s="1"/>
  <c r="P788" i="24" s="1"/>
  <c r="O788" i="24"/>
  <c r="M784" i="24"/>
  <c r="N784" i="24" s="1"/>
  <c r="P784" i="24" s="1"/>
  <c r="O784" i="24"/>
  <c r="M780" i="24"/>
  <c r="N780" i="24" s="1"/>
  <c r="P780" i="24" s="1"/>
  <c r="O780" i="24"/>
  <c r="M776" i="24"/>
  <c r="N776" i="24" s="1"/>
  <c r="P776" i="24" s="1"/>
  <c r="O776" i="24"/>
  <c r="M772" i="24"/>
  <c r="N772" i="24" s="1"/>
  <c r="P772" i="24" s="1"/>
  <c r="O772" i="24"/>
  <c r="M768" i="24"/>
  <c r="N768" i="24" s="1"/>
  <c r="P768" i="24" s="1"/>
  <c r="O768" i="24"/>
  <c r="O764" i="24"/>
  <c r="M764" i="24"/>
  <c r="N764" i="24" s="1"/>
  <c r="P764" i="24" s="1"/>
  <c r="M760" i="24"/>
  <c r="N760" i="24" s="1"/>
  <c r="P760" i="24" s="1"/>
  <c r="O760" i="24"/>
  <c r="M756" i="24"/>
  <c r="N756" i="24" s="1"/>
  <c r="P756" i="24" s="1"/>
  <c r="O756" i="24"/>
  <c r="M752" i="24"/>
  <c r="N752" i="24" s="1"/>
  <c r="P752" i="24" s="1"/>
  <c r="O752" i="24"/>
  <c r="O748" i="24"/>
  <c r="M748" i="24"/>
  <c r="N748" i="24" s="1"/>
  <c r="P748" i="24" s="1"/>
  <c r="M744" i="24"/>
  <c r="N744" i="24" s="1"/>
  <c r="P744" i="24" s="1"/>
  <c r="O744" i="24"/>
  <c r="M740" i="24"/>
  <c r="N740" i="24" s="1"/>
  <c r="P740" i="24" s="1"/>
  <c r="O740" i="24"/>
  <c r="M736" i="24"/>
  <c r="N736" i="24" s="1"/>
  <c r="P736" i="24" s="1"/>
  <c r="O736" i="24"/>
  <c r="M732" i="24"/>
  <c r="N732" i="24" s="1"/>
  <c r="P732" i="24" s="1"/>
  <c r="O732" i="24"/>
  <c r="M728" i="24"/>
  <c r="N728" i="24" s="1"/>
  <c r="P728" i="24" s="1"/>
  <c r="O728" i="24"/>
  <c r="M724" i="24"/>
  <c r="N724" i="24" s="1"/>
  <c r="P724" i="24" s="1"/>
  <c r="O724" i="24"/>
  <c r="M720" i="24"/>
  <c r="N720" i="24" s="1"/>
  <c r="P720" i="24" s="1"/>
  <c r="O720" i="24"/>
  <c r="M716" i="24"/>
  <c r="N716" i="24" s="1"/>
  <c r="P716" i="24" s="1"/>
  <c r="O716" i="24"/>
  <c r="M712" i="24"/>
  <c r="N712" i="24" s="1"/>
  <c r="P712" i="24" s="1"/>
  <c r="O712" i="24"/>
  <c r="O708" i="24"/>
  <c r="M708" i="24"/>
  <c r="N708" i="24" s="1"/>
  <c r="P708" i="24" s="1"/>
  <c r="M704" i="24"/>
  <c r="N704" i="24" s="1"/>
  <c r="P704" i="24" s="1"/>
  <c r="O704" i="24"/>
  <c r="M700" i="24"/>
  <c r="N700" i="24" s="1"/>
  <c r="P700" i="24" s="1"/>
  <c r="O700" i="24"/>
  <c r="M696" i="24"/>
  <c r="N696" i="24" s="1"/>
  <c r="P696" i="24" s="1"/>
  <c r="O696" i="24"/>
  <c r="M692" i="24"/>
  <c r="N692" i="24" s="1"/>
  <c r="P692" i="24" s="1"/>
  <c r="O692" i="24"/>
  <c r="O688" i="24"/>
  <c r="M688" i="24"/>
  <c r="N688" i="24" s="1"/>
  <c r="P688" i="24" s="1"/>
  <c r="O684" i="24"/>
  <c r="M684" i="24"/>
  <c r="N684" i="24" s="1"/>
  <c r="P684" i="24" s="1"/>
  <c r="M680" i="24"/>
  <c r="N680" i="24" s="1"/>
  <c r="P680" i="24" s="1"/>
  <c r="O680" i="24"/>
  <c r="M676" i="24"/>
  <c r="N676" i="24" s="1"/>
  <c r="P676" i="24" s="1"/>
  <c r="O676" i="24"/>
  <c r="O672" i="24"/>
  <c r="M672" i="24"/>
  <c r="N672" i="24" s="1"/>
  <c r="P672" i="24" s="1"/>
  <c r="M668" i="24"/>
  <c r="N668" i="24" s="1"/>
  <c r="P668" i="24" s="1"/>
  <c r="O668" i="24"/>
  <c r="M664" i="24"/>
  <c r="N664" i="24" s="1"/>
  <c r="P664" i="24" s="1"/>
  <c r="O664" i="24"/>
  <c r="O660" i="24"/>
  <c r="M660" i="24"/>
  <c r="N660" i="24" s="1"/>
  <c r="P660" i="24" s="1"/>
  <c r="M656" i="24"/>
  <c r="N656" i="24" s="1"/>
  <c r="P656" i="24" s="1"/>
  <c r="O656" i="24"/>
  <c r="M652" i="24"/>
  <c r="N652" i="24" s="1"/>
  <c r="P652" i="24" s="1"/>
  <c r="O652" i="24"/>
  <c r="M648" i="24"/>
  <c r="N648" i="24" s="1"/>
  <c r="P648" i="24" s="1"/>
  <c r="O648" i="24"/>
  <c r="M644" i="24"/>
  <c r="N644" i="24" s="1"/>
  <c r="P644" i="24" s="1"/>
  <c r="O644" i="24"/>
  <c r="M640" i="24"/>
  <c r="N640" i="24" s="1"/>
  <c r="P640" i="24" s="1"/>
  <c r="O640" i="24"/>
  <c r="O636" i="24"/>
  <c r="M636" i="24"/>
  <c r="N636" i="24" s="1"/>
  <c r="P636" i="24" s="1"/>
  <c r="M632" i="24"/>
  <c r="N632" i="24" s="1"/>
  <c r="P632" i="24" s="1"/>
  <c r="O632" i="24"/>
  <c r="M628" i="24"/>
  <c r="N628" i="24" s="1"/>
  <c r="P628" i="24" s="1"/>
  <c r="O628" i="24"/>
  <c r="M624" i="24"/>
  <c r="N624" i="24" s="1"/>
  <c r="P624" i="24" s="1"/>
  <c r="O624" i="24"/>
  <c r="O620" i="24"/>
  <c r="M620" i="24"/>
  <c r="N620" i="24" s="1"/>
  <c r="P620" i="24" s="1"/>
  <c r="M616" i="24"/>
  <c r="N616" i="24" s="1"/>
  <c r="P616" i="24" s="1"/>
  <c r="O616" i="24"/>
  <c r="O612" i="24"/>
  <c r="M612" i="24"/>
  <c r="N612" i="24" s="1"/>
  <c r="P612" i="24" s="1"/>
  <c r="M608" i="24"/>
  <c r="N608" i="24" s="1"/>
  <c r="P608" i="24" s="1"/>
  <c r="O608" i="24"/>
  <c r="M604" i="24"/>
  <c r="N604" i="24" s="1"/>
  <c r="P604" i="24" s="1"/>
  <c r="O604" i="24"/>
  <c r="M600" i="24"/>
  <c r="N600" i="24" s="1"/>
  <c r="P600" i="24" s="1"/>
  <c r="O600" i="24"/>
  <c r="O596" i="24"/>
  <c r="M596" i="24"/>
  <c r="N596" i="24" s="1"/>
  <c r="P596" i="24" s="1"/>
  <c r="M592" i="24"/>
  <c r="N592" i="24" s="1"/>
  <c r="P592" i="24" s="1"/>
  <c r="O592" i="24"/>
  <c r="M588" i="24"/>
  <c r="N588" i="24" s="1"/>
  <c r="P588" i="24" s="1"/>
  <c r="O588" i="24"/>
  <c r="M584" i="24"/>
  <c r="N584" i="24" s="1"/>
  <c r="P584" i="24" s="1"/>
  <c r="O584" i="24"/>
  <c r="O580" i="24"/>
  <c r="M580" i="24"/>
  <c r="N580" i="24" s="1"/>
  <c r="P580" i="24" s="1"/>
  <c r="M576" i="24"/>
  <c r="N576" i="24" s="1"/>
  <c r="P576" i="24" s="1"/>
  <c r="O576" i="24"/>
  <c r="M572" i="24"/>
  <c r="N572" i="24" s="1"/>
  <c r="P572" i="24" s="1"/>
  <c r="O572" i="24"/>
  <c r="O568" i="24"/>
  <c r="M568" i="24"/>
  <c r="N568" i="24" s="1"/>
  <c r="P568" i="24" s="1"/>
  <c r="M564" i="24"/>
  <c r="N564" i="24" s="1"/>
  <c r="P564" i="24" s="1"/>
  <c r="O564" i="24"/>
  <c r="M560" i="24"/>
  <c r="N560" i="24" s="1"/>
  <c r="P560" i="24" s="1"/>
  <c r="O560" i="24"/>
  <c r="O555" i="24"/>
  <c r="M555" i="24"/>
  <c r="N555" i="24" s="1"/>
  <c r="P555" i="24" s="1"/>
  <c r="O551" i="24"/>
  <c r="M551" i="24"/>
  <c r="N551" i="24" s="1"/>
  <c r="P551" i="24" s="1"/>
  <c r="O547" i="24"/>
  <c r="M547" i="24"/>
  <c r="N547" i="24" s="1"/>
  <c r="P547" i="24" s="1"/>
  <c r="O543" i="24"/>
  <c r="M543" i="24"/>
  <c r="N543" i="24" s="1"/>
  <c r="P543" i="24" s="1"/>
  <c r="O539" i="24"/>
  <c r="M539" i="24"/>
  <c r="N539" i="24" s="1"/>
  <c r="P539" i="24" s="1"/>
  <c r="O535" i="24"/>
  <c r="M535" i="24"/>
  <c r="N535" i="24" s="1"/>
  <c r="P535" i="24" s="1"/>
  <c r="O531" i="24"/>
  <c r="M531" i="24"/>
  <c r="N531" i="24" s="1"/>
  <c r="P531" i="24" s="1"/>
  <c r="O527" i="24"/>
  <c r="M527" i="24"/>
  <c r="N527" i="24" s="1"/>
  <c r="P527" i="24" s="1"/>
  <c r="M523" i="24"/>
  <c r="N523" i="24" s="1"/>
  <c r="P523" i="24" s="1"/>
  <c r="O523" i="24"/>
  <c r="O519" i="24"/>
  <c r="M519" i="24"/>
  <c r="N519" i="24" s="1"/>
  <c r="P519" i="24" s="1"/>
  <c r="O515" i="24"/>
  <c r="M515" i="24"/>
  <c r="N515" i="24" s="1"/>
  <c r="P515" i="24" s="1"/>
  <c r="O511" i="24"/>
  <c r="M511" i="24"/>
  <c r="N511" i="24" s="1"/>
  <c r="P511" i="24" s="1"/>
  <c r="O507" i="24"/>
  <c r="M507" i="24"/>
  <c r="N507" i="24" s="1"/>
  <c r="P507" i="24" s="1"/>
  <c r="O503" i="24"/>
  <c r="M503" i="24"/>
  <c r="N503" i="24" s="1"/>
  <c r="P503" i="24" s="1"/>
  <c r="O499" i="24"/>
  <c r="M499" i="24"/>
  <c r="N499" i="24" s="1"/>
  <c r="P499" i="24" s="1"/>
  <c r="O495" i="24"/>
  <c r="M495" i="24"/>
  <c r="N495" i="24" s="1"/>
  <c r="P495" i="24" s="1"/>
  <c r="O491" i="24"/>
  <c r="M491" i="24"/>
  <c r="N491" i="24" s="1"/>
  <c r="P491" i="24" s="1"/>
  <c r="M487" i="24"/>
  <c r="N487" i="24" s="1"/>
  <c r="P487" i="24" s="1"/>
  <c r="O487" i="24"/>
  <c r="M483" i="24"/>
  <c r="N483" i="24" s="1"/>
  <c r="P483" i="24" s="1"/>
  <c r="O483" i="24"/>
  <c r="M479" i="24"/>
  <c r="N479" i="24" s="1"/>
  <c r="P479" i="24" s="1"/>
  <c r="O479" i="24"/>
  <c r="M475" i="24"/>
  <c r="N475" i="24" s="1"/>
  <c r="P475" i="24" s="1"/>
  <c r="O475" i="24"/>
  <c r="M471" i="24"/>
  <c r="N471" i="24" s="1"/>
  <c r="P471" i="24" s="1"/>
  <c r="O471" i="24"/>
  <c r="M467" i="24"/>
  <c r="N467" i="24" s="1"/>
  <c r="P467" i="24" s="1"/>
  <c r="O467" i="24"/>
  <c r="M463" i="24"/>
  <c r="N463" i="24" s="1"/>
  <c r="P463" i="24" s="1"/>
  <c r="O463" i="24"/>
  <c r="M459" i="24"/>
  <c r="N459" i="24" s="1"/>
  <c r="P459" i="24" s="1"/>
  <c r="O459" i="24"/>
  <c r="M455" i="24"/>
  <c r="N455" i="24" s="1"/>
  <c r="P455" i="24" s="1"/>
  <c r="O455" i="24"/>
  <c r="M451" i="24"/>
  <c r="N451" i="24" s="1"/>
  <c r="P451" i="24" s="1"/>
  <c r="O451" i="24"/>
  <c r="M447" i="24"/>
  <c r="N447" i="24" s="1"/>
  <c r="P447" i="24" s="1"/>
  <c r="O447" i="24"/>
  <c r="M443" i="24"/>
  <c r="N443" i="24" s="1"/>
  <c r="P443" i="24" s="1"/>
  <c r="O443" i="24"/>
  <c r="M439" i="24"/>
  <c r="N439" i="24" s="1"/>
  <c r="P439" i="24" s="1"/>
  <c r="O439" i="24"/>
  <c r="M435" i="24"/>
  <c r="N435" i="24" s="1"/>
  <c r="P435" i="24" s="1"/>
  <c r="O435" i="24"/>
  <c r="M431" i="24"/>
  <c r="N431" i="24" s="1"/>
  <c r="P431" i="24" s="1"/>
  <c r="O431" i="24"/>
  <c r="O427" i="24"/>
  <c r="M427" i="24"/>
  <c r="N427" i="24" s="1"/>
  <c r="P427" i="24" s="1"/>
  <c r="M423" i="24"/>
  <c r="N423" i="24" s="1"/>
  <c r="P423" i="24" s="1"/>
  <c r="O423" i="24"/>
  <c r="M419" i="24"/>
  <c r="N419" i="24" s="1"/>
  <c r="P419" i="24" s="1"/>
  <c r="O419" i="24"/>
  <c r="M415" i="24"/>
  <c r="N415" i="24" s="1"/>
  <c r="P415" i="24" s="1"/>
  <c r="O415" i="24"/>
  <c r="M411" i="24"/>
  <c r="N411" i="24" s="1"/>
  <c r="P411" i="24" s="1"/>
  <c r="O411" i="24"/>
  <c r="M407" i="24"/>
  <c r="N407" i="24" s="1"/>
  <c r="P407" i="24" s="1"/>
  <c r="O407" i="24"/>
  <c r="M403" i="24"/>
  <c r="N403" i="24" s="1"/>
  <c r="P403" i="24" s="1"/>
  <c r="O403" i="24"/>
  <c r="M399" i="24"/>
  <c r="N399" i="24" s="1"/>
  <c r="P399" i="24" s="1"/>
  <c r="O399" i="24"/>
  <c r="M395" i="24"/>
  <c r="N395" i="24" s="1"/>
  <c r="P395" i="24" s="1"/>
  <c r="O395" i="24"/>
  <c r="M391" i="24"/>
  <c r="N391" i="24" s="1"/>
  <c r="P391" i="24" s="1"/>
  <c r="O391" i="24"/>
  <c r="M387" i="24"/>
  <c r="N387" i="24" s="1"/>
  <c r="P387" i="24" s="1"/>
  <c r="O387" i="24"/>
  <c r="M383" i="24"/>
  <c r="N383" i="24" s="1"/>
  <c r="P383" i="24" s="1"/>
  <c r="O383" i="24"/>
  <c r="M379" i="24"/>
  <c r="N379" i="24" s="1"/>
  <c r="P379" i="24" s="1"/>
  <c r="O379" i="24"/>
  <c r="O375" i="24"/>
  <c r="M375" i="24"/>
  <c r="N375" i="24" s="1"/>
  <c r="P375" i="24" s="1"/>
  <c r="O1064" i="24"/>
  <c r="M1064" i="24"/>
  <c r="N1064" i="24" s="1"/>
  <c r="P1064" i="24" s="1"/>
  <c r="O1060" i="24"/>
  <c r="M1060" i="24"/>
  <c r="N1060" i="24" s="1"/>
  <c r="P1060" i="24" s="1"/>
  <c r="M1056" i="24"/>
  <c r="N1056" i="24" s="1"/>
  <c r="P1056" i="24" s="1"/>
  <c r="O1056" i="24"/>
  <c r="M1052" i="24"/>
  <c r="N1052" i="24" s="1"/>
  <c r="P1052" i="24" s="1"/>
  <c r="O1052" i="24"/>
  <c r="O1048" i="24"/>
  <c r="M1048" i="24"/>
  <c r="N1048" i="24" s="1"/>
  <c r="P1048" i="24" s="1"/>
  <c r="M1044" i="24"/>
  <c r="N1044" i="24" s="1"/>
  <c r="P1044" i="24" s="1"/>
  <c r="O1044" i="24"/>
  <c r="M1158" i="24"/>
  <c r="N1158" i="24" s="1"/>
  <c r="P1158" i="24" s="1"/>
  <c r="O1158" i="24"/>
  <c r="O1154" i="24"/>
  <c r="M1154" i="24"/>
  <c r="N1154" i="24" s="1"/>
  <c r="P1154" i="24" s="1"/>
  <c r="M1150" i="24"/>
  <c r="N1150" i="24" s="1"/>
  <c r="P1150" i="24" s="1"/>
  <c r="O1150" i="24"/>
  <c r="O1146" i="24"/>
  <c r="M1146" i="24"/>
  <c r="N1146" i="24" s="1"/>
  <c r="P1146" i="24" s="1"/>
  <c r="O1138" i="24"/>
  <c r="M1138" i="24"/>
  <c r="N1138" i="24" s="1"/>
  <c r="P1138" i="24" s="1"/>
  <c r="M1134" i="24"/>
  <c r="N1134" i="24" s="1"/>
  <c r="P1134" i="24" s="1"/>
  <c r="O1134" i="24"/>
  <c r="M1130" i="24"/>
  <c r="N1130" i="24" s="1"/>
  <c r="P1130" i="24" s="1"/>
  <c r="O1130" i="24"/>
  <c r="M1126" i="24"/>
  <c r="N1126" i="24" s="1"/>
  <c r="P1126" i="24" s="1"/>
  <c r="O1126" i="24"/>
  <c r="O1121" i="24"/>
  <c r="M1121" i="24"/>
  <c r="N1121" i="24" s="1"/>
  <c r="P1121" i="24" s="1"/>
  <c r="O1117" i="24"/>
  <c r="M1117" i="24"/>
  <c r="N1117" i="24" s="1"/>
  <c r="P1117" i="24" s="1"/>
  <c r="O1113" i="24"/>
  <c r="M1113" i="24"/>
  <c r="N1113" i="24" s="1"/>
  <c r="P1113" i="24" s="1"/>
  <c r="O1109" i="24"/>
  <c r="M1109" i="24"/>
  <c r="N1109" i="24" s="1"/>
  <c r="P1109" i="24" s="1"/>
  <c r="O1105" i="24"/>
  <c r="M1105" i="24"/>
  <c r="N1105" i="24" s="1"/>
  <c r="P1105" i="24" s="1"/>
  <c r="O1097" i="24"/>
  <c r="M1097" i="24"/>
  <c r="N1097" i="24" s="1"/>
  <c r="P1097" i="24" s="1"/>
  <c r="O1093" i="24"/>
  <c r="M1093" i="24"/>
  <c r="N1093" i="24" s="1"/>
  <c r="P1093" i="24" s="1"/>
  <c r="O1088" i="24"/>
  <c r="M1088" i="24"/>
  <c r="N1088" i="24" s="1"/>
  <c r="P1088" i="24" s="1"/>
  <c r="M1084" i="24"/>
  <c r="N1084" i="24" s="1"/>
  <c r="P1084" i="24" s="1"/>
  <c r="O1084" i="24"/>
  <c r="M1080" i="24"/>
  <c r="N1080" i="24" s="1"/>
  <c r="P1080" i="24" s="1"/>
  <c r="O1080" i="24"/>
  <c r="M1076" i="24"/>
  <c r="N1076" i="24" s="1"/>
  <c r="P1076" i="24" s="1"/>
  <c r="O1076" i="24"/>
  <c r="M1063" i="24"/>
  <c r="N1063" i="24" s="1"/>
  <c r="P1063" i="24" s="1"/>
  <c r="O1063" i="24"/>
  <c r="M1059" i="24"/>
  <c r="N1059" i="24" s="1"/>
  <c r="P1059" i="24" s="1"/>
  <c r="O1059" i="24"/>
  <c r="M1055" i="24"/>
  <c r="N1055" i="24" s="1"/>
  <c r="P1055" i="24" s="1"/>
  <c r="O1055" i="24"/>
  <c r="M1051" i="24"/>
  <c r="N1051" i="24" s="1"/>
  <c r="P1051" i="24" s="1"/>
  <c r="O1051" i="24"/>
  <c r="M1047" i="24"/>
  <c r="N1047" i="24" s="1"/>
  <c r="P1047" i="24" s="1"/>
  <c r="O1047" i="24"/>
  <c r="O1157" i="24"/>
  <c r="M1157" i="24"/>
  <c r="N1157" i="24" s="1"/>
  <c r="P1157" i="24" s="1"/>
  <c r="O1153" i="24"/>
  <c r="M1153" i="24"/>
  <c r="N1153" i="24" s="1"/>
  <c r="P1153" i="24" s="1"/>
  <c r="M1149" i="24"/>
  <c r="N1149" i="24" s="1"/>
  <c r="P1149" i="24" s="1"/>
  <c r="O1149" i="24"/>
  <c r="O1145" i="24"/>
  <c r="M1145" i="24"/>
  <c r="N1145" i="24" s="1"/>
  <c r="P1145" i="24" s="1"/>
  <c r="O1141" i="24"/>
  <c r="M1141" i="24"/>
  <c r="N1141" i="24" s="1"/>
  <c r="P1141" i="24" s="1"/>
  <c r="O1137" i="24"/>
  <c r="M1137" i="24"/>
  <c r="N1137" i="24" s="1"/>
  <c r="P1137" i="24" s="1"/>
  <c r="O1133" i="24"/>
  <c r="M1133" i="24"/>
  <c r="N1133" i="24" s="1"/>
  <c r="P1133" i="24" s="1"/>
  <c r="O1129" i="24"/>
  <c r="M1129" i="24"/>
  <c r="N1129" i="24" s="1"/>
  <c r="P1129" i="24" s="1"/>
  <c r="O1125" i="24"/>
  <c r="M1125" i="24"/>
  <c r="N1125" i="24" s="1"/>
  <c r="P1125" i="24" s="1"/>
  <c r="M1120" i="24"/>
  <c r="N1120" i="24" s="1"/>
  <c r="P1120" i="24" s="1"/>
  <c r="O1120" i="24"/>
  <c r="M1116" i="24"/>
  <c r="N1116" i="24" s="1"/>
  <c r="P1116" i="24" s="1"/>
  <c r="O1116" i="24"/>
  <c r="M1112" i="24"/>
  <c r="N1112" i="24" s="1"/>
  <c r="P1112" i="24" s="1"/>
  <c r="O1112" i="24"/>
  <c r="M1108" i="24"/>
  <c r="N1108" i="24" s="1"/>
  <c r="P1108" i="24" s="1"/>
  <c r="O1108" i="24"/>
  <c r="O1104" i="24"/>
  <c r="M1104" i="24"/>
  <c r="N1104" i="24" s="1"/>
  <c r="P1104" i="24" s="1"/>
  <c r="M1100" i="24"/>
  <c r="N1100" i="24" s="1"/>
  <c r="P1100" i="24" s="1"/>
  <c r="O1100" i="24"/>
  <c r="M1096" i="24"/>
  <c r="N1096" i="24" s="1"/>
  <c r="P1096" i="24" s="1"/>
  <c r="O1096" i="24"/>
  <c r="M1092" i="24"/>
  <c r="N1092" i="24" s="1"/>
  <c r="P1092" i="24" s="1"/>
  <c r="O1092" i="24"/>
  <c r="M1087" i="24"/>
  <c r="N1087" i="24" s="1"/>
  <c r="P1087" i="24" s="1"/>
  <c r="O1087" i="24"/>
  <c r="M1083" i="24"/>
  <c r="N1083" i="24" s="1"/>
  <c r="P1083" i="24" s="1"/>
  <c r="O1083" i="24"/>
  <c r="M1079" i="24"/>
  <c r="N1079" i="24" s="1"/>
  <c r="P1079" i="24" s="1"/>
  <c r="O1079" i="24"/>
  <c r="M1075" i="24"/>
  <c r="N1075" i="24" s="1"/>
  <c r="P1075" i="24" s="1"/>
  <c r="O1075" i="24"/>
  <c r="O1062" i="24"/>
  <c r="M1062" i="24"/>
  <c r="N1062" i="24" s="1"/>
  <c r="P1062" i="24" s="1"/>
  <c r="M1058" i="24"/>
  <c r="N1058" i="24" s="1"/>
  <c r="P1058" i="24" s="1"/>
  <c r="O1058" i="24"/>
  <c r="M1054" i="24"/>
  <c r="N1054" i="24" s="1"/>
  <c r="P1054" i="24" s="1"/>
  <c r="O1054" i="24"/>
  <c r="M1050" i="24"/>
  <c r="N1050" i="24" s="1"/>
  <c r="P1050" i="24" s="1"/>
  <c r="O1050" i="24"/>
  <c r="O1046" i="24"/>
  <c r="M1046" i="24"/>
  <c r="N1046" i="24" s="1"/>
  <c r="P1046" i="24" s="1"/>
  <c r="O1156" i="24"/>
  <c r="M1156" i="24"/>
  <c r="N1156" i="24" s="1"/>
  <c r="P1156" i="24" s="1"/>
  <c r="M1152" i="24"/>
  <c r="N1152" i="24" s="1"/>
  <c r="P1152" i="24" s="1"/>
  <c r="O1152" i="24"/>
  <c r="M1148" i="24"/>
  <c r="N1148" i="24" s="1"/>
  <c r="P1148" i="24" s="1"/>
  <c r="O1148" i="24"/>
  <c r="M1144" i="24"/>
  <c r="N1144" i="24" s="1"/>
  <c r="P1144" i="24" s="1"/>
  <c r="O1144" i="24"/>
  <c r="M1136" i="24"/>
  <c r="N1136" i="24" s="1"/>
  <c r="P1136" i="24" s="1"/>
  <c r="O1136" i="24"/>
  <c r="M1132" i="24"/>
  <c r="N1132" i="24" s="1"/>
  <c r="P1132" i="24" s="1"/>
  <c r="O1132" i="24"/>
  <c r="M1128" i="24"/>
  <c r="N1128" i="24" s="1"/>
  <c r="P1128" i="24" s="1"/>
  <c r="O1128" i="24"/>
  <c r="O1124" i="24"/>
  <c r="M1124" i="24"/>
  <c r="N1124" i="24" s="1"/>
  <c r="P1124" i="24" s="1"/>
  <c r="M1119" i="24"/>
  <c r="N1119" i="24" s="1"/>
  <c r="P1119" i="24" s="1"/>
  <c r="O1119" i="24"/>
  <c r="M1115" i="24"/>
  <c r="N1115" i="24" s="1"/>
  <c r="P1115" i="24" s="1"/>
  <c r="O1115" i="24"/>
  <c r="O1111" i="24"/>
  <c r="M1111" i="24"/>
  <c r="N1111" i="24" s="1"/>
  <c r="P1111" i="24" s="1"/>
  <c r="M1107" i="24"/>
  <c r="N1107" i="24" s="1"/>
  <c r="P1107" i="24" s="1"/>
  <c r="O1107" i="24"/>
  <c r="M1103" i="24"/>
  <c r="O1103" i="24"/>
  <c r="O1160" i="24" s="1"/>
  <c r="M1095" i="24"/>
  <c r="N1095" i="24" s="1"/>
  <c r="P1095" i="24" s="1"/>
  <c r="O1095" i="24"/>
  <c r="O1090" i="24"/>
  <c r="M1090" i="24"/>
  <c r="N1090" i="24" s="1"/>
  <c r="P1090" i="24" s="1"/>
  <c r="M1086" i="24"/>
  <c r="N1086" i="24" s="1"/>
  <c r="P1086" i="24" s="1"/>
  <c r="O1086" i="24"/>
  <c r="M1082" i="24"/>
  <c r="N1082" i="24" s="1"/>
  <c r="P1082" i="24" s="1"/>
  <c r="O1082" i="24"/>
  <c r="O1078" i="24"/>
  <c r="M1078" i="24"/>
  <c r="N1078" i="24" s="1"/>
  <c r="P1078" i="24" s="1"/>
  <c r="M1074" i="24"/>
  <c r="N1074" i="24" s="1"/>
  <c r="P1074" i="24" s="1"/>
  <c r="O1074" i="24"/>
  <c r="M1070" i="24"/>
  <c r="N1070" i="24" s="1"/>
  <c r="P1070" i="24" s="1"/>
  <c r="O1070" i="24"/>
  <c r="O1061" i="24"/>
  <c r="M1061" i="24"/>
  <c r="N1061" i="24" s="1"/>
  <c r="P1061" i="24" s="1"/>
  <c r="O1057" i="24"/>
  <c r="M1057" i="24"/>
  <c r="N1057" i="24" s="1"/>
  <c r="P1057" i="24" s="1"/>
  <c r="O1053" i="24"/>
  <c r="M1053" i="24"/>
  <c r="N1053" i="24" s="1"/>
  <c r="P1053" i="24" s="1"/>
  <c r="O1049" i="24"/>
  <c r="M1049" i="24"/>
  <c r="N1049" i="24" s="1"/>
  <c r="P1049" i="24" s="1"/>
  <c r="O1045" i="24"/>
  <c r="M1045" i="24"/>
  <c r="N1045" i="24" s="1"/>
  <c r="P1045" i="24" s="1"/>
  <c r="M1159" i="24"/>
  <c r="N1159" i="24" s="1"/>
  <c r="P1159" i="24" s="1"/>
  <c r="O1159" i="24"/>
  <c r="M1155" i="24"/>
  <c r="N1155" i="24" s="1"/>
  <c r="P1155" i="24" s="1"/>
  <c r="O1155" i="24"/>
  <c r="M1151" i="24"/>
  <c r="N1151" i="24" s="1"/>
  <c r="P1151" i="24" s="1"/>
  <c r="O1151" i="24"/>
  <c r="M1147" i="24"/>
  <c r="N1147" i="24" s="1"/>
  <c r="P1147" i="24" s="1"/>
  <c r="O1147" i="24"/>
  <c r="M1143" i="24"/>
  <c r="N1143" i="24" s="1"/>
  <c r="P1143" i="24" s="1"/>
  <c r="O1143" i="24"/>
  <c r="M1135" i="24"/>
  <c r="N1135" i="24" s="1"/>
  <c r="P1135" i="24" s="1"/>
  <c r="O1135" i="24"/>
  <c r="M1131" i="24"/>
  <c r="N1131" i="24" s="1"/>
  <c r="P1131" i="24" s="1"/>
  <c r="O1131" i="24"/>
  <c r="O1127" i="24"/>
  <c r="M1127" i="24"/>
  <c r="N1127" i="24" s="1"/>
  <c r="P1127" i="24" s="1"/>
  <c r="M1122" i="24"/>
  <c r="N1122" i="24" s="1"/>
  <c r="P1122" i="24" s="1"/>
  <c r="O1122" i="24"/>
  <c r="M1118" i="24"/>
  <c r="N1118" i="24" s="1"/>
  <c r="P1118" i="24" s="1"/>
  <c r="O1118" i="24"/>
  <c r="O1114" i="24"/>
  <c r="M1114" i="24"/>
  <c r="N1114" i="24" s="1"/>
  <c r="P1114" i="24" s="1"/>
  <c r="O1110" i="24"/>
  <c r="M1110" i="24"/>
  <c r="N1110" i="24" s="1"/>
  <c r="P1110" i="24" s="1"/>
  <c r="M1106" i="24"/>
  <c r="N1106" i="24" s="1"/>
  <c r="P1106" i="24" s="1"/>
  <c r="O1106" i="24"/>
  <c r="O1094" i="24"/>
  <c r="M1094" i="24"/>
  <c r="N1094" i="24" s="1"/>
  <c r="P1094" i="24" s="1"/>
  <c r="O1089" i="24"/>
  <c r="M1089" i="24"/>
  <c r="N1089" i="24" s="1"/>
  <c r="P1089" i="24" s="1"/>
  <c r="O1085" i="24"/>
  <c r="M1085" i="24"/>
  <c r="N1085" i="24" s="1"/>
  <c r="P1085" i="24" s="1"/>
  <c r="O1081" i="24"/>
  <c r="M1081" i="24"/>
  <c r="N1081" i="24" s="1"/>
  <c r="P1081" i="24" s="1"/>
  <c r="O1077" i="24"/>
  <c r="M1077" i="24"/>
  <c r="N1077" i="24" s="1"/>
  <c r="P1077" i="24" s="1"/>
  <c r="O1073" i="24"/>
  <c r="O1101" i="24" s="1"/>
  <c r="M1073" i="24"/>
  <c r="O1065" i="24"/>
  <c r="M1065" i="24"/>
  <c r="N1065" i="24" s="1"/>
  <c r="P1065" i="24" s="1"/>
  <c r="AD548" i="24"/>
  <c r="AE548" i="24" s="1"/>
  <c r="AD540" i="24"/>
  <c r="AE540" i="24" s="1"/>
  <c r="AD516" i="24"/>
  <c r="AE516" i="24" s="1"/>
  <c r="AD508" i="24"/>
  <c r="AE508" i="24" s="1"/>
  <c r="AD488" i="24"/>
  <c r="AE488" i="24" s="1"/>
  <c r="AD480" i="24"/>
  <c r="AE480" i="24" s="1"/>
  <c r="AD472" i="24"/>
  <c r="AE472" i="24" s="1"/>
  <c r="AD464" i="24"/>
  <c r="AE464" i="24" s="1"/>
  <c r="AD456" i="24"/>
  <c r="AE456" i="24" s="1"/>
  <c r="AD448" i="24"/>
  <c r="AE448" i="24" s="1"/>
  <c r="AD440" i="24"/>
  <c r="AE440" i="24" s="1"/>
  <c r="AD432" i="24"/>
  <c r="AE432" i="24" s="1"/>
  <c r="AD424" i="24"/>
  <c r="AE424" i="24" s="1"/>
  <c r="AD416" i="24"/>
  <c r="AE416" i="24" s="1"/>
  <c r="AD408" i="24"/>
  <c r="AE408" i="24" s="1"/>
  <c r="AD400" i="24"/>
  <c r="AE400" i="24" s="1"/>
  <c r="AD392" i="24"/>
  <c r="AE392" i="24" s="1"/>
  <c r="AD384" i="24"/>
  <c r="AE384" i="24" s="1"/>
  <c r="AD376" i="24"/>
  <c r="AE376" i="24" s="1"/>
  <c r="AD1157" i="24"/>
  <c r="AE1157" i="24" s="1"/>
  <c r="AD1149" i="24"/>
  <c r="AE1149" i="24" s="1"/>
  <c r="AD1141" i="24"/>
  <c r="AE1141" i="24" s="1"/>
  <c r="AD1133" i="24"/>
  <c r="AE1133" i="24" s="1"/>
  <c r="AD1116" i="24"/>
  <c r="AE1116" i="24" s="1"/>
  <c r="AD1108" i="24"/>
  <c r="AE1108" i="24" s="1"/>
  <c r="AD1100" i="24"/>
  <c r="AE1100" i="24" s="1"/>
  <c r="AD1083" i="24"/>
  <c r="AE1083" i="24" s="1"/>
  <c r="AD1067" i="24"/>
  <c r="AE1067" i="24" s="1"/>
  <c r="AD1054" i="24"/>
  <c r="AE1054" i="24" s="1"/>
  <c r="AD1037" i="24"/>
  <c r="AE1037" i="24" s="1"/>
  <c r="AD1021" i="24"/>
  <c r="AE1021" i="24" s="1"/>
  <c r="AD1005" i="24"/>
  <c r="AE1005" i="24" s="1"/>
  <c r="AD989" i="24"/>
  <c r="AE989" i="24" s="1"/>
  <c r="AD973" i="24"/>
  <c r="AE973" i="24" s="1"/>
  <c r="AD965" i="24"/>
  <c r="AE965" i="24" s="1"/>
  <c r="AD949" i="24"/>
  <c r="AE949" i="24" s="1"/>
  <c r="AD933" i="24"/>
  <c r="AE933" i="24" s="1"/>
  <c r="AD917" i="24"/>
  <c r="AE917" i="24" s="1"/>
  <c r="AD901" i="24"/>
  <c r="AE901" i="24" s="1"/>
  <c r="AD885" i="24"/>
  <c r="AE885" i="24" s="1"/>
  <c r="AD868" i="24"/>
  <c r="AE868" i="24" s="1"/>
  <c r="AD852" i="24"/>
  <c r="AE852" i="24" s="1"/>
  <c r="AD836" i="24"/>
  <c r="AE836" i="24" s="1"/>
  <c r="AD820" i="24"/>
  <c r="AE820" i="24" s="1"/>
  <c r="AD804" i="24"/>
  <c r="AE804" i="24" s="1"/>
  <c r="AD788" i="24"/>
  <c r="AE788" i="24" s="1"/>
  <c r="AD772" i="24"/>
  <c r="AE772" i="24" s="1"/>
  <c r="AD756" i="24"/>
  <c r="AE756" i="24" s="1"/>
  <c r="AD740" i="24"/>
  <c r="AE740" i="24" s="1"/>
  <c r="AD724" i="24"/>
  <c r="AE724" i="24" s="1"/>
  <c r="AD708" i="24"/>
  <c r="AE708" i="24" s="1"/>
  <c r="AD692" i="24"/>
  <c r="AE692" i="24" s="1"/>
  <c r="AD676" i="24"/>
  <c r="AE676" i="24" s="1"/>
  <c r="AD660" i="24"/>
  <c r="AE660" i="24" s="1"/>
  <c r="AD644" i="24"/>
  <c r="AE644" i="24" s="1"/>
  <c r="AD628" i="24"/>
  <c r="AE628" i="24" s="1"/>
  <c r="AD612" i="24"/>
  <c r="AE612" i="24" s="1"/>
  <c r="AD596" i="24"/>
  <c r="AE596" i="24" s="1"/>
  <c r="AD580" i="24"/>
  <c r="AE580" i="24" s="1"/>
  <c r="AD564" i="24"/>
  <c r="AE564" i="24" s="1"/>
  <c r="AD547" i="24"/>
  <c r="AE547" i="24" s="1"/>
  <c r="AD531" i="24"/>
  <c r="AE531" i="24" s="1"/>
  <c r="AD515" i="24"/>
  <c r="AE515" i="24" s="1"/>
  <c r="AD499" i="24"/>
  <c r="AE499" i="24" s="1"/>
  <c r="AD483" i="24"/>
  <c r="AE483" i="24" s="1"/>
  <c r="AD467" i="24"/>
  <c r="AE467" i="24" s="1"/>
  <c r="AD451" i="24"/>
  <c r="AE451" i="24" s="1"/>
  <c r="AD435" i="24"/>
  <c r="AE435" i="24" s="1"/>
  <c r="AD419" i="24"/>
  <c r="AE419" i="24" s="1"/>
  <c r="AD403" i="24"/>
  <c r="AE403" i="24" s="1"/>
  <c r="AD387" i="24"/>
  <c r="AE387" i="24" s="1"/>
  <c r="AD1148" i="24"/>
  <c r="AE1148" i="24" s="1"/>
  <c r="AD1132" i="24"/>
  <c r="AE1132" i="24" s="1"/>
  <c r="AD1115" i="24"/>
  <c r="AE1115" i="24" s="1"/>
  <c r="AD1082" i="24"/>
  <c r="AE1082" i="24" s="1"/>
  <c r="AD1066" i="24"/>
  <c r="AE1066" i="24" s="1"/>
  <c r="AD1036" i="24"/>
  <c r="AE1036" i="24" s="1"/>
  <c r="AD1020" i="24"/>
  <c r="AE1020" i="24" s="1"/>
  <c r="AD1004" i="24"/>
  <c r="AE1004" i="24" s="1"/>
  <c r="AD988" i="24"/>
  <c r="AE988" i="24" s="1"/>
  <c r="AD972" i="24"/>
  <c r="AE972" i="24" s="1"/>
  <c r="AD956" i="24"/>
  <c r="AE956" i="24" s="1"/>
  <c r="AD940" i="24"/>
  <c r="AE940" i="24" s="1"/>
  <c r="AD924" i="24"/>
  <c r="AE924" i="24" s="1"/>
  <c r="AD908" i="24"/>
  <c r="AE908" i="24" s="1"/>
  <c r="AD892" i="24"/>
  <c r="AE892" i="24" s="1"/>
  <c r="AD876" i="24"/>
  <c r="AE876" i="24" s="1"/>
  <c r="AD859" i="24"/>
  <c r="AE859" i="24" s="1"/>
  <c r="AD843" i="24"/>
  <c r="AE843" i="24" s="1"/>
  <c r="AD827" i="24"/>
  <c r="AE827" i="24" s="1"/>
  <c r="AD811" i="24"/>
  <c r="AE811" i="24" s="1"/>
  <c r="AD795" i="24"/>
  <c r="AE795" i="24" s="1"/>
  <c r="AD779" i="24"/>
  <c r="AE779" i="24" s="1"/>
  <c r="AD763" i="24"/>
  <c r="AE763" i="24" s="1"/>
  <c r="AD747" i="24"/>
  <c r="AE747" i="24" s="1"/>
  <c r="AD731" i="24"/>
  <c r="AE731" i="24" s="1"/>
  <c r="AD715" i="24"/>
  <c r="AE715" i="24" s="1"/>
  <c r="AD699" i="24"/>
  <c r="AE699" i="24" s="1"/>
  <c r="AD683" i="24"/>
  <c r="AE683" i="24" s="1"/>
  <c r="AD667" i="24"/>
  <c r="AE667" i="24" s="1"/>
  <c r="AD651" i="24"/>
  <c r="AE651" i="24" s="1"/>
  <c r="AD635" i="24"/>
  <c r="AE635" i="24" s="1"/>
  <c r="AD619" i="24"/>
  <c r="AE619" i="24" s="1"/>
  <c r="AD603" i="24"/>
  <c r="AE603" i="24" s="1"/>
  <c r="AD587" i="24"/>
  <c r="AE587" i="24" s="1"/>
  <c r="AD571" i="24"/>
  <c r="AE571" i="24" s="1"/>
  <c r="AD554" i="24"/>
  <c r="AE554" i="24" s="1"/>
  <c r="AD538" i="24"/>
  <c r="AE538" i="24" s="1"/>
  <c r="AD522" i="24"/>
  <c r="AE522" i="24" s="1"/>
  <c r="AD506" i="24"/>
  <c r="AE506" i="24" s="1"/>
  <c r="AD490" i="24"/>
  <c r="AE490" i="24" s="1"/>
  <c r="AD474" i="24"/>
  <c r="AE474" i="24" s="1"/>
  <c r="AD458" i="24"/>
  <c r="AE458" i="24" s="1"/>
  <c r="AD442" i="24"/>
  <c r="AE442" i="24" s="1"/>
  <c r="AD426" i="24"/>
  <c r="AE426" i="24" s="1"/>
  <c r="AD410" i="24"/>
  <c r="AE410" i="24" s="1"/>
  <c r="AD394" i="24"/>
  <c r="AE394" i="24" s="1"/>
  <c r="AD378" i="24"/>
  <c r="AE378" i="24" s="1"/>
  <c r="AD1143" i="24"/>
  <c r="AE1143" i="24" s="1"/>
  <c r="AD1127" i="24"/>
  <c r="AE1127" i="24" s="1"/>
  <c r="AD1110" i="24"/>
  <c r="AE1110" i="24" s="1"/>
  <c r="AD1094" i="24"/>
  <c r="AE1094" i="24" s="1"/>
  <c r="AD1077" i="24"/>
  <c r="AE1077" i="24" s="1"/>
  <c r="AC11" i="24"/>
  <c r="K11" i="24" s="1"/>
  <c r="AC25" i="24"/>
  <c r="AC23" i="24"/>
  <c r="AC19" i="24"/>
  <c r="AC374" i="24"/>
  <c r="K374" i="24" s="1"/>
  <c r="AC370" i="24"/>
  <c r="K370" i="24" s="1"/>
  <c r="AC366" i="24"/>
  <c r="K366" i="24" s="1"/>
  <c r="AC362" i="24"/>
  <c r="K362" i="24" s="1"/>
  <c r="AC358" i="24"/>
  <c r="K358" i="24" s="1"/>
  <c r="AC354" i="24"/>
  <c r="K354" i="24" s="1"/>
  <c r="AC350" i="24"/>
  <c r="AC346" i="24"/>
  <c r="AC342" i="24"/>
  <c r="AC338" i="24"/>
  <c r="AC334" i="24"/>
  <c r="AC330" i="24"/>
  <c r="AC326" i="24"/>
  <c r="AC322" i="24"/>
  <c r="AC318" i="24"/>
  <c r="AC314" i="24"/>
  <c r="AC310" i="24"/>
  <c r="AC306" i="24"/>
  <c r="AC302" i="24"/>
  <c r="AC298" i="24"/>
  <c r="AC294" i="24"/>
  <c r="AC290" i="24"/>
  <c r="AC286" i="24"/>
  <c r="AC282" i="24"/>
  <c r="AC278" i="24"/>
  <c r="AC274" i="24"/>
  <c r="AC270" i="24"/>
  <c r="AC266" i="24"/>
  <c r="AC262" i="24"/>
  <c r="AC258" i="24"/>
  <c r="AC254" i="24"/>
  <c r="AC250" i="24"/>
  <c r="AC246" i="24"/>
  <c r="AC242" i="24"/>
  <c r="AC238" i="24"/>
  <c r="AC234" i="24"/>
  <c r="AC230" i="24"/>
  <c r="AC226" i="24"/>
  <c r="AC222" i="24"/>
  <c r="AC218" i="24"/>
  <c r="AC214" i="24"/>
  <c r="AC210" i="24"/>
  <c r="AC206" i="24"/>
  <c r="AC202" i="24"/>
  <c r="AC198" i="24"/>
  <c r="AC194" i="24"/>
  <c r="AC190" i="24"/>
  <c r="AC186" i="24"/>
  <c r="AC182" i="24"/>
  <c r="AC178" i="24"/>
  <c r="AC174" i="24"/>
  <c r="AC170" i="24"/>
  <c r="AC166" i="24"/>
  <c r="AC162" i="24"/>
  <c r="AC158" i="24"/>
  <c r="AC154" i="24"/>
  <c r="AC150" i="24"/>
  <c r="AC146" i="24"/>
  <c r="AC142" i="24"/>
  <c r="AC138" i="24"/>
  <c r="AC134" i="24"/>
  <c r="AC130" i="24"/>
  <c r="AC126" i="24"/>
  <c r="AC122" i="24"/>
  <c r="AC118" i="24"/>
  <c r="AC114" i="24"/>
  <c r="AC110" i="24"/>
  <c r="AC106" i="24"/>
  <c r="AC102" i="24"/>
  <c r="AC98" i="24"/>
  <c r="AC94" i="24"/>
  <c r="AC90" i="24"/>
  <c r="AC86" i="24"/>
  <c r="AC82" i="24"/>
  <c r="AC78" i="24"/>
  <c r="AC74" i="24"/>
  <c r="AC70" i="24"/>
  <c r="AC66" i="24"/>
  <c r="AC62" i="24"/>
  <c r="AC58" i="24"/>
  <c r="AC54" i="24"/>
  <c r="AC49" i="24"/>
  <c r="AC33" i="24"/>
  <c r="AC29" i="24"/>
  <c r="AC22" i="24"/>
  <c r="AC373" i="24"/>
  <c r="K373" i="24" s="1"/>
  <c r="AC369" i="24"/>
  <c r="K369" i="24" s="1"/>
  <c r="AC365" i="24"/>
  <c r="K365" i="24" s="1"/>
  <c r="AC361" i="24"/>
  <c r="K361" i="24" s="1"/>
  <c r="AC357" i="24"/>
  <c r="K357" i="24" s="1"/>
  <c r="AC353" i="24"/>
  <c r="K353" i="24" s="1"/>
  <c r="AC349" i="24"/>
  <c r="AC345" i="24"/>
  <c r="AC341" i="24"/>
  <c r="AC337" i="24"/>
  <c r="AC333" i="24"/>
  <c r="AC329" i="24"/>
  <c r="AC325" i="24"/>
  <c r="AC321" i="24"/>
  <c r="AC317" i="24"/>
  <c r="AC313" i="24"/>
  <c r="AC309" i="24"/>
  <c r="AC305" i="24"/>
  <c r="AC301" i="24"/>
  <c r="AC297" i="24"/>
  <c r="AC293" i="24"/>
  <c r="AC289" i="24"/>
  <c r="AC285" i="24"/>
  <c r="AC281" i="24"/>
  <c r="AC277" i="24"/>
  <c r="AC273" i="24"/>
  <c r="AC269" i="24"/>
  <c r="AC265" i="24"/>
  <c r="AC261" i="24"/>
  <c r="AC257" i="24"/>
  <c r="AC253" i="24"/>
  <c r="AC249" i="24"/>
  <c r="AC245" i="24"/>
  <c r="AC241" i="24"/>
  <c r="AC237" i="24"/>
  <c r="AC233" i="24"/>
  <c r="AC229" i="24"/>
  <c r="AC225" i="24"/>
  <c r="AC221" i="24"/>
  <c r="AC217" i="24"/>
  <c r="AC213" i="24"/>
  <c r="AC209" i="24"/>
  <c r="AC205" i="24"/>
  <c r="AC201" i="24"/>
  <c r="AC197" i="24"/>
  <c r="AC193" i="24"/>
  <c r="AC189" i="24"/>
  <c r="AC185" i="24"/>
  <c r="AC181" i="24"/>
  <c r="AC177" i="24"/>
  <c r="AC173" i="24"/>
  <c r="AC169" i="24"/>
  <c r="AC165" i="24"/>
  <c r="AC161" i="24"/>
  <c r="AC157" i="24"/>
  <c r="AC153" i="24"/>
  <c r="AC149" i="24"/>
  <c r="AC145" i="24"/>
  <c r="AC141" i="24"/>
  <c r="AC137" i="24"/>
  <c r="AC133" i="24"/>
  <c r="AC129" i="24"/>
  <c r="AC125" i="24"/>
  <c r="AC121" i="24"/>
  <c r="AC117" i="24"/>
  <c r="AC113" i="24"/>
  <c r="AC109" i="24"/>
  <c r="AC105" i="24"/>
  <c r="AC101" i="24"/>
  <c r="AC97" i="24"/>
  <c r="AC93" i="24"/>
  <c r="AC89" i="24"/>
  <c r="AC85" i="24"/>
  <c r="AC81" i="24"/>
  <c r="AC77" i="24"/>
  <c r="AC73" i="24"/>
  <c r="AC69" i="24"/>
  <c r="AC65" i="24"/>
  <c r="AC61" i="24"/>
  <c r="AC57" i="24"/>
  <c r="AC52" i="24"/>
  <c r="AC36" i="24"/>
  <c r="AC32" i="24"/>
  <c r="AC28" i="24"/>
  <c r="AC372" i="24"/>
  <c r="K372" i="24" s="1"/>
  <c r="AC368" i="24"/>
  <c r="K368" i="24" s="1"/>
  <c r="AC364" i="24"/>
  <c r="K364" i="24" s="1"/>
  <c r="AC360" i="24"/>
  <c r="K360" i="24" s="1"/>
  <c r="AC356" i="24"/>
  <c r="K356" i="24" s="1"/>
  <c r="AC348" i="24"/>
  <c r="AC344" i="24"/>
  <c r="AC340" i="24"/>
  <c r="AC336" i="24"/>
  <c r="AC332" i="24"/>
  <c r="AC328" i="24"/>
  <c r="AC324" i="24"/>
  <c r="AC320" i="24"/>
  <c r="AC316" i="24"/>
  <c r="AC312" i="24"/>
  <c r="AC308" i="24"/>
  <c r="AC304" i="24"/>
  <c r="AC300" i="24"/>
  <c r="AC296" i="24"/>
  <c r="AC292" i="24"/>
  <c r="AC288" i="24"/>
  <c r="AC284" i="24"/>
  <c r="AC280" i="24"/>
  <c r="AC276" i="24"/>
  <c r="AC272" i="24"/>
  <c r="AC268" i="24"/>
  <c r="AC264" i="24"/>
  <c r="AC260" i="24"/>
  <c r="AC256" i="24"/>
  <c r="AC252" i="24"/>
  <c r="AC248" i="24"/>
  <c r="AC244" i="24"/>
  <c r="AC240" i="24"/>
  <c r="AC236" i="24"/>
  <c r="AC232" i="24"/>
  <c r="AC228" i="24"/>
  <c r="AC224" i="24"/>
  <c r="AC220" i="24"/>
  <c r="AC216" i="24"/>
  <c r="AC212" i="24"/>
  <c r="AC208" i="24"/>
  <c r="AC204" i="24"/>
  <c r="AC200" i="24"/>
  <c r="AC196" i="24"/>
  <c r="AC192" i="24"/>
  <c r="AC188" i="24"/>
  <c r="AC184" i="24"/>
  <c r="AC180" i="24"/>
  <c r="AC176" i="24"/>
  <c r="AC172" i="24"/>
  <c r="AC168" i="24"/>
  <c r="AC164" i="24"/>
  <c r="AC160" i="24"/>
  <c r="AC156" i="24"/>
  <c r="AC152" i="24"/>
  <c r="AC148" i="24"/>
  <c r="AC144" i="24"/>
  <c r="AC140" i="24"/>
  <c r="AC136" i="24"/>
  <c r="AC132" i="24"/>
  <c r="AC128" i="24"/>
  <c r="AC124" i="24"/>
  <c r="AC120" i="24"/>
  <c r="AC116" i="24"/>
  <c r="AC112" i="24"/>
  <c r="AC108" i="24"/>
  <c r="AC104" i="24"/>
  <c r="AC100" i="24"/>
  <c r="AC96" i="24"/>
  <c r="AC92" i="24"/>
  <c r="AC88" i="24"/>
  <c r="AC84" i="24"/>
  <c r="AC80" i="24"/>
  <c r="AC76" i="24"/>
  <c r="AC72" i="24"/>
  <c r="AC68" i="24"/>
  <c r="AC64" i="24"/>
  <c r="AC60" i="24"/>
  <c r="AC56" i="24"/>
  <c r="AC51" i="24"/>
  <c r="AC35" i="24"/>
  <c r="AC31" i="24"/>
  <c r="AC27" i="24"/>
  <c r="AC24" i="24"/>
  <c r="AC20" i="24"/>
  <c r="AC371" i="24"/>
  <c r="K371" i="24" s="1"/>
  <c r="AC367" i="24"/>
  <c r="K367" i="24" s="1"/>
  <c r="AC363" i="24"/>
  <c r="K363" i="24" s="1"/>
  <c r="AC359" i="24"/>
  <c r="K359" i="24" s="1"/>
  <c r="AC355" i="24"/>
  <c r="K355" i="24" s="1"/>
  <c r="AC351" i="24"/>
  <c r="AC347" i="24"/>
  <c r="AC343" i="24"/>
  <c r="AC339" i="24"/>
  <c r="AC335" i="24"/>
  <c r="AC331" i="24"/>
  <c r="AC327" i="24"/>
  <c r="AC323" i="24"/>
  <c r="AC319" i="24"/>
  <c r="AC315" i="24"/>
  <c r="AC311" i="24"/>
  <c r="AC307" i="24"/>
  <c r="AC303" i="24"/>
  <c r="AC299" i="24"/>
  <c r="AC295" i="24"/>
  <c r="AC291" i="24"/>
  <c r="AC287" i="24"/>
  <c r="AC283" i="24"/>
  <c r="AC279" i="24"/>
  <c r="AC275" i="24"/>
  <c r="AC271" i="24"/>
  <c r="AC267" i="24"/>
  <c r="AC263" i="24"/>
  <c r="AC259" i="24"/>
  <c r="AC255" i="24"/>
  <c r="AC251" i="24"/>
  <c r="AC247" i="24"/>
  <c r="AC243" i="24"/>
  <c r="AC239" i="24"/>
  <c r="AC235" i="24"/>
  <c r="AC231" i="24"/>
  <c r="AC227" i="24"/>
  <c r="AC223" i="24"/>
  <c r="AC219" i="24"/>
  <c r="AC215" i="24"/>
  <c r="AC211" i="24"/>
  <c r="AC207" i="24"/>
  <c r="AC203" i="24"/>
  <c r="AC199" i="24"/>
  <c r="AC195" i="24"/>
  <c r="AC191" i="24"/>
  <c r="AC187" i="24"/>
  <c r="AC183" i="24"/>
  <c r="AC179" i="24"/>
  <c r="AC175" i="24"/>
  <c r="AC171" i="24"/>
  <c r="AC167" i="24"/>
  <c r="AC163" i="24"/>
  <c r="AC159" i="24"/>
  <c r="AC155" i="24"/>
  <c r="AC151" i="24"/>
  <c r="AC147" i="24"/>
  <c r="AC143" i="24"/>
  <c r="AC139" i="24"/>
  <c r="AC135" i="24"/>
  <c r="AC131" i="24"/>
  <c r="AC127" i="24"/>
  <c r="AC123" i="24"/>
  <c r="AC119" i="24"/>
  <c r="AC115" i="24"/>
  <c r="AC111" i="24"/>
  <c r="AC107" i="24"/>
  <c r="AC103" i="24"/>
  <c r="AC99" i="24"/>
  <c r="AC95" i="24"/>
  <c r="AC91" i="24"/>
  <c r="AC87" i="24"/>
  <c r="AC83" i="24"/>
  <c r="AC79" i="24"/>
  <c r="AC75" i="24"/>
  <c r="AC71" i="24"/>
  <c r="AC67" i="24"/>
  <c r="AC63" i="24"/>
  <c r="AC59" i="24"/>
  <c r="AC55" i="24"/>
  <c r="AC50" i="24"/>
  <c r="AC34" i="24"/>
  <c r="AC30" i="24"/>
  <c r="AC26" i="24"/>
  <c r="A12" i="24"/>
  <c r="AC12" i="24" l="1"/>
  <c r="R353" i="24"/>
  <c r="U353" i="24"/>
  <c r="S353" i="24"/>
  <c r="S370" i="24"/>
  <c r="R370" i="24"/>
  <c r="U370" i="24"/>
  <c r="R357" i="24"/>
  <c r="S357" i="24"/>
  <c r="U357" i="24"/>
  <c r="U371" i="24"/>
  <c r="S371" i="24"/>
  <c r="R371" i="24"/>
  <c r="R372" i="24"/>
  <c r="S372" i="24"/>
  <c r="U372" i="24"/>
  <c r="R361" i="24"/>
  <c r="S361" i="24"/>
  <c r="U361" i="24"/>
  <c r="U359" i="24"/>
  <c r="R359" i="24"/>
  <c r="S359" i="24"/>
  <c r="U360" i="24"/>
  <c r="R360" i="24"/>
  <c r="S360" i="24"/>
  <c r="R365" i="24"/>
  <c r="S365" i="24"/>
  <c r="U365" i="24"/>
  <c r="S366" i="24"/>
  <c r="R366" i="24"/>
  <c r="U366" i="24"/>
  <c r="U363" i="24"/>
  <c r="R363" i="24"/>
  <c r="S363" i="24"/>
  <c r="S354" i="24"/>
  <c r="R354" i="24"/>
  <c r="U354" i="24"/>
  <c r="U367" i="24"/>
  <c r="R367" i="24"/>
  <c r="S367" i="24"/>
  <c r="R373" i="24"/>
  <c r="S373" i="24"/>
  <c r="U373" i="24"/>
  <c r="S358" i="24"/>
  <c r="R358" i="24"/>
  <c r="U358" i="24"/>
  <c r="S374" i="24"/>
  <c r="R374" i="24"/>
  <c r="U374" i="24"/>
  <c r="S364" i="24"/>
  <c r="U364" i="24"/>
  <c r="R364" i="24"/>
  <c r="R369" i="24"/>
  <c r="U369" i="24"/>
  <c r="S369" i="24"/>
  <c r="R368" i="24"/>
  <c r="S368" i="24"/>
  <c r="U368" i="24"/>
  <c r="U355" i="24"/>
  <c r="S355" i="24"/>
  <c r="R355" i="24"/>
  <c r="R356" i="24"/>
  <c r="S356" i="24"/>
  <c r="U356" i="24"/>
  <c r="S362" i="24"/>
  <c r="U362" i="24"/>
  <c r="R362" i="24"/>
  <c r="AD17" i="24"/>
  <c r="AE17" i="24" s="1"/>
  <c r="S17" i="24"/>
  <c r="U17" i="24"/>
  <c r="R17" i="24"/>
  <c r="O11" i="24"/>
  <c r="N1073" i="24"/>
  <c r="M1101" i="24"/>
  <c r="S13" i="24"/>
  <c r="U13" i="24"/>
  <c r="R13" i="24"/>
  <c r="N1103" i="24"/>
  <c r="M1160" i="24"/>
  <c r="AD18" i="24"/>
  <c r="AE18" i="24" s="1"/>
  <c r="S18" i="24"/>
  <c r="U18" i="24"/>
  <c r="R18" i="24"/>
  <c r="K12" i="24"/>
  <c r="K55" i="24"/>
  <c r="K103" i="24"/>
  <c r="K135" i="24"/>
  <c r="K167" i="24"/>
  <c r="K199" i="24"/>
  <c r="K215" i="24"/>
  <c r="K247" i="24"/>
  <c r="K279" i="24"/>
  <c r="K311" i="24"/>
  <c r="K327" i="24"/>
  <c r="K20" i="24"/>
  <c r="K68" i="24"/>
  <c r="K100" i="24"/>
  <c r="K148" i="24"/>
  <c r="K196" i="24"/>
  <c r="K228" i="24"/>
  <c r="K276" i="24"/>
  <c r="K308" i="24"/>
  <c r="K28" i="24"/>
  <c r="K77" i="24"/>
  <c r="K237" i="24"/>
  <c r="K75" i="24"/>
  <c r="K107" i="24"/>
  <c r="K139" i="24"/>
  <c r="K155" i="24"/>
  <c r="K187" i="24"/>
  <c r="K219" i="24"/>
  <c r="K251" i="24"/>
  <c r="K283" i="24"/>
  <c r="K315" i="24"/>
  <c r="K331" i="24"/>
  <c r="K24" i="24"/>
  <c r="K56" i="24"/>
  <c r="K88" i="24"/>
  <c r="K136" i="24"/>
  <c r="K168" i="24"/>
  <c r="K200" i="24"/>
  <c r="K216" i="24"/>
  <c r="K232" i="24"/>
  <c r="K280" i="24"/>
  <c r="K296" i="24"/>
  <c r="K312" i="24"/>
  <c r="K328" i="24"/>
  <c r="K344" i="24"/>
  <c r="K30" i="24"/>
  <c r="K63" i="24"/>
  <c r="K79" i="24"/>
  <c r="K95" i="24"/>
  <c r="K111" i="24"/>
  <c r="K127" i="24"/>
  <c r="K143" i="24"/>
  <c r="K159" i="24"/>
  <c r="K175" i="24"/>
  <c r="K191" i="24"/>
  <c r="K207" i="24"/>
  <c r="K223" i="24"/>
  <c r="K239" i="24"/>
  <c r="K255" i="24"/>
  <c r="K271" i="24"/>
  <c r="K287" i="24"/>
  <c r="K303" i="24"/>
  <c r="K319" i="24"/>
  <c r="K335" i="24"/>
  <c r="O367" i="24"/>
  <c r="M367" i="24"/>
  <c r="N367" i="24" s="1"/>
  <c r="P367" i="24" s="1"/>
  <c r="K60" i="24"/>
  <c r="K76" i="24"/>
  <c r="K92" i="24"/>
  <c r="K108" i="24"/>
  <c r="K124" i="24"/>
  <c r="K140" i="24"/>
  <c r="K156" i="24"/>
  <c r="K172" i="24"/>
  <c r="K188" i="24"/>
  <c r="K204" i="24"/>
  <c r="K220" i="24"/>
  <c r="K236" i="24"/>
  <c r="K252" i="24"/>
  <c r="K268" i="24"/>
  <c r="K284" i="24"/>
  <c r="K300" i="24"/>
  <c r="K316" i="24"/>
  <c r="K332" i="24"/>
  <c r="K348" i="24"/>
  <c r="K36" i="24"/>
  <c r="K69" i="24"/>
  <c r="K101" i="24"/>
  <c r="K117" i="24"/>
  <c r="K149" i="24"/>
  <c r="K181" i="24"/>
  <c r="K213" i="24"/>
  <c r="K245" i="24"/>
  <c r="K277" i="24"/>
  <c r="K309" i="24"/>
  <c r="K341" i="24"/>
  <c r="M373" i="24"/>
  <c r="N373" i="24" s="1"/>
  <c r="P373" i="24" s="1"/>
  <c r="O373" i="24"/>
  <c r="K86" i="24"/>
  <c r="M358" i="24"/>
  <c r="N358" i="24" s="1"/>
  <c r="P358" i="24" s="1"/>
  <c r="O358" i="24"/>
  <c r="M11" i="24"/>
  <c r="K34" i="24"/>
  <c r="K50" i="24"/>
  <c r="K67" i="24"/>
  <c r="K83" i="24"/>
  <c r="K99" i="24"/>
  <c r="K115" i="24"/>
  <c r="K131" i="24"/>
  <c r="K147" i="24"/>
  <c r="K163" i="24"/>
  <c r="K179" i="24"/>
  <c r="K195" i="24"/>
  <c r="K211" i="24"/>
  <c r="K227" i="24"/>
  <c r="K243" i="24"/>
  <c r="K259" i="24"/>
  <c r="K275" i="24"/>
  <c r="K291" i="24"/>
  <c r="K307" i="24"/>
  <c r="K323" i="24"/>
  <c r="K339" i="24"/>
  <c r="O355" i="24"/>
  <c r="M355" i="24"/>
  <c r="N355" i="24" s="1"/>
  <c r="P355" i="24" s="1"/>
  <c r="O371" i="24"/>
  <c r="M371" i="24"/>
  <c r="N371" i="24" s="1"/>
  <c r="P371" i="24" s="1"/>
  <c r="K31" i="24"/>
  <c r="K64" i="24"/>
  <c r="K80" i="24"/>
  <c r="K96" i="24"/>
  <c r="K112" i="24"/>
  <c r="K128" i="24"/>
  <c r="K144" i="24"/>
  <c r="K160" i="24"/>
  <c r="K176" i="24"/>
  <c r="K192" i="24"/>
  <c r="K208" i="24"/>
  <c r="K224" i="24"/>
  <c r="K240" i="24"/>
  <c r="K256" i="24"/>
  <c r="K272" i="24"/>
  <c r="K288" i="24"/>
  <c r="K304" i="24"/>
  <c r="K320" i="24"/>
  <c r="K336" i="24"/>
  <c r="M356" i="24"/>
  <c r="N356" i="24" s="1"/>
  <c r="P356" i="24" s="1"/>
  <c r="O356" i="24"/>
  <c r="M372" i="24"/>
  <c r="N372" i="24" s="1"/>
  <c r="P372" i="24" s="1"/>
  <c r="O372" i="24"/>
  <c r="K57" i="24"/>
  <c r="K73" i="24"/>
  <c r="K89" i="24"/>
  <c r="K105" i="24"/>
  <c r="K121" i="24"/>
  <c r="K137" i="24"/>
  <c r="K153" i="24"/>
  <c r="K169" i="24"/>
  <c r="K185" i="24"/>
  <c r="K201" i="24"/>
  <c r="K217" i="24"/>
  <c r="K233" i="24"/>
  <c r="K249" i="24"/>
  <c r="K265" i="24"/>
  <c r="K281" i="24"/>
  <c r="K297" i="24"/>
  <c r="K313" i="24"/>
  <c r="K329" i="24"/>
  <c r="K345" i="24"/>
  <c r="M361" i="24"/>
  <c r="N361" i="24" s="1"/>
  <c r="P361" i="24" s="1"/>
  <c r="O361" i="24"/>
  <c r="K22" i="24"/>
  <c r="K58" i="24"/>
  <c r="K74" i="24"/>
  <c r="K90" i="24"/>
  <c r="K106" i="24"/>
  <c r="K122" i="24"/>
  <c r="K138" i="24"/>
  <c r="K154" i="24"/>
  <c r="K170" i="24"/>
  <c r="K186" i="24"/>
  <c r="K202" i="24"/>
  <c r="K218" i="24"/>
  <c r="K234" i="24"/>
  <c r="K250" i="24"/>
  <c r="K266" i="24"/>
  <c r="K282" i="24"/>
  <c r="K298" i="24"/>
  <c r="K314" i="24"/>
  <c r="K330" i="24"/>
  <c r="K346" i="24"/>
  <c r="O362" i="24"/>
  <c r="M362" i="24"/>
  <c r="N362" i="24" s="1"/>
  <c r="P362" i="24" s="1"/>
  <c r="K19" i="24"/>
  <c r="M17" i="24"/>
  <c r="N17" i="24" s="1"/>
  <c r="P17" i="24" s="1"/>
  <c r="O17" i="24"/>
  <c r="K71" i="24"/>
  <c r="M360" i="24"/>
  <c r="N360" i="24" s="1"/>
  <c r="P360" i="24" s="1"/>
  <c r="O360" i="24"/>
  <c r="K61" i="24"/>
  <c r="K109" i="24"/>
  <c r="K125" i="24"/>
  <c r="K141" i="24"/>
  <c r="K157" i="24"/>
  <c r="K173" i="24"/>
  <c r="K189" i="24"/>
  <c r="K221" i="24"/>
  <c r="K253" i="24"/>
  <c r="K269" i="24"/>
  <c r="K285" i="24"/>
  <c r="K301" i="24"/>
  <c r="K317" i="24"/>
  <c r="K333" i="24"/>
  <c r="K349" i="24"/>
  <c r="M365" i="24"/>
  <c r="N365" i="24" s="1"/>
  <c r="P365" i="24" s="1"/>
  <c r="O365" i="24"/>
  <c r="K29" i="24"/>
  <c r="K62" i="24"/>
  <c r="K78" i="24"/>
  <c r="K94" i="24"/>
  <c r="K110" i="24"/>
  <c r="K126" i="24"/>
  <c r="K142" i="24"/>
  <c r="K158" i="24"/>
  <c r="K174" i="24"/>
  <c r="K190" i="24"/>
  <c r="K206" i="24"/>
  <c r="K222" i="24"/>
  <c r="K238" i="24"/>
  <c r="K254" i="24"/>
  <c r="K270" i="24"/>
  <c r="K286" i="24"/>
  <c r="K302" i="24"/>
  <c r="K318" i="24"/>
  <c r="K334" i="24"/>
  <c r="M366" i="24"/>
  <c r="N366" i="24" s="1"/>
  <c r="P366" i="24" s="1"/>
  <c r="O366" i="24"/>
  <c r="K23" i="24"/>
  <c r="K87" i="24"/>
  <c r="K119" i="24"/>
  <c r="K151" i="24"/>
  <c r="K183" i="24"/>
  <c r="K231" i="24"/>
  <c r="K263" i="24"/>
  <c r="K295" i="24"/>
  <c r="K343" i="24"/>
  <c r="K35" i="24"/>
  <c r="K84" i="24"/>
  <c r="K132" i="24"/>
  <c r="K180" i="24"/>
  <c r="K244" i="24"/>
  <c r="K340" i="24"/>
  <c r="M363" i="24"/>
  <c r="N363" i="24" s="1"/>
  <c r="P363" i="24" s="1"/>
  <c r="O363" i="24"/>
  <c r="K72" i="24"/>
  <c r="K120" i="24"/>
  <c r="K184" i="24"/>
  <c r="K264" i="24"/>
  <c r="M364" i="24"/>
  <c r="N364" i="24" s="1"/>
  <c r="P364" i="24" s="1"/>
  <c r="O364" i="24"/>
  <c r="K32" i="24"/>
  <c r="K65" i="24"/>
  <c r="K81" i="24"/>
  <c r="K97" i="24"/>
  <c r="K113" i="24"/>
  <c r="K129" i="24"/>
  <c r="K145" i="24"/>
  <c r="K161" i="24"/>
  <c r="K177" i="24"/>
  <c r="K193" i="24"/>
  <c r="K209" i="24"/>
  <c r="K225" i="24"/>
  <c r="K241" i="24"/>
  <c r="K257" i="24"/>
  <c r="K273" i="24"/>
  <c r="K289" i="24"/>
  <c r="K305" i="24"/>
  <c r="K321" i="24"/>
  <c r="K337" i="24"/>
  <c r="O353" i="24"/>
  <c r="M353" i="24"/>
  <c r="N353" i="24" s="1"/>
  <c r="P353" i="24" s="1"/>
  <c r="M369" i="24"/>
  <c r="N369" i="24" s="1"/>
  <c r="P369" i="24" s="1"/>
  <c r="O369" i="24"/>
  <c r="K33" i="24"/>
  <c r="K49" i="24"/>
  <c r="K66" i="24"/>
  <c r="K82" i="24"/>
  <c r="K98" i="24"/>
  <c r="K114" i="24"/>
  <c r="K130" i="24"/>
  <c r="K146" i="24"/>
  <c r="K162" i="24"/>
  <c r="K178" i="24"/>
  <c r="K194" i="24"/>
  <c r="K210" i="24"/>
  <c r="K226" i="24"/>
  <c r="K242" i="24"/>
  <c r="K258" i="24"/>
  <c r="K274" i="24"/>
  <c r="K290" i="24"/>
  <c r="K306" i="24"/>
  <c r="K322" i="24"/>
  <c r="K338" i="24"/>
  <c r="M354" i="24"/>
  <c r="N354" i="24" s="1"/>
  <c r="P354" i="24" s="1"/>
  <c r="O354" i="24"/>
  <c r="M370" i="24"/>
  <c r="N370" i="24" s="1"/>
  <c r="P370" i="24" s="1"/>
  <c r="O370" i="24"/>
  <c r="K25" i="24"/>
  <c r="M13" i="24"/>
  <c r="N13" i="24" s="1"/>
  <c r="P13" i="24" s="1"/>
  <c r="O13" i="24"/>
  <c r="O359" i="24"/>
  <c r="M359" i="24"/>
  <c r="N359" i="24" s="1"/>
  <c r="P359" i="24" s="1"/>
  <c r="K51" i="24"/>
  <c r="K116" i="24"/>
  <c r="K164" i="24"/>
  <c r="K212" i="24"/>
  <c r="K260" i="24"/>
  <c r="K292" i="24"/>
  <c r="K324" i="24"/>
  <c r="K93" i="24"/>
  <c r="K205" i="24"/>
  <c r="K59" i="24"/>
  <c r="K91" i="24"/>
  <c r="K123" i="24"/>
  <c r="K171" i="24"/>
  <c r="K203" i="24"/>
  <c r="K235" i="24"/>
  <c r="K267" i="24"/>
  <c r="K299" i="24"/>
  <c r="K347" i="24"/>
  <c r="K104" i="24"/>
  <c r="K152" i="24"/>
  <c r="K248" i="24"/>
  <c r="M368" i="24"/>
  <c r="N368" i="24" s="1"/>
  <c r="P368" i="24" s="1"/>
  <c r="O368" i="24"/>
  <c r="K52" i="24"/>
  <c r="K85" i="24"/>
  <c r="K133" i="24"/>
  <c r="K165" i="24"/>
  <c r="K197" i="24"/>
  <c r="K229" i="24"/>
  <c r="K261" i="24"/>
  <c r="K293" i="24"/>
  <c r="K325" i="24"/>
  <c r="M357" i="24"/>
  <c r="N357" i="24" s="1"/>
  <c r="P357" i="24" s="1"/>
  <c r="O357" i="24"/>
  <c r="K54" i="24"/>
  <c r="K70" i="24"/>
  <c r="K102" i="24"/>
  <c r="K118" i="24"/>
  <c r="K134" i="24"/>
  <c r="K150" i="24"/>
  <c r="K166" i="24"/>
  <c r="K182" i="24"/>
  <c r="K198" i="24"/>
  <c r="K214" i="24"/>
  <c r="K230" i="24"/>
  <c r="K246" i="24"/>
  <c r="K262" i="24"/>
  <c r="K278" i="24"/>
  <c r="K294" i="24"/>
  <c r="K310" i="24"/>
  <c r="K326" i="24"/>
  <c r="K342" i="24"/>
  <c r="O374" i="24"/>
  <c r="M374" i="24"/>
  <c r="N374" i="24" s="1"/>
  <c r="P374" i="24" s="1"/>
  <c r="O18" i="24"/>
  <c r="M18" i="24"/>
  <c r="N18" i="24" s="1"/>
  <c r="P18" i="24" s="1"/>
  <c r="AD13" i="24"/>
  <c r="AE13" i="24" s="1"/>
  <c r="S11" i="24"/>
  <c r="U11" i="24"/>
  <c r="AD363" i="24"/>
  <c r="AE363" i="24" s="1"/>
  <c r="AD353" i="24"/>
  <c r="AE353" i="24" s="1"/>
  <c r="AD367" i="24"/>
  <c r="AE367" i="24" s="1"/>
  <c r="AD368" i="24"/>
  <c r="AE368" i="24" s="1"/>
  <c r="AD357" i="24"/>
  <c r="AE357" i="24" s="1"/>
  <c r="AD358" i="24"/>
  <c r="AE358" i="24" s="1"/>
  <c r="AD1069" i="24"/>
  <c r="AE1069" i="24" s="1"/>
  <c r="AD1085" i="24"/>
  <c r="AE1085" i="24" s="1"/>
  <c r="AD1102" i="24"/>
  <c r="AE1102" i="24" s="1"/>
  <c r="AD1118" i="24"/>
  <c r="AE1118" i="24" s="1"/>
  <c r="AD1135" i="24"/>
  <c r="AE1135" i="24" s="1"/>
  <c r="AD1151" i="24"/>
  <c r="AE1151" i="24" s="1"/>
  <c r="AD1159" i="24"/>
  <c r="AE1159" i="24" s="1"/>
  <c r="AD386" i="24"/>
  <c r="AE386" i="24" s="1"/>
  <c r="AD402" i="24"/>
  <c r="AE402" i="24" s="1"/>
  <c r="AD418" i="24"/>
  <c r="AE418" i="24" s="1"/>
  <c r="AD434" i="24"/>
  <c r="AE434" i="24" s="1"/>
  <c r="AD450" i="24"/>
  <c r="AE450" i="24" s="1"/>
  <c r="AD466" i="24"/>
  <c r="AE466" i="24" s="1"/>
  <c r="AD482" i="24"/>
  <c r="AE482" i="24" s="1"/>
  <c r="AD498" i="24"/>
  <c r="AE498" i="24" s="1"/>
  <c r="AD514" i="24"/>
  <c r="AE514" i="24" s="1"/>
  <c r="AD530" i="24"/>
  <c r="AE530" i="24" s="1"/>
  <c r="AD546" i="24"/>
  <c r="AE546" i="24" s="1"/>
  <c r="AD563" i="24"/>
  <c r="AE563" i="24" s="1"/>
  <c r="AD579" i="24"/>
  <c r="AE579" i="24" s="1"/>
  <c r="AD595" i="24"/>
  <c r="AE595" i="24" s="1"/>
  <c r="AD611" i="24"/>
  <c r="AE611" i="24" s="1"/>
  <c r="AD627" i="24"/>
  <c r="AE627" i="24" s="1"/>
  <c r="AD643" i="24"/>
  <c r="AE643" i="24" s="1"/>
  <c r="AD659" i="24"/>
  <c r="AE659" i="24" s="1"/>
  <c r="AD675" i="24"/>
  <c r="AE675" i="24" s="1"/>
  <c r="AD691" i="24"/>
  <c r="AE691" i="24" s="1"/>
  <c r="AD707" i="24"/>
  <c r="AE707" i="24" s="1"/>
  <c r="AD723" i="24"/>
  <c r="AE723" i="24" s="1"/>
  <c r="AD739" i="24"/>
  <c r="AE739" i="24" s="1"/>
  <c r="AD755" i="24"/>
  <c r="AE755" i="24" s="1"/>
  <c r="AD771" i="24"/>
  <c r="AE771" i="24" s="1"/>
  <c r="AD787" i="24"/>
  <c r="AE787" i="24" s="1"/>
  <c r="AD803" i="24"/>
  <c r="AE803" i="24" s="1"/>
  <c r="AD819" i="24"/>
  <c r="AE819" i="24" s="1"/>
  <c r="AD835" i="24"/>
  <c r="AE835" i="24" s="1"/>
  <c r="AD851" i="24"/>
  <c r="AE851" i="24" s="1"/>
  <c r="AD867" i="24"/>
  <c r="AE867" i="24" s="1"/>
  <c r="AD884" i="24"/>
  <c r="AE884" i="24" s="1"/>
  <c r="AD900" i="24"/>
  <c r="AE900" i="24" s="1"/>
  <c r="AD916" i="24"/>
  <c r="AE916" i="24" s="1"/>
  <c r="AD932" i="24"/>
  <c r="AE932" i="24" s="1"/>
  <c r="AD948" i="24"/>
  <c r="AE948" i="24" s="1"/>
  <c r="AD964" i="24"/>
  <c r="AE964" i="24" s="1"/>
  <c r="AD980" i="24"/>
  <c r="AE980" i="24" s="1"/>
  <c r="AD996" i="24"/>
  <c r="AE996" i="24" s="1"/>
  <c r="AD1012" i="24"/>
  <c r="AE1012" i="24" s="1"/>
  <c r="AD1028" i="24"/>
  <c r="AE1028" i="24" s="1"/>
  <c r="AD1049" i="24"/>
  <c r="AE1049" i="24" s="1"/>
  <c r="AD1074" i="24"/>
  <c r="AE1074" i="24" s="1"/>
  <c r="AD1090" i="24"/>
  <c r="AE1090" i="24" s="1"/>
  <c r="AD1107" i="24"/>
  <c r="AE1107" i="24" s="1"/>
  <c r="AD1124" i="24"/>
  <c r="AE1124" i="24" s="1"/>
  <c r="AD1156" i="24"/>
  <c r="AE1156" i="24" s="1"/>
  <c r="AD379" i="24"/>
  <c r="AE379" i="24" s="1"/>
  <c r="AD395" i="24"/>
  <c r="AE395" i="24" s="1"/>
  <c r="AD411" i="24"/>
  <c r="AE411" i="24" s="1"/>
  <c r="AD427" i="24"/>
  <c r="AE427" i="24" s="1"/>
  <c r="AD443" i="24"/>
  <c r="AE443" i="24" s="1"/>
  <c r="AD459" i="24"/>
  <c r="AE459" i="24" s="1"/>
  <c r="AD475" i="24"/>
  <c r="AE475" i="24" s="1"/>
  <c r="AD491" i="24"/>
  <c r="AE491" i="24" s="1"/>
  <c r="AD507" i="24"/>
  <c r="AE507" i="24" s="1"/>
  <c r="AD523" i="24"/>
  <c r="AE523" i="24" s="1"/>
  <c r="AD539" i="24"/>
  <c r="AE539" i="24" s="1"/>
  <c r="AD555" i="24"/>
  <c r="AE555" i="24" s="1"/>
  <c r="AD572" i="24"/>
  <c r="AE572" i="24" s="1"/>
  <c r="AD588" i="24"/>
  <c r="AE588" i="24" s="1"/>
  <c r="AD604" i="24"/>
  <c r="AE604" i="24" s="1"/>
  <c r="AD620" i="24"/>
  <c r="AE620" i="24" s="1"/>
  <c r="AD636" i="24"/>
  <c r="AE636" i="24" s="1"/>
  <c r="AD652" i="24"/>
  <c r="AE652" i="24" s="1"/>
  <c r="AD668" i="24"/>
  <c r="AE668" i="24" s="1"/>
  <c r="AD684" i="24"/>
  <c r="AE684" i="24" s="1"/>
  <c r="AD700" i="24"/>
  <c r="AE700" i="24" s="1"/>
  <c r="AD716" i="24"/>
  <c r="AE716" i="24" s="1"/>
  <c r="AD732" i="24"/>
  <c r="AE732" i="24" s="1"/>
  <c r="AD748" i="24"/>
  <c r="AE748" i="24" s="1"/>
  <c r="AD764" i="24"/>
  <c r="AE764" i="24" s="1"/>
  <c r="AD780" i="24"/>
  <c r="AE780" i="24" s="1"/>
  <c r="AD796" i="24"/>
  <c r="AE796" i="24" s="1"/>
  <c r="AD812" i="24"/>
  <c r="AE812" i="24" s="1"/>
  <c r="AD828" i="24"/>
  <c r="AE828" i="24" s="1"/>
  <c r="AD844" i="24"/>
  <c r="AE844" i="24" s="1"/>
  <c r="AD860" i="24"/>
  <c r="AE860" i="24" s="1"/>
  <c r="AD877" i="24"/>
  <c r="AE877" i="24" s="1"/>
  <c r="AD893" i="24"/>
  <c r="AE893" i="24" s="1"/>
  <c r="AD909" i="24"/>
  <c r="AE909" i="24" s="1"/>
  <c r="AD925" i="24"/>
  <c r="AE925" i="24" s="1"/>
  <c r="AD941" i="24"/>
  <c r="AE941" i="24" s="1"/>
  <c r="AD957" i="24"/>
  <c r="AE957" i="24" s="1"/>
  <c r="AD981" i="24"/>
  <c r="AE981" i="24" s="1"/>
  <c r="AD997" i="24"/>
  <c r="AE997" i="24" s="1"/>
  <c r="AD1013" i="24"/>
  <c r="AE1013" i="24" s="1"/>
  <c r="AD1029" i="24"/>
  <c r="AE1029" i="24" s="1"/>
  <c r="AD1046" i="24"/>
  <c r="AE1046" i="24" s="1"/>
  <c r="AD1062" i="24"/>
  <c r="AE1062" i="24" s="1"/>
  <c r="AD1075" i="24"/>
  <c r="AE1075" i="24" s="1"/>
  <c r="AD1092" i="24"/>
  <c r="AE1092" i="24" s="1"/>
  <c r="AD1125" i="24"/>
  <c r="AE1125" i="24" s="1"/>
  <c r="AD520" i="24"/>
  <c r="AE520" i="24" s="1"/>
  <c r="AD552" i="24"/>
  <c r="AE552" i="24" s="1"/>
  <c r="AD577" i="24"/>
  <c r="AE577" i="24" s="1"/>
  <c r="AD593" i="24"/>
  <c r="AE593" i="24" s="1"/>
  <c r="AD609" i="24"/>
  <c r="AE609" i="24" s="1"/>
  <c r="AD625" i="24"/>
  <c r="AE625" i="24" s="1"/>
  <c r="AD641" i="24"/>
  <c r="AE641" i="24" s="1"/>
  <c r="AD657" i="24"/>
  <c r="AE657" i="24" s="1"/>
  <c r="AD673" i="24"/>
  <c r="AE673" i="24" s="1"/>
  <c r="AD689" i="24"/>
  <c r="AE689" i="24" s="1"/>
  <c r="AD705" i="24"/>
  <c r="AE705" i="24" s="1"/>
  <c r="AD721" i="24"/>
  <c r="AE721" i="24" s="1"/>
  <c r="AD737" i="24"/>
  <c r="AE737" i="24" s="1"/>
  <c r="AD753" i="24"/>
  <c r="AE753" i="24" s="1"/>
  <c r="AD769" i="24"/>
  <c r="AE769" i="24" s="1"/>
  <c r="AD785" i="24"/>
  <c r="AE785" i="24" s="1"/>
  <c r="AD801" i="24"/>
  <c r="AE801" i="24" s="1"/>
  <c r="AD817" i="24"/>
  <c r="AE817" i="24" s="1"/>
  <c r="AD833" i="24"/>
  <c r="AE833" i="24" s="1"/>
  <c r="AD849" i="24"/>
  <c r="AE849" i="24" s="1"/>
  <c r="AD865" i="24"/>
  <c r="AE865" i="24" s="1"/>
  <c r="AD882" i="24"/>
  <c r="AE882" i="24" s="1"/>
  <c r="AD898" i="24"/>
  <c r="AE898" i="24" s="1"/>
  <c r="AD914" i="24"/>
  <c r="AE914" i="24" s="1"/>
  <c r="AD930" i="24"/>
  <c r="AE930" i="24" s="1"/>
  <c r="AD946" i="24"/>
  <c r="AE946" i="24" s="1"/>
  <c r="AD962" i="24"/>
  <c r="AE962" i="24" s="1"/>
  <c r="AD978" i="24"/>
  <c r="AE978" i="24" s="1"/>
  <c r="AD994" i="24"/>
  <c r="AE994" i="24" s="1"/>
  <c r="AD1010" i="24"/>
  <c r="AE1010" i="24" s="1"/>
  <c r="AD1026" i="24"/>
  <c r="AE1026" i="24" s="1"/>
  <c r="AD1043" i="24"/>
  <c r="AE1043" i="24" s="1"/>
  <c r="AD1059" i="24"/>
  <c r="AE1059" i="24" s="1"/>
  <c r="AD1045" i="24"/>
  <c r="AE1045" i="24" s="1"/>
  <c r="AD1080" i="24"/>
  <c r="AE1080" i="24" s="1"/>
  <c r="AD1097" i="24"/>
  <c r="AE1097" i="24" s="1"/>
  <c r="AD1113" i="24"/>
  <c r="AE1113" i="24" s="1"/>
  <c r="AD1130" i="24"/>
  <c r="AE1130" i="24" s="1"/>
  <c r="AD1146" i="24"/>
  <c r="AE1146" i="24" s="1"/>
  <c r="AD389" i="24"/>
  <c r="AE389" i="24" s="1"/>
  <c r="AD405" i="24"/>
  <c r="AE405" i="24" s="1"/>
  <c r="AD421" i="24"/>
  <c r="AE421" i="24" s="1"/>
  <c r="AD437" i="24"/>
  <c r="AE437" i="24" s="1"/>
  <c r="AD453" i="24"/>
  <c r="AE453" i="24" s="1"/>
  <c r="AD469" i="24"/>
  <c r="AE469" i="24" s="1"/>
  <c r="AD485" i="24"/>
  <c r="AE485" i="24" s="1"/>
  <c r="AD501" i="24"/>
  <c r="AE501" i="24" s="1"/>
  <c r="AD517" i="24"/>
  <c r="AE517" i="24" s="1"/>
  <c r="AD533" i="24"/>
  <c r="AE533" i="24" s="1"/>
  <c r="AD549" i="24"/>
  <c r="AE549" i="24" s="1"/>
  <c r="AD566" i="24"/>
  <c r="AE566" i="24" s="1"/>
  <c r="AD582" i="24"/>
  <c r="AE582" i="24" s="1"/>
  <c r="AD598" i="24"/>
  <c r="AE598" i="24" s="1"/>
  <c r="AD614" i="24"/>
  <c r="AE614" i="24" s="1"/>
  <c r="AD630" i="24"/>
  <c r="AE630" i="24" s="1"/>
  <c r="AD646" i="24"/>
  <c r="AE646" i="24" s="1"/>
  <c r="AD662" i="24"/>
  <c r="AE662" i="24" s="1"/>
  <c r="AD678" i="24"/>
  <c r="AE678" i="24" s="1"/>
  <c r="AD694" i="24"/>
  <c r="AE694" i="24" s="1"/>
  <c r="AD710" i="24"/>
  <c r="AE710" i="24" s="1"/>
  <c r="AD726" i="24"/>
  <c r="AE726" i="24" s="1"/>
  <c r="AD742" i="24"/>
  <c r="AE742" i="24" s="1"/>
  <c r="AD758" i="24"/>
  <c r="AE758" i="24" s="1"/>
  <c r="AD774" i="24"/>
  <c r="AE774" i="24" s="1"/>
  <c r="AD790" i="24"/>
  <c r="AE790" i="24" s="1"/>
  <c r="AD806" i="24"/>
  <c r="AE806" i="24" s="1"/>
  <c r="AD822" i="24"/>
  <c r="AE822" i="24" s="1"/>
  <c r="AD838" i="24"/>
  <c r="AE838" i="24" s="1"/>
  <c r="AD854" i="24"/>
  <c r="AE854" i="24" s="1"/>
  <c r="AD887" i="24"/>
  <c r="AE887" i="24" s="1"/>
  <c r="AD903" i="24"/>
  <c r="AE903" i="24" s="1"/>
  <c r="AD919" i="24"/>
  <c r="AE919" i="24" s="1"/>
  <c r="AD935" i="24"/>
  <c r="AE935" i="24" s="1"/>
  <c r="AD951" i="24"/>
  <c r="AE951" i="24" s="1"/>
  <c r="AD967" i="24"/>
  <c r="AE967" i="24" s="1"/>
  <c r="AD983" i="24"/>
  <c r="AE983" i="24" s="1"/>
  <c r="AD999" i="24"/>
  <c r="AE999" i="24" s="1"/>
  <c r="AD1015" i="24"/>
  <c r="AE1015" i="24" s="1"/>
  <c r="AD371" i="24"/>
  <c r="AE371" i="24" s="1"/>
  <c r="AD362" i="24"/>
  <c r="AE362" i="24" s="1"/>
  <c r="AD500" i="24"/>
  <c r="AE500" i="24" s="1"/>
  <c r="AD512" i="24"/>
  <c r="AE512" i="24" s="1"/>
  <c r="AD532" i="24"/>
  <c r="AE532" i="24" s="1"/>
  <c r="AD544" i="24"/>
  <c r="AE544" i="24" s="1"/>
  <c r="AD565" i="24"/>
  <c r="AE565" i="24" s="1"/>
  <c r="AD581" i="24"/>
  <c r="AE581" i="24" s="1"/>
  <c r="AD597" i="24"/>
  <c r="AE597" i="24" s="1"/>
  <c r="AD613" i="24"/>
  <c r="AE613" i="24" s="1"/>
  <c r="AD629" i="24"/>
  <c r="AE629" i="24" s="1"/>
  <c r="AD645" i="24"/>
  <c r="AE645" i="24" s="1"/>
  <c r="AD661" i="24"/>
  <c r="AE661" i="24" s="1"/>
  <c r="AD677" i="24"/>
  <c r="AE677" i="24" s="1"/>
  <c r="AD693" i="24"/>
  <c r="AE693" i="24" s="1"/>
  <c r="AD709" i="24"/>
  <c r="AE709" i="24" s="1"/>
  <c r="AD725" i="24"/>
  <c r="AE725" i="24" s="1"/>
  <c r="AD741" i="24"/>
  <c r="AE741" i="24" s="1"/>
  <c r="AD757" i="24"/>
  <c r="AE757" i="24" s="1"/>
  <c r="AD773" i="24"/>
  <c r="AE773" i="24" s="1"/>
  <c r="AD789" i="24"/>
  <c r="AE789" i="24" s="1"/>
  <c r="AD805" i="24"/>
  <c r="AE805" i="24" s="1"/>
  <c r="AD821" i="24"/>
  <c r="AE821" i="24" s="1"/>
  <c r="AD837" i="24"/>
  <c r="AE837" i="24" s="1"/>
  <c r="AD853" i="24"/>
  <c r="AE853" i="24" s="1"/>
  <c r="AD869" i="24"/>
  <c r="AE869" i="24" s="1"/>
  <c r="AD886" i="24"/>
  <c r="AE886" i="24" s="1"/>
  <c r="AD902" i="24"/>
  <c r="AE902" i="24" s="1"/>
  <c r="AD918" i="24"/>
  <c r="AE918" i="24" s="1"/>
  <c r="AD934" i="24"/>
  <c r="AE934" i="24" s="1"/>
  <c r="AD950" i="24"/>
  <c r="AE950" i="24" s="1"/>
  <c r="AD966" i="24"/>
  <c r="AE966" i="24" s="1"/>
  <c r="AD982" i="24"/>
  <c r="AE982" i="24" s="1"/>
  <c r="AD998" i="24"/>
  <c r="AE998" i="24" s="1"/>
  <c r="AD1014" i="24"/>
  <c r="AE1014" i="24" s="1"/>
  <c r="AD1030" i="24"/>
  <c r="AE1030" i="24" s="1"/>
  <c r="AD1047" i="24"/>
  <c r="AE1047" i="24" s="1"/>
  <c r="AD1063" i="24"/>
  <c r="AE1063" i="24" s="1"/>
  <c r="AD1068" i="24"/>
  <c r="AE1068" i="24" s="1"/>
  <c r="AD1084" i="24"/>
  <c r="AE1084" i="24" s="1"/>
  <c r="AD1117" i="24"/>
  <c r="AE1117" i="24" s="1"/>
  <c r="AD1134" i="24"/>
  <c r="AE1134" i="24" s="1"/>
  <c r="AD1150" i="24"/>
  <c r="AE1150" i="24" s="1"/>
  <c r="AD377" i="24"/>
  <c r="AE377" i="24" s="1"/>
  <c r="AD393" i="24"/>
  <c r="AE393" i="24" s="1"/>
  <c r="AD409" i="24"/>
  <c r="AE409" i="24" s="1"/>
  <c r="AD425" i="24"/>
  <c r="AE425" i="24" s="1"/>
  <c r="AD441" i="24"/>
  <c r="AE441" i="24" s="1"/>
  <c r="AD457" i="24"/>
  <c r="AE457" i="24" s="1"/>
  <c r="AD473" i="24"/>
  <c r="AE473" i="24" s="1"/>
  <c r="AD489" i="24"/>
  <c r="AE489" i="24" s="1"/>
  <c r="AD505" i="24"/>
  <c r="AE505" i="24" s="1"/>
  <c r="AD521" i="24"/>
  <c r="AE521" i="24" s="1"/>
  <c r="AD537" i="24"/>
  <c r="AE537" i="24" s="1"/>
  <c r="AD553" i="24"/>
  <c r="AE553" i="24" s="1"/>
  <c r="AD570" i="24"/>
  <c r="AE570" i="24" s="1"/>
  <c r="AD586" i="24"/>
  <c r="AE586" i="24" s="1"/>
  <c r="AD602" i="24"/>
  <c r="AE602" i="24" s="1"/>
  <c r="AD618" i="24"/>
  <c r="AE618" i="24" s="1"/>
  <c r="AD634" i="24"/>
  <c r="AE634" i="24" s="1"/>
  <c r="AD650" i="24"/>
  <c r="AE650" i="24" s="1"/>
  <c r="AD666" i="24"/>
  <c r="AE666" i="24" s="1"/>
  <c r="AD682" i="24"/>
  <c r="AE682" i="24" s="1"/>
  <c r="AD698" i="24"/>
  <c r="AE698" i="24" s="1"/>
  <c r="AD714" i="24"/>
  <c r="AE714" i="24" s="1"/>
  <c r="AD730" i="24"/>
  <c r="AE730" i="24" s="1"/>
  <c r="AD746" i="24"/>
  <c r="AE746" i="24" s="1"/>
  <c r="AD762" i="24"/>
  <c r="AE762" i="24" s="1"/>
  <c r="AD778" i="24"/>
  <c r="AE778" i="24" s="1"/>
  <c r="AD794" i="24"/>
  <c r="AE794" i="24" s="1"/>
  <c r="AD810" i="24"/>
  <c r="AE810" i="24" s="1"/>
  <c r="AD826" i="24"/>
  <c r="AE826" i="24" s="1"/>
  <c r="AD842" i="24"/>
  <c r="AE842" i="24" s="1"/>
  <c r="AD858" i="24"/>
  <c r="AE858" i="24" s="1"/>
  <c r="AD875" i="24"/>
  <c r="AE875" i="24" s="1"/>
  <c r="AD891" i="24"/>
  <c r="AE891" i="24" s="1"/>
  <c r="AD907" i="24"/>
  <c r="AE907" i="24" s="1"/>
  <c r="AD923" i="24"/>
  <c r="AE923" i="24" s="1"/>
  <c r="AD939" i="24"/>
  <c r="AE939" i="24" s="1"/>
  <c r="AD955" i="24"/>
  <c r="AE955" i="24" s="1"/>
  <c r="AD971" i="24"/>
  <c r="AE971" i="24" s="1"/>
  <c r="AD987" i="24"/>
  <c r="AE987" i="24" s="1"/>
  <c r="AD1003" i="24"/>
  <c r="AE1003" i="24" s="1"/>
  <c r="AD1019" i="24"/>
  <c r="AE1019" i="24" s="1"/>
  <c r="AD355" i="24"/>
  <c r="AE355" i="24" s="1"/>
  <c r="AD359" i="24"/>
  <c r="AE359" i="24" s="1"/>
  <c r="AD365" i="24"/>
  <c r="AE365" i="24" s="1"/>
  <c r="AD1065" i="24"/>
  <c r="AE1065" i="24" s="1"/>
  <c r="AD1073" i="24"/>
  <c r="AE1073" i="24" s="1"/>
  <c r="AD1081" i="24"/>
  <c r="AE1081" i="24" s="1"/>
  <c r="AD1089" i="24"/>
  <c r="AE1089" i="24" s="1"/>
  <c r="AD1106" i="24"/>
  <c r="AE1106" i="24" s="1"/>
  <c r="AD1114" i="24"/>
  <c r="AE1114" i="24" s="1"/>
  <c r="AD1122" i="24"/>
  <c r="AE1122" i="24" s="1"/>
  <c r="AD1131" i="24"/>
  <c r="AE1131" i="24" s="1"/>
  <c r="AD1147" i="24"/>
  <c r="AE1147" i="24" s="1"/>
  <c r="AD1155" i="24"/>
  <c r="AE1155" i="24" s="1"/>
  <c r="AD382" i="24"/>
  <c r="AE382" i="24" s="1"/>
  <c r="AD390" i="24"/>
  <c r="AE390" i="24" s="1"/>
  <c r="AD398" i="24"/>
  <c r="AE398" i="24" s="1"/>
  <c r="AD406" i="24"/>
  <c r="AE406" i="24" s="1"/>
  <c r="AD414" i="24"/>
  <c r="AE414" i="24" s="1"/>
  <c r="AD422" i="24"/>
  <c r="AE422" i="24" s="1"/>
  <c r="AD430" i="24"/>
  <c r="AE430" i="24" s="1"/>
  <c r="AD438" i="24"/>
  <c r="AE438" i="24" s="1"/>
  <c r="AD446" i="24"/>
  <c r="AE446" i="24" s="1"/>
  <c r="AD454" i="24"/>
  <c r="AE454" i="24" s="1"/>
  <c r="AD462" i="24"/>
  <c r="AE462" i="24" s="1"/>
  <c r="AD470" i="24"/>
  <c r="AE470" i="24" s="1"/>
  <c r="AD478" i="24"/>
  <c r="AE478" i="24" s="1"/>
  <c r="AD486" i="24"/>
  <c r="AE486" i="24" s="1"/>
  <c r="AD494" i="24"/>
  <c r="AE494" i="24" s="1"/>
  <c r="AD502" i="24"/>
  <c r="AE502" i="24" s="1"/>
  <c r="AD510" i="24"/>
  <c r="AE510" i="24" s="1"/>
  <c r="AD518" i="24"/>
  <c r="AE518" i="24" s="1"/>
  <c r="AD526" i="24"/>
  <c r="AE526" i="24" s="1"/>
  <c r="AD534" i="24"/>
  <c r="AE534" i="24" s="1"/>
  <c r="AD542" i="24"/>
  <c r="AE542" i="24" s="1"/>
  <c r="AD550" i="24"/>
  <c r="AE550" i="24" s="1"/>
  <c r="AD559" i="24"/>
  <c r="AE559" i="24" s="1"/>
  <c r="AD567" i="24"/>
  <c r="AE567" i="24" s="1"/>
  <c r="AD575" i="24"/>
  <c r="AE575" i="24" s="1"/>
  <c r="AD583" i="24"/>
  <c r="AE583" i="24" s="1"/>
  <c r="AD591" i="24"/>
  <c r="AE591" i="24" s="1"/>
  <c r="AD599" i="24"/>
  <c r="AE599" i="24" s="1"/>
  <c r="AD607" i="24"/>
  <c r="AE607" i="24" s="1"/>
  <c r="AD615" i="24"/>
  <c r="AE615" i="24" s="1"/>
  <c r="AD623" i="24"/>
  <c r="AE623" i="24" s="1"/>
  <c r="AD631" i="24"/>
  <c r="AE631" i="24" s="1"/>
  <c r="AD639" i="24"/>
  <c r="AE639" i="24" s="1"/>
  <c r="AD647" i="24"/>
  <c r="AE647" i="24" s="1"/>
  <c r="AD655" i="24"/>
  <c r="AE655" i="24" s="1"/>
  <c r="AD663" i="24"/>
  <c r="AE663" i="24" s="1"/>
  <c r="AD671" i="24"/>
  <c r="AE671" i="24" s="1"/>
  <c r="AD679" i="24"/>
  <c r="AE679" i="24" s="1"/>
  <c r="AD687" i="24"/>
  <c r="AE687" i="24" s="1"/>
  <c r="AD695" i="24"/>
  <c r="AE695" i="24" s="1"/>
  <c r="AD703" i="24"/>
  <c r="AE703" i="24" s="1"/>
  <c r="AD711" i="24"/>
  <c r="AE711" i="24" s="1"/>
  <c r="AD719" i="24"/>
  <c r="AE719" i="24" s="1"/>
  <c r="AD727" i="24"/>
  <c r="AE727" i="24" s="1"/>
  <c r="AD735" i="24"/>
  <c r="AE735" i="24" s="1"/>
  <c r="AD743" i="24"/>
  <c r="AE743" i="24" s="1"/>
  <c r="AD751" i="24"/>
  <c r="AE751" i="24" s="1"/>
  <c r="AD759" i="24"/>
  <c r="AE759" i="24" s="1"/>
  <c r="AD767" i="24"/>
  <c r="AE767" i="24" s="1"/>
  <c r="AD775" i="24"/>
  <c r="AE775" i="24" s="1"/>
  <c r="AD783" i="24"/>
  <c r="AE783" i="24" s="1"/>
  <c r="AD791" i="24"/>
  <c r="AE791" i="24" s="1"/>
  <c r="AD799" i="24"/>
  <c r="AE799" i="24" s="1"/>
  <c r="AD807" i="24"/>
  <c r="AE807" i="24" s="1"/>
  <c r="AD815" i="24"/>
  <c r="AE815" i="24" s="1"/>
  <c r="AD823" i="24"/>
  <c r="AE823" i="24" s="1"/>
  <c r="AD831" i="24"/>
  <c r="AE831" i="24" s="1"/>
  <c r="AD839" i="24"/>
  <c r="AE839" i="24" s="1"/>
  <c r="AD847" i="24"/>
  <c r="AE847" i="24" s="1"/>
  <c r="AD855" i="24"/>
  <c r="AE855" i="24" s="1"/>
  <c r="AD863" i="24"/>
  <c r="AE863" i="24" s="1"/>
  <c r="AD871" i="24"/>
  <c r="AE871" i="24" s="1"/>
  <c r="AD880" i="24"/>
  <c r="AE880" i="24" s="1"/>
  <c r="AD888" i="24"/>
  <c r="AE888" i="24" s="1"/>
  <c r="AD896" i="24"/>
  <c r="AE896" i="24" s="1"/>
  <c r="AD904" i="24"/>
  <c r="AE904" i="24" s="1"/>
  <c r="AD912" i="24"/>
  <c r="AE912" i="24" s="1"/>
  <c r="AD920" i="24"/>
  <c r="AE920" i="24" s="1"/>
  <c r="AD928" i="24"/>
  <c r="AE928" i="24" s="1"/>
  <c r="AD936" i="24"/>
  <c r="AE936" i="24" s="1"/>
  <c r="AD944" i="24"/>
  <c r="AE944" i="24" s="1"/>
  <c r="AD952" i="24"/>
  <c r="AE952" i="24" s="1"/>
  <c r="AD960" i="24"/>
  <c r="AE960" i="24" s="1"/>
  <c r="AD968" i="24"/>
  <c r="AE968" i="24" s="1"/>
  <c r="AD976" i="24"/>
  <c r="AE976" i="24" s="1"/>
  <c r="AD984" i="24"/>
  <c r="AE984" i="24" s="1"/>
  <c r="AD992" i="24"/>
  <c r="AE992" i="24" s="1"/>
  <c r="AD1000" i="24"/>
  <c r="AE1000" i="24" s="1"/>
  <c r="AD1008" i="24"/>
  <c r="AE1008" i="24" s="1"/>
  <c r="AD1016" i="24"/>
  <c r="AE1016" i="24" s="1"/>
  <c r="AD1024" i="24"/>
  <c r="AE1024" i="24" s="1"/>
  <c r="AD1032" i="24"/>
  <c r="AE1032" i="24" s="1"/>
  <c r="AD1053" i="24"/>
  <c r="AE1053" i="24" s="1"/>
  <c r="AD1070" i="24"/>
  <c r="AE1070" i="24" s="1"/>
  <c r="AD1078" i="24"/>
  <c r="AE1078" i="24" s="1"/>
  <c r="AD1086" i="24"/>
  <c r="AE1086" i="24" s="1"/>
  <c r="AD1095" i="24"/>
  <c r="AE1095" i="24" s="1"/>
  <c r="AD1103" i="24"/>
  <c r="AE1103" i="24" s="1"/>
  <c r="AD1111" i="24"/>
  <c r="AE1111" i="24" s="1"/>
  <c r="AD1119" i="24"/>
  <c r="AE1119" i="24" s="1"/>
  <c r="AD1128" i="24"/>
  <c r="AE1128" i="24" s="1"/>
  <c r="AD1136" i="24"/>
  <c r="AE1136" i="24" s="1"/>
  <c r="AD1144" i="24"/>
  <c r="AE1144" i="24" s="1"/>
  <c r="AD1152" i="24"/>
  <c r="AE1152" i="24" s="1"/>
  <c r="AD375" i="24"/>
  <c r="AE375" i="24" s="1"/>
  <c r="AD383" i="24"/>
  <c r="AE383" i="24" s="1"/>
  <c r="AD391" i="24"/>
  <c r="AE391" i="24" s="1"/>
  <c r="AD399" i="24"/>
  <c r="AE399" i="24" s="1"/>
  <c r="AD407" i="24"/>
  <c r="AE407" i="24" s="1"/>
  <c r="AD415" i="24"/>
  <c r="AE415" i="24" s="1"/>
  <c r="AD423" i="24"/>
  <c r="AE423" i="24" s="1"/>
  <c r="AD431" i="24"/>
  <c r="AE431" i="24" s="1"/>
  <c r="AD439" i="24"/>
  <c r="AE439" i="24" s="1"/>
  <c r="AD447" i="24"/>
  <c r="AE447" i="24" s="1"/>
  <c r="AD455" i="24"/>
  <c r="AE455" i="24" s="1"/>
  <c r="AD463" i="24"/>
  <c r="AE463" i="24" s="1"/>
  <c r="AD471" i="24"/>
  <c r="AE471" i="24" s="1"/>
  <c r="AD479" i="24"/>
  <c r="AE479" i="24" s="1"/>
  <c r="AD487" i="24"/>
  <c r="AE487" i="24" s="1"/>
  <c r="AD495" i="24"/>
  <c r="AE495" i="24" s="1"/>
  <c r="AD503" i="24"/>
  <c r="AE503" i="24" s="1"/>
  <c r="AD511" i="24"/>
  <c r="AE511" i="24" s="1"/>
  <c r="AD519" i="24"/>
  <c r="AE519" i="24" s="1"/>
  <c r="AD527" i="24"/>
  <c r="AE527" i="24" s="1"/>
  <c r="AD535" i="24"/>
  <c r="AE535" i="24" s="1"/>
  <c r="AD543" i="24"/>
  <c r="AE543" i="24" s="1"/>
  <c r="AD551" i="24"/>
  <c r="AE551" i="24" s="1"/>
  <c r="AD560" i="24"/>
  <c r="AE560" i="24" s="1"/>
  <c r="AD568" i="24"/>
  <c r="AE568" i="24" s="1"/>
  <c r="AD576" i="24"/>
  <c r="AE576" i="24" s="1"/>
  <c r="AD584" i="24"/>
  <c r="AE584" i="24" s="1"/>
  <c r="AD592" i="24"/>
  <c r="AE592" i="24" s="1"/>
  <c r="AD600" i="24"/>
  <c r="AE600" i="24" s="1"/>
  <c r="AD608" i="24"/>
  <c r="AE608" i="24" s="1"/>
  <c r="AD616" i="24"/>
  <c r="AE616" i="24" s="1"/>
  <c r="AD624" i="24"/>
  <c r="AE624" i="24" s="1"/>
  <c r="AD632" i="24"/>
  <c r="AE632" i="24" s="1"/>
  <c r="AD640" i="24"/>
  <c r="AE640" i="24" s="1"/>
  <c r="AD648" i="24"/>
  <c r="AE648" i="24" s="1"/>
  <c r="AD656" i="24"/>
  <c r="AE656" i="24" s="1"/>
  <c r="AD664" i="24"/>
  <c r="AE664" i="24" s="1"/>
  <c r="AD672" i="24"/>
  <c r="AE672" i="24" s="1"/>
  <c r="AD680" i="24"/>
  <c r="AE680" i="24" s="1"/>
  <c r="AD688" i="24"/>
  <c r="AE688" i="24" s="1"/>
  <c r="AD696" i="24"/>
  <c r="AE696" i="24" s="1"/>
  <c r="AD704" i="24"/>
  <c r="AE704" i="24" s="1"/>
  <c r="AD712" i="24"/>
  <c r="AE712" i="24" s="1"/>
  <c r="AD720" i="24"/>
  <c r="AE720" i="24" s="1"/>
  <c r="AD728" i="24"/>
  <c r="AE728" i="24" s="1"/>
  <c r="AD736" i="24"/>
  <c r="AE736" i="24" s="1"/>
  <c r="AD744" i="24"/>
  <c r="AE744" i="24" s="1"/>
  <c r="AD752" i="24"/>
  <c r="AE752" i="24" s="1"/>
  <c r="AD760" i="24"/>
  <c r="AE760" i="24" s="1"/>
  <c r="AD768" i="24"/>
  <c r="AE768" i="24" s="1"/>
  <c r="AD776" i="24"/>
  <c r="AE776" i="24" s="1"/>
  <c r="AD784" i="24"/>
  <c r="AE784" i="24" s="1"/>
  <c r="AD792" i="24"/>
  <c r="AE792" i="24" s="1"/>
  <c r="AD800" i="24"/>
  <c r="AE800" i="24" s="1"/>
  <c r="AD808" i="24"/>
  <c r="AE808" i="24" s="1"/>
  <c r="AD816" i="24"/>
  <c r="AE816" i="24" s="1"/>
  <c r="AD824" i="24"/>
  <c r="AE824" i="24" s="1"/>
  <c r="AD832" i="24"/>
  <c r="AE832" i="24" s="1"/>
  <c r="AD840" i="24"/>
  <c r="AE840" i="24" s="1"/>
  <c r="AD848" i="24"/>
  <c r="AE848" i="24" s="1"/>
  <c r="AD856" i="24"/>
  <c r="AE856" i="24" s="1"/>
  <c r="AD864" i="24"/>
  <c r="AE864" i="24" s="1"/>
  <c r="AD873" i="24"/>
  <c r="AE873" i="24" s="1"/>
  <c r="AD881" i="24"/>
  <c r="AE881" i="24" s="1"/>
  <c r="AD889" i="24"/>
  <c r="AE889" i="24" s="1"/>
  <c r="AD897" i="24"/>
  <c r="AE897" i="24" s="1"/>
  <c r="AD913" i="24"/>
  <c r="AE913" i="24" s="1"/>
  <c r="AD921" i="24"/>
  <c r="AE921" i="24" s="1"/>
  <c r="AD929" i="24"/>
  <c r="AE929" i="24" s="1"/>
  <c r="AD937" i="24"/>
  <c r="AE937" i="24" s="1"/>
  <c r="AD945" i="24"/>
  <c r="AE945" i="24" s="1"/>
  <c r="AD953" i="24"/>
  <c r="AE953" i="24" s="1"/>
  <c r="AD961" i="24"/>
  <c r="AE961" i="24" s="1"/>
  <c r="AD969" i="24"/>
  <c r="AE969" i="24" s="1"/>
  <c r="AD977" i="24"/>
  <c r="AE977" i="24" s="1"/>
  <c r="AD985" i="24"/>
  <c r="AE985" i="24" s="1"/>
  <c r="AD993" i="24"/>
  <c r="AE993" i="24" s="1"/>
  <c r="AD1001" i="24"/>
  <c r="AE1001" i="24" s="1"/>
  <c r="AD1009" i="24"/>
  <c r="AE1009" i="24" s="1"/>
  <c r="AD1017" i="24"/>
  <c r="AE1017" i="24" s="1"/>
  <c r="AD1025" i="24"/>
  <c r="AE1025" i="24" s="1"/>
  <c r="AD1033" i="24"/>
  <c r="AE1033" i="24" s="1"/>
  <c r="AD1041" i="24"/>
  <c r="AE1041" i="24" s="1"/>
  <c r="AD1050" i="24"/>
  <c r="AE1050" i="24" s="1"/>
  <c r="AD1058" i="24"/>
  <c r="AE1058" i="24" s="1"/>
  <c r="AD1061" i="24"/>
  <c r="AE1061" i="24" s="1"/>
  <c r="AD1071" i="24"/>
  <c r="AE1071" i="24" s="1"/>
  <c r="AD1079" i="24"/>
  <c r="AE1079" i="24" s="1"/>
  <c r="AD1087" i="24"/>
  <c r="AE1087" i="24" s="1"/>
  <c r="AD1096" i="24"/>
  <c r="AE1096" i="24" s="1"/>
  <c r="AD1104" i="24"/>
  <c r="AE1104" i="24" s="1"/>
  <c r="AD1112" i="24"/>
  <c r="AE1112" i="24" s="1"/>
  <c r="AD1120" i="24"/>
  <c r="AE1120" i="24" s="1"/>
  <c r="AD1129" i="24"/>
  <c r="AE1129" i="24" s="1"/>
  <c r="AD1137" i="24"/>
  <c r="AE1137" i="24" s="1"/>
  <c r="AD1145" i="24"/>
  <c r="AE1145" i="24" s="1"/>
  <c r="AD1153" i="24"/>
  <c r="AE1153" i="24" s="1"/>
  <c r="AD1161" i="24"/>
  <c r="AE1161" i="24" s="1"/>
  <c r="AD380" i="24"/>
  <c r="AE380" i="24" s="1"/>
  <c r="AD388" i="24"/>
  <c r="AE388" i="24" s="1"/>
  <c r="AD396" i="24"/>
  <c r="AE396" i="24" s="1"/>
  <c r="AD404" i="24"/>
  <c r="AE404" i="24" s="1"/>
  <c r="AD412" i="24"/>
  <c r="AE412" i="24" s="1"/>
  <c r="AD420" i="24"/>
  <c r="AE420" i="24" s="1"/>
  <c r="AD428" i="24"/>
  <c r="AE428" i="24" s="1"/>
  <c r="AD436" i="24"/>
  <c r="AE436" i="24" s="1"/>
  <c r="AD444" i="24"/>
  <c r="AE444" i="24" s="1"/>
  <c r="AD452" i="24"/>
  <c r="AE452" i="24" s="1"/>
  <c r="AD460" i="24"/>
  <c r="AE460" i="24" s="1"/>
  <c r="AD468" i="24"/>
  <c r="AE468" i="24" s="1"/>
  <c r="AD476" i="24"/>
  <c r="AE476" i="24" s="1"/>
  <c r="AD484" i="24"/>
  <c r="AE484" i="24" s="1"/>
  <c r="AD492" i="24"/>
  <c r="AE492" i="24" s="1"/>
  <c r="AD504" i="24"/>
  <c r="AE504" i="24" s="1"/>
  <c r="AD524" i="24"/>
  <c r="AE524" i="24" s="1"/>
  <c r="AD536" i="24"/>
  <c r="AE536" i="24" s="1"/>
  <c r="AD556" i="24"/>
  <c r="AE556" i="24" s="1"/>
  <c r="AD569" i="24"/>
  <c r="AE569" i="24" s="1"/>
  <c r="AD585" i="24"/>
  <c r="AE585" i="24" s="1"/>
  <c r="AD601" i="24"/>
  <c r="AE601" i="24" s="1"/>
  <c r="AD617" i="24"/>
  <c r="AE617" i="24" s="1"/>
  <c r="AD633" i="24"/>
  <c r="AE633" i="24" s="1"/>
  <c r="AD649" i="24"/>
  <c r="AE649" i="24" s="1"/>
  <c r="AD665" i="24"/>
  <c r="AE665" i="24" s="1"/>
  <c r="AD681" i="24"/>
  <c r="AE681" i="24" s="1"/>
  <c r="AD697" i="24"/>
  <c r="AE697" i="24" s="1"/>
  <c r="AD713" i="24"/>
  <c r="AE713" i="24" s="1"/>
  <c r="AD729" i="24"/>
  <c r="AE729" i="24" s="1"/>
  <c r="AD745" i="24"/>
  <c r="AE745" i="24" s="1"/>
  <c r="AD761" i="24"/>
  <c r="AE761" i="24" s="1"/>
  <c r="AD777" i="24"/>
  <c r="AE777" i="24" s="1"/>
  <c r="AD793" i="24"/>
  <c r="AE793" i="24" s="1"/>
  <c r="AD809" i="24"/>
  <c r="AE809" i="24" s="1"/>
  <c r="AD825" i="24"/>
  <c r="AE825" i="24" s="1"/>
  <c r="AD841" i="24"/>
  <c r="AE841" i="24" s="1"/>
  <c r="AD857" i="24"/>
  <c r="AE857" i="24" s="1"/>
  <c r="AD874" i="24"/>
  <c r="AE874" i="24" s="1"/>
  <c r="AD890" i="24"/>
  <c r="AE890" i="24" s="1"/>
  <c r="AD906" i="24"/>
  <c r="AE906" i="24" s="1"/>
  <c r="AD922" i="24"/>
  <c r="AE922" i="24" s="1"/>
  <c r="AD938" i="24"/>
  <c r="AE938" i="24" s="1"/>
  <c r="AD954" i="24"/>
  <c r="AE954" i="24" s="1"/>
  <c r="AD970" i="24"/>
  <c r="AE970" i="24" s="1"/>
  <c r="AD986" i="24"/>
  <c r="AE986" i="24" s="1"/>
  <c r="AD1002" i="24"/>
  <c r="AE1002" i="24" s="1"/>
  <c r="AD1018" i="24"/>
  <c r="AE1018" i="24" s="1"/>
  <c r="AD1034" i="24"/>
  <c r="AE1034" i="24" s="1"/>
  <c r="AD1051" i="24"/>
  <c r="AE1051" i="24" s="1"/>
  <c r="AD1052" i="24"/>
  <c r="AE1052" i="24" s="1"/>
  <c r="AD1072" i="24"/>
  <c r="AE1072" i="24" s="1"/>
  <c r="AD1088" i="24"/>
  <c r="AE1088" i="24" s="1"/>
  <c r="AD1105" i="24"/>
  <c r="AE1105" i="24" s="1"/>
  <c r="AD1121" i="24"/>
  <c r="AE1121" i="24" s="1"/>
  <c r="AD1138" i="24"/>
  <c r="AE1138" i="24" s="1"/>
  <c r="AD1154" i="24"/>
  <c r="AE1154" i="24" s="1"/>
  <c r="AD381" i="24"/>
  <c r="AE381" i="24" s="1"/>
  <c r="AD397" i="24"/>
  <c r="AE397" i="24" s="1"/>
  <c r="AD413" i="24"/>
  <c r="AE413" i="24" s="1"/>
  <c r="AD429" i="24"/>
  <c r="AE429" i="24" s="1"/>
  <c r="AD445" i="24"/>
  <c r="AE445" i="24" s="1"/>
  <c r="AD461" i="24"/>
  <c r="AE461" i="24" s="1"/>
  <c r="AD477" i="24"/>
  <c r="AE477" i="24" s="1"/>
  <c r="AD493" i="24"/>
  <c r="AE493" i="24" s="1"/>
  <c r="AD509" i="24"/>
  <c r="AE509" i="24" s="1"/>
  <c r="AD525" i="24"/>
  <c r="AE525" i="24" s="1"/>
  <c r="AD541" i="24"/>
  <c r="AE541" i="24" s="1"/>
  <c r="AD557" i="24"/>
  <c r="AE557" i="24" s="1"/>
  <c r="AD574" i="24"/>
  <c r="AE574" i="24" s="1"/>
  <c r="AD590" i="24"/>
  <c r="AE590" i="24" s="1"/>
  <c r="AD606" i="24"/>
  <c r="AE606" i="24" s="1"/>
  <c r="AD622" i="24"/>
  <c r="AE622" i="24" s="1"/>
  <c r="AD638" i="24"/>
  <c r="AE638" i="24" s="1"/>
  <c r="AD654" i="24"/>
  <c r="AE654" i="24" s="1"/>
  <c r="AD670" i="24"/>
  <c r="AE670" i="24" s="1"/>
  <c r="AD686" i="24"/>
  <c r="AE686" i="24" s="1"/>
  <c r="AD702" i="24"/>
  <c r="AE702" i="24" s="1"/>
  <c r="AD718" i="24"/>
  <c r="AE718" i="24" s="1"/>
  <c r="AD734" i="24"/>
  <c r="AE734" i="24" s="1"/>
  <c r="AD750" i="24"/>
  <c r="AE750" i="24" s="1"/>
  <c r="AD766" i="24"/>
  <c r="AE766" i="24" s="1"/>
  <c r="AD782" i="24"/>
  <c r="AE782" i="24" s="1"/>
  <c r="AD798" i="24"/>
  <c r="AE798" i="24" s="1"/>
  <c r="AD814" i="24"/>
  <c r="AE814" i="24" s="1"/>
  <c r="AD830" i="24"/>
  <c r="AE830" i="24" s="1"/>
  <c r="AD846" i="24"/>
  <c r="AE846" i="24" s="1"/>
  <c r="AD862" i="24"/>
  <c r="AE862" i="24" s="1"/>
  <c r="AD879" i="24"/>
  <c r="AE879" i="24" s="1"/>
  <c r="AD895" i="24"/>
  <c r="AE895" i="24" s="1"/>
  <c r="AD911" i="24"/>
  <c r="AE911" i="24" s="1"/>
  <c r="AD927" i="24"/>
  <c r="AE927" i="24" s="1"/>
  <c r="AD943" i="24"/>
  <c r="AE943" i="24" s="1"/>
  <c r="AD959" i="24"/>
  <c r="AE959" i="24" s="1"/>
  <c r="AD975" i="24"/>
  <c r="AE975" i="24" s="1"/>
  <c r="AD991" i="24"/>
  <c r="AE991" i="24" s="1"/>
  <c r="AD1007" i="24"/>
  <c r="AE1007" i="24" s="1"/>
  <c r="AD354" i="24"/>
  <c r="AE354" i="24" s="1"/>
  <c r="AD496" i="24"/>
  <c r="AE496" i="24" s="1"/>
  <c r="AD528" i="24"/>
  <c r="AE528" i="24" s="1"/>
  <c r="AD561" i="24"/>
  <c r="AE561" i="24" s="1"/>
  <c r="AD573" i="24"/>
  <c r="AE573" i="24" s="1"/>
  <c r="AD589" i="24"/>
  <c r="AE589" i="24" s="1"/>
  <c r="AD605" i="24"/>
  <c r="AE605" i="24" s="1"/>
  <c r="AD621" i="24"/>
  <c r="AE621" i="24" s="1"/>
  <c r="AD637" i="24"/>
  <c r="AE637" i="24" s="1"/>
  <c r="AD653" i="24"/>
  <c r="AE653" i="24" s="1"/>
  <c r="AD669" i="24"/>
  <c r="AE669" i="24" s="1"/>
  <c r="AD685" i="24"/>
  <c r="AE685" i="24" s="1"/>
  <c r="AD701" i="24"/>
  <c r="AE701" i="24" s="1"/>
  <c r="AD717" i="24"/>
  <c r="AE717" i="24" s="1"/>
  <c r="AD733" i="24"/>
  <c r="AE733" i="24" s="1"/>
  <c r="AD749" i="24"/>
  <c r="AE749" i="24" s="1"/>
  <c r="AD765" i="24"/>
  <c r="AE765" i="24" s="1"/>
  <c r="AD781" i="24"/>
  <c r="AE781" i="24" s="1"/>
  <c r="AD797" i="24"/>
  <c r="AE797" i="24" s="1"/>
  <c r="AD813" i="24"/>
  <c r="AE813" i="24" s="1"/>
  <c r="AD829" i="24"/>
  <c r="AE829" i="24" s="1"/>
  <c r="AD845" i="24"/>
  <c r="AE845" i="24" s="1"/>
  <c r="AD861" i="24"/>
  <c r="AE861" i="24" s="1"/>
  <c r="AD878" i="24"/>
  <c r="AE878" i="24" s="1"/>
  <c r="AD894" i="24"/>
  <c r="AE894" i="24" s="1"/>
  <c r="AD910" i="24"/>
  <c r="AE910" i="24" s="1"/>
  <c r="AD926" i="24"/>
  <c r="AE926" i="24" s="1"/>
  <c r="AD942" i="24"/>
  <c r="AE942" i="24" s="1"/>
  <c r="AD958" i="24"/>
  <c r="AE958" i="24" s="1"/>
  <c r="AD974" i="24"/>
  <c r="AE974" i="24" s="1"/>
  <c r="AD990" i="24"/>
  <c r="AE990" i="24" s="1"/>
  <c r="AD1006" i="24"/>
  <c r="AE1006" i="24" s="1"/>
  <c r="AD1022" i="24"/>
  <c r="AE1022" i="24" s="1"/>
  <c r="AD1038" i="24"/>
  <c r="AE1038" i="24" s="1"/>
  <c r="AD1055" i="24"/>
  <c r="AE1055" i="24" s="1"/>
  <c r="AD1060" i="24"/>
  <c r="AE1060" i="24" s="1"/>
  <c r="AD1076" i="24"/>
  <c r="AE1076" i="24" s="1"/>
  <c r="AD1093" i="24"/>
  <c r="AE1093" i="24" s="1"/>
  <c r="AD1109" i="24"/>
  <c r="AE1109" i="24" s="1"/>
  <c r="AD1126" i="24"/>
  <c r="AE1126" i="24" s="1"/>
  <c r="AD1158" i="24"/>
  <c r="AE1158" i="24" s="1"/>
  <c r="AD385" i="24"/>
  <c r="AE385" i="24" s="1"/>
  <c r="AD401" i="24"/>
  <c r="AE401" i="24" s="1"/>
  <c r="AD417" i="24"/>
  <c r="AE417" i="24" s="1"/>
  <c r="AD433" i="24"/>
  <c r="AE433" i="24" s="1"/>
  <c r="AD449" i="24"/>
  <c r="AE449" i="24" s="1"/>
  <c r="AD465" i="24"/>
  <c r="AE465" i="24" s="1"/>
  <c r="AD481" i="24"/>
  <c r="AE481" i="24" s="1"/>
  <c r="AD497" i="24"/>
  <c r="AE497" i="24" s="1"/>
  <c r="AD513" i="24"/>
  <c r="AE513" i="24" s="1"/>
  <c r="AD529" i="24"/>
  <c r="AE529" i="24" s="1"/>
  <c r="AD545" i="24"/>
  <c r="AE545" i="24" s="1"/>
  <c r="AD562" i="24"/>
  <c r="AE562" i="24" s="1"/>
  <c r="AD578" i="24"/>
  <c r="AE578" i="24" s="1"/>
  <c r="AD594" i="24"/>
  <c r="AE594" i="24" s="1"/>
  <c r="AD610" i="24"/>
  <c r="AE610" i="24" s="1"/>
  <c r="AD626" i="24"/>
  <c r="AE626" i="24" s="1"/>
  <c r="AD642" i="24"/>
  <c r="AE642" i="24" s="1"/>
  <c r="AD658" i="24"/>
  <c r="AE658" i="24" s="1"/>
  <c r="AD674" i="24"/>
  <c r="AE674" i="24" s="1"/>
  <c r="AD690" i="24"/>
  <c r="AE690" i="24" s="1"/>
  <c r="AD706" i="24"/>
  <c r="AE706" i="24" s="1"/>
  <c r="AD722" i="24"/>
  <c r="AE722" i="24" s="1"/>
  <c r="AD738" i="24"/>
  <c r="AE738" i="24" s="1"/>
  <c r="AD754" i="24"/>
  <c r="AE754" i="24" s="1"/>
  <c r="AD770" i="24"/>
  <c r="AE770" i="24" s="1"/>
  <c r="AD786" i="24"/>
  <c r="AE786" i="24" s="1"/>
  <c r="AD802" i="24"/>
  <c r="AE802" i="24" s="1"/>
  <c r="AD818" i="24"/>
  <c r="AE818" i="24" s="1"/>
  <c r="AD834" i="24"/>
  <c r="AE834" i="24" s="1"/>
  <c r="AD850" i="24"/>
  <c r="AE850" i="24" s="1"/>
  <c r="AD866" i="24"/>
  <c r="AE866" i="24" s="1"/>
  <c r="AD883" i="24"/>
  <c r="AE883" i="24" s="1"/>
  <c r="AD899" i="24"/>
  <c r="AE899" i="24" s="1"/>
  <c r="AD915" i="24"/>
  <c r="AE915" i="24" s="1"/>
  <c r="AD931" i="24"/>
  <c r="AE931" i="24" s="1"/>
  <c r="AD947" i="24"/>
  <c r="AE947" i="24" s="1"/>
  <c r="AD963" i="24"/>
  <c r="AE963" i="24" s="1"/>
  <c r="AD979" i="24"/>
  <c r="AE979" i="24" s="1"/>
  <c r="AD995" i="24"/>
  <c r="AE995" i="24" s="1"/>
  <c r="AD1011" i="24"/>
  <c r="AE1011" i="24" s="1"/>
  <c r="AD1023" i="24"/>
  <c r="AE1023" i="24" s="1"/>
  <c r="AD1031" i="24"/>
  <c r="AE1031" i="24" s="1"/>
  <c r="AD1039" i="24"/>
  <c r="AE1039" i="24" s="1"/>
  <c r="AD1048" i="24"/>
  <c r="AE1048" i="24" s="1"/>
  <c r="AD1064" i="24"/>
  <c r="AE1064" i="24" s="1"/>
  <c r="AD1027" i="24"/>
  <c r="AE1027" i="24" s="1"/>
  <c r="AD1035" i="24"/>
  <c r="AE1035" i="24" s="1"/>
  <c r="AD1044" i="24"/>
  <c r="AE1044" i="24" s="1"/>
  <c r="AD1056" i="24"/>
  <c r="AE1056" i="24" s="1"/>
  <c r="AD1057" i="24"/>
  <c r="AE1057" i="24" s="1"/>
  <c r="AD11" i="24"/>
  <c r="AE11" i="24" s="1"/>
  <c r="R11" i="24"/>
  <c r="A14" i="24"/>
  <c r="U26" i="24" l="1"/>
  <c r="R326" i="24"/>
  <c r="S326" i="24"/>
  <c r="U326" i="24"/>
  <c r="R134" i="24"/>
  <c r="U134" i="24"/>
  <c r="S134" i="24"/>
  <c r="AD197" i="24"/>
  <c r="AE197" i="24" s="1"/>
  <c r="R197" i="24"/>
  <c r="S197" i="24"/>
  <c r="U197" i="24"/>
  <c r="AD226" i="24"/>
  <c r="AE226" i="24" s="1"/>
  <c r="R226" i="24"/>
  <c r="S226" i="24"/>
  <c r="U226" i="24"/>
  <c r="AD33" i="24"/>
  <c r="AE33" i="24" s="1"/>
  <c r="S33" i="24"/>
  <c r="R33" i="24"/>
  <c r="U33" i="24"/>
  <c r="R225" i="24"/>
  <c r="S225" i="24"/>
  <c r="U225" i="24"/>
  <c r="AD32" i="24"/>
  <c r="AE32" i="24" s="1"/>
  <c r="R32" i="24"/>
  <c r="U32" i="24"/>
  <c r="S32" i="24"/>
  <c r="AD132" i="24"/>
  <c r="AE132" i="24" s="1"/>
  <c r="U132" i="24"/>
  <c r="R132" i="24"/>
  <c r="S132" i="24"/>
  <c r="AD151" i="24"/>
  <c r="AE151" i="24" s="1"/>
  <c r="S151" i="24"/>
  <c r="R151" i="24"/>
  <c r="U151" i="24"/>
  <c r="R318" i="24"/>
  <c r="S318" i="24"/>
  <c r="U318" i="24"/>
  <c r="R190" i="24"/>
  <c r="S190" i="24"/>
  <c r="U190" i="24"/>
  <c r="U62" i="24"/>
  <c r="R62" i="24"/>
  <c r="S62" i="24"/>
  <c r="AD301" i="24"/>
  <c r="AE301" i="24" s="1"/>
  <c r="R301" i="24"/>
  <c r="S301" i="24"/>
  <c r="U301" i="24"/>
  <c r="AD141" i="24"/>
  <c r="AE141" i="24" s="1"/>
  <c r="U141" i="24"/>
  <c r="R141" i="24"/>
  <c r="S141" i="24"/>
  <c r="AD265" i="24"/>
  <c r="AE265" i="24" s="1"/>
  <c r="R265" i="24"/>
  <c r="S265" i="24"/>
  <c r="U265" i="24"/>
  <c r="AD137" i="24"/>
  <c r="AE137" i="24" s="1"/>
  <c r="R137" i="24"/>
  <c r="S137" i="24"/>
  <c r="U137" i="24"/>
  <c r="AD320" i="24"/>
  <c r="AE320" i="24" s="1"/>
  <c r="U320" i="24"/>
  <c r="R320" i="24"/>
  <c r="S320" i="24"/>
  <c r="AD192" i="24"/>
  <c r="AE192" i="24" s="1"/>
  <c r="U192" i="24"/>
  <c r="R192" i="24"/>
  <c r="S192" i="24"/>
  <c r="AD64" i="24"/>
  <c r="AE64" i="24" s="1"/>
  <c r="R64" i="24"/>
  <c r="U64" i="24"/>
  <c r="S64" i="24"/>
  <c r="AD259" i="24"/>
  <c r="AE259" i="24" s="1"/>
  <c r="S259" i="24"/>
  <c r="U259" i="24"/>
  <c r="R259" i="24"/>
  <c r="AD131" i="24"/>
  <c r="AE131" i="24" s="1"/>
  <c r="S131" i="24"/>
  <c r="R131" i="24"/>
  <c r="U131" i="24"/>
  <c r="R245" i="24"/>
  <c r="S245" i="24"/>
  <c r="U245" i="24"/>
  <c r="U348" i="24"/>
  <c r="R348" i="24"/>
  <c r="S348" i="24"/>
  <c r="U220" i="24"/>
  <c r="R220" i="24"/>
  <c r="S220" i="24"/>
  <c r="U156" i="24"/>
  <c r="R156" i="24"/>
  <c r="S156" i="24"/>
  <c r="R92" i="24"/>
  <c r="U92" i="24"/>
  <c r="S92" i="24"/>
  <c r="S287" i="24"/>
  <c r="U287" i="24"/>
  <c r="R287" i="24"/>
  <c r="S223" i="24"/>
  <c r="U223" i="24"/>
  <c r="R223" i="24"/>
  <c r="S159" i="24"/>
  <c r="U159" i="24"/>
  <c r="R159" i="24"/>
  <c r="S95" i="24"/>
  <c r="R95" i="24"/>
  <c r="U95" i="24"/>
  <c r="U344" i="24"/>
  <c r="R344" i="24"/>
  <c r="S344" i="24"/>
  <c r="U280" i="24"/>
  <c r="R280" i="24"/>
  <c r="S280" i="24"/>
  <c r="S139" i="24"/>
  <c r="R139" i="24"/>
  <c r="U139" i="24"/>
  <c r="U276" i="24"/>
  <c r="R276" i="24"/>
  <c r="S276" i="24"/>
  <c r="R100" i="24"/>
  <c r="U100" i="24"/>
  <c r="S100" i="24"/>
  <c r="S311" i="24"/>
  <c r="U311" i="24"/>
  <c r="R311" i="24"/>
  <c r="AD55" i="24"/>
  <c r="AE55" i="24" s="1"/>
  <c r="S55" i="24"/>
  <c r="R55" i="24"/>
  <c r="U55" i="24"/>
  <c r="AD310" i="24"/>
  <c r="AE310" i="24" s="1"/>
  <c r="R310" i="24"/>
  <c r="S310" i="24"/>
  <c r="U310" i="24"/>
  <c r="AD246" i="24"/>
  <c r="AE246" i="24" s="1"/>
  <c r="R246" i="24"/>
  <c r="S246" i="24"/>
  <c r="U246" i="24"/>
  <c r="AD182" i="24"/>
  <c r="AE182" i="24" s="1"/>
  <c r="R182" i="24"/>
  <c r="S182" i="24"/>
  <c r="U182" i="24"/>
  <c r="AD118" i="24"/>
  <c r="AE118" i="24" s="1"/>
  <c r="R118" i="24"/>
  <c r="U118" i="24"/>
  <c r="S118" i="24"/>
  <c r="R293" i="24"/>
  <c r="S293" i="24"/>
  <c r="U293" i="24"/>
  <c r="AD165" i="24"/>
  <c r="AE165" i="24" s="1"/>
  <c r="R165" i="24"/>
  <c r="S165" i="24"/>
  <c r="U165" i="24"/>
  <c r="U248" i="24"/>
  <c r="R248" i="24"/>
  <c r="S248" i="24"/>
  <c r="S347" i="24"/>
  <c r="U347" i="24"/>
  <c r="R347" i="24"/>
  <c r="S203" i="24"/>
  <c r="U203" i="24"/>
  <c r="R203" i="24"/>
  <c r="S59" i="24"/>
  <c r="R59" i="24"/>
  <c r="U59" i="24"/>
  <c r="AD324" i="24"/>
  <c r="AE324" i="24" s="1"/>
  <c r="U324" i="24"/>
  <c r="R324" i="24"/>
  <c r="S324" i="24"/>
  <c r="AD164" i="24"/>
  <c r="AE164" i="24" s="1"/>
  <c r="U164" i="24"/>
  <c r="R164" i="24"/>
  <c r="S164" i="24"/>
  <c r="AD338" i="24"/>
  <c r="AE338" i="24" s="1"/>
  <c r="R338" i="24"/>
  <c r="S338" i="24"/>
  <c r="U338" i="24"/>
  <c r="AD274" i="24"/>
  <c r="AE274" i="24" s="1"/>
  <c r="R274" i="24"/>
  <c r="S274" i="24"/>
  <c r="U274" i="24"/>
  <c r="AD210" i="24"/>
  <c r="AE210" i="24" s="1"/>
  <c r="R210" i="24"/>
  <c r="S210" i="24"/>
  <c r="U210" i="24"/>
  <c r="AD146" i="24"/>
  <c r="AE146" i="24" s="1"/>
  <c r="R146" i="24"/>
  <c r="S146" i="24"/>
  <c r="U146" i="24"/>
  <c r="AD82" i="24"/>
  <c r="AE82" i="24" s="1"/>
  <c r="U82" i="24"/>
  <c r="R82" i="24"/>
  <c r="S82" i="24"/>
  <c r="R337" i="24"/>
  <c r="S337" i="24"/>
  <c r="U337" i="24"/>
  <c r="R273" i="24"/>
  <c r="S273" i="24"/>
  <c r="U273" i="24"/>
  <c r="R209" i="24"/>
  <c r="S209" i="24"/>
  <c r="U209" i="24"/>
  <c r="S145" i="24"/>
  <c r="U145" i="24"/>
  <c r="R145" i="24"/>
  <c r="S81" i="24"/>
  <c r="R81" i="24"/>
  <c r="U81" i="24"/>
  <c r="AD120" i="24"/>
  <c r="AE120" i="24" s="1"/>
  <c r="U120" i="24"/>
  <c r="S120" i="24"/>
  <c r="R120" i="24"/>
  <c r="U340" i="24"/>
  <c r="R340" i="24"/>
  <c r="S340" i="24"/>
  <c r="R84" i="24"/>
  <c r="U84" i="24"/>
  <c r="S84" i="24"/>
  <c r="S263" i="24"/>
  <c r="U263" i="24"/>
  <c r="R263" i="24"/>
  <c r="AD119" i="24"/>
  <c r="AE119" i="24" s="1"/>
  <c r="S119" i="24"/>
  <c r="R119" i="24"/>
  <c r="U119" i="24"/>
  <c r="AD302" i="24"/>
  <c r="AE302" i="24" s="1"/>
  <c r="R302" i="24"/>
  <c r="S302" i="24"/>
  <c r="U302" i="24"/>
  <c r="AD238" i="24"/>
  <c r="AE238" i="24" s="1"/>
  <c r="R238" i="24"/>
  <c r="S238" i="24"/>
  <c r="U238" i="24"/>
  <c r="AD174" i="24"/>
  <c r="AE174" i="24" s="1"/>
  <c r="R174" i="24"/>
  <c r="S174" i="24"/>
  <c r="U174" i="24"/>
  <c r="AD110" i="24"/>
  <c r="AE110" i="24" s="1"/>
  <c r="R110" i="24"/>
  <c r="S110" i="24"/>
  <c r="U110" i="24"/>
  <c r="AD349" i="24"/>
  <c r="AE349" i="24" s="1"/>
  <c r="R349" i="24"/>
  <c r="S349" i="24"/>
  <c r="U349" i="24"/>
  <c r="AD285" i="24"/>
  <c r="AE285" i="24" s="1"/>
  <c r="R285" i="24"/>
  <c r="S285" i="24"/>
  <c r="U285" i="24"/>
  <c r="AD189" i="24"/>
  <c r="AE189" i="24" s="1"/>
  <c r="R189" i="24"/>
  <c r="S189" i="24"/>
  <c r="U189" i="24"/>
  <c r="AD125" i="24"/>
  <c r="AE125" i="24" s="1"/>
  <c r="U125" i="24"/>
  <c r="R125" i="24"/>
  <c r="S125" i="24"/>
  <c r="AD330" i="24"/>
  <c r="AE330" i="24" s="1"/>
  <c r="R330" i="24"/>
  <c r="S330" i="24"/>
  <c r="U330" i="24"/>
  <c r="AD266" i="24"/>
  <c r="AE266" i="24" s="1"/>
  <c r="R266" i="24"/>
  <c r="S266" i="24"/>
  <c r="U266" i="24"/>
  <c r="AD202" i="24"/>
  <c r="AE202" i="24" s="1"/>
  <c r="R202" i="24"/>
  <c r="S202" i="24"/>
  <c r="U202" i="24"/>
  <c r="AD138" i="24"/>
  <c r="AE138" i="24" s="1"/>
  <c r="R138" i="24"/>
  <c r="S138" i="24"/>
  <c r="U138" i="24"/>
  <c r="AD74" i="24"/>
  <c r="AE74" i="24" s="1"/>
  <c r="U74" i="24"/>
  <c r="R74" i="24"/>
  <c r="S74" i="24"/>
  <c r="AD313" i="24"/>
  <c r="AE313" i="24" s="1"/>
  <c r="R313" i="24"/>
  <c r="S313" i="24"/>
  <c r="U313" i="24"/>
  <c r="AD249" i="24"/>
  <c r="AE249" i="24" s="1"/>
  <c r="R249" i="24"/>
  <c r="S249" i="24"/>
  <c r="U249" i="24"/>
  <c r="AD185" i="24"/>
  <c r="AE185" i="24" s="1"/>
  <c r="R185" i="24"/>
  <c r="S185" i="24"/>
  <c r="U185" i="24"/>
  <c r="AD121" i="24"/>
  <c r="AE121" i="24" s="1"/>
  <c r="R121" i="24"/>
  <c r="S121" i="24"/>
  <c r="U121" i="24"/>
  <c r="AD57" i="24"/>
  <c r="AE57" i="24" s="1"/>
  <c r="S57" i="24"/>
  <c r="R57" i="24"/>
  <c r="U57" i="24"/>
  <c r="AD304" i="24"/>
  <c r="AE304" i="24" s="1"/>
  <c r="U304" i="24"/>
  <c r="R304" i="24"/>
  <c r="S304" i="24"/>
  <c r="AD240" i="24"/>
  <c r="AE240" i="24" s="1"/>
  <c r="U240" i="24"/>
  <c r="R240" i="24"/>
  <c r="S240" i="24"/>
  <c r="AD176" i="24"/>
  <c r="AE176" i="24" s="1"/>
  <c r="U176" i="24"/>
  <c r="R176" i="24"/>
  <c r="S176" i="24"/>
  <c r="AD112" i="24"/>
  <c r="AE112" i="24" s="1"/>
  <c r="U112" i="24"/>
  <c r="R112" i="24"/>
  <c r="S112" i="24"/>
  <c r="AD307" i="24"/>
  <c r="AE307" i="24" s="1"/>
  <c r="S307" i="24"/>
  <c r="U307" i="24"/>
  <c r="R307" i="24"/>
  <c r="AD243" i="24"/>
  <c r="AE243" i="24" s="1"/>
  <c r="S243" i="24"/>
  <c r="U243" i="24"/>
  <c r="R243" i="24"/>
  <c r="AD179" i="24"/>
  <c r="AE179" i="24" s="1"/>
  <c r="S179" i="24"/>
  <c r="U179" i="24"/>
  <c r="R179" i="24"/>
  <c r="AD115" i="24"/>
  <c r="AE115" i="24" s="1"/>
  <c r="S115" i="24"/>
  <c r="R115" i="24"/>
  <c r="U115" i="24"/>
  <c r="AD50" i="24"/>
  <c r="AE50" i="24" s="1"/>
  <c r="U50" i="24"/>
  <c r="R50" i="24"/>
  <c r="S50" i="24"/>
  <c r="R341" i="24"/>
  <c r="S341" i="24"/>
  <c r="U341" i="24"/>
  <c r="R213" i="24"/>
  <c r="S213" i="24"/>
  <c r="U213" i="24"/>
  <c r="S101" i="24"/>
  <c r="U101" i="24"/>
  <c r="R101" i="24"/>
  <c r="U332" i="24"/>
  <c r="R332" i="24"/>
  <c r="S332" i="24"/>
  <c r="U268" i="24"/>
  <c r="R268" i="24"/>
  <c r="S268" i="24"/>
  <c r="U204" i="24"/>
  <c r="R204" i="24"/>
  <c r="S204" i="24"/>
  <c r="U140" i="24"/>
  <c r="R140" i="24"/>
  <c r="S140" i="24"/>
  <c r="R76" i="24"/>
  <c r="U76" i="24"/>
  <c r="S76" i="24"/>
  <c r="S335" i="24"/>
  <c r="U335" i="24"/>
  <c r="R335" i="24"/>
  <c r="S271" i="24"/>
  <c r="U271" i="24"/>
  <c r="R271" i="24"/>
  <c r="S207" i="24"/>
  <c r="U207" i="24"/>
  <c r="R207" i="24"/>
  <c r="S143" i="24"/>
  <c r="U143" i="24"/>
  <c r="R143" i="24"/>
  <c r="S79" i="24"/>
  <c r="R79" i="24"/>
  <c r="U79" i="24"/>
  <c r="U328" i="24"/>
  <c r="R328" i="24"/>
  <c r="S328" i="24"/>
  <c r="U232" i="24"/>
  <c r="R232" i="24"/>
  <c r="S232" i="24"/>
  <c r="U136" i="24"/>
  <c r="S136" i="24"/>
  <c r="R136" i="24"/>
  <c r="S331" i="24"/>
  <c r="U331" i="24"/>
  <c r="R331" i="24"/>
  <c r="S219" i="24"/>
  <c r="U219" i="24"/>
  <c r="R219" i="24"/>
  <c r="S107" i="24"/>
  <c r="R107" i="24"/>
  <c r="U107" i="24"/>
  <c r="S77" i="24"/>
  <c r="U77" i="24"/>
  <c r="R77" i="24"/>
  <c r="U228" i="24"/>
  <c r="R228" i="24"/>
  <c r="S228" i="24"/>
  <c r="R68" i="24"/>
  <c r="U68" i="24"/>
  <c r="S68" i="24"/>
  <c r="S279" i="24"/>
  <c r="U279" i="24"/>
  <c r="R279" i="24"/>
  <c r="S167" i="24"/>
  <c r="R167" i="24"/>
  <c r="U167" i="24"/>
  <c r="R198" i="24"/>
  <c r="S198" i="24"/>
  <c r="U198" i="24"/>
  <c r="AD325" i="24"/>
  <c r="AE325" i="24" s="1"/>
  <c r="R325" i="24"/>
  <c r="S325" i="24"/>
  <c r="U325" i="24"/>
  <c r="AD91" i="24"/>
  <c r="AE91" i="24" s="1"/>
  <c r="S91" i="24"/>
  <c r="R91" i="24"/>
  <c r="U91" i="24"/>
  <c r="AD162" i="24"/>
  <c r="AE162" i="24" s="1"/>
  <c r="R162" i="24"/>
  <c r="S162" i="24"/>
  <c r="U162" i="24"/>
  <c r="R289" i="24"/>
  <c r="S289" i="24"/>
  <c r="U289" i="24"/>
  <c r="S161" i="24"/>
  <c r="U161" i="24"/>
  <c r="R161" i="24"/>
  <c r="U184" i="24"/>
  <c r="R184" i="24"/>
  <c r="S184" i="24"/>
  <c r="AD295" i="24"/>
  <c r="AE295" i="24" s="1"/>
  <c r="S295" i="24"/>
  <c r="U295" i="24"/>
  <c r="R295" i="24"/>
  <c r="R254" i="24"/>
  <c r="S254" i="24"/>
  <c r="U254" i="24"/>
  <c r="R126" i="24"/>
  <c r="S126" i="24"/>
  <c r="U126" i="24"/>
  <c r="AD221" i="24"/>
  <c r="AE221" i="24" s="1"/>
  <c r="R221" i="24"/>
  <c r="S221" i="24"/>
  <c r="U221" i="24"/>
  <c r="AD346" i="24"/>
  <c r="AE346" i="24" s="1"/>
  <c r="R346" i="24"/>
  <c r="S346" i="24"/>
  <c r="U346" i="24"/>
  <c r="AD282" i="24"/>
  <c r="AE282" i="24" s="1"/>
  <c r="R282" i="24"/>
  <c r="S282" i="24"/>
  <c r="U282" i="24"/>
  <c r="AD218" i="24"/>
  <c r="AE218" i="24" s="1"/>
  <c r="R218" i="24"/>
  <c r="S218" i="24"/>
  <c r="U218" i="24"/>
  <c r="AD154" i="24"/>
  <c r="AE154" i="24" s="1"/>
  <c r="R154" i="24"/>
  <c r="S154" i="24"/>
  <c r="U154" i="24"/>
  <c r="AD90" i="24"/>
  <c r="AE90" i="24" s="1"/>
  <c r="U90" i="24"/>
  <c r="R90" i="24"/>
  <c r="S90" i="24"/>
  <c r="AD329" i="24"/>
  <c r="AE329" i="24" s="1"/>
  <c r="R329" i="24"/>
  <c r="S329" i="24"/>
  <c r="U329" i="24"/>
  <c r="AD201" i="24"/>
  <c r="AE201" i="24" s="1"/>
  <c r="R201" i="24"/>
  <c r="S201" i="24"/>
  <c r="U201" i="24"/>
  <c r="AD73" i="24"/>
  <c r="AE73" i="24" s="1"/>
  <c r="S73" i="24"/>
  <c r="R73" i="24"/>
  <c r="U73" i="24"/>
  <c r="AD256" i="24"/>
  <c r="AE256" i="24" s="1"/>
  <c r="U256" i="24"/>
  <c r="R256" i="24"/>
  <c r="S256" i="24"/>
  <c r="AD128" i="24"/>
  <c r="AE128" i="24" s="1"/>
  <c r="U128" i="24"/>
  <c r="R128" i="24"/>
  <c r="S128" i="24"/>
  <c r="AD323" i="24"/>
  <c r="AE323" i="24" s="1"/>
  <c r="S323" i="24"/>
  <c r="U323" i="24"/>
  <c r="R323" i="24"/>
  <c r="AD195" i="24"/>
  <c r="AE195" i="24" s="1"/>
  <c r="S195" i="24"/>
  <c r="U195" i="24"/>
  <c r="R195" i="24"/>
  <c r="AD67" i="24"/>
  <c r="AE67" i="24" s="1"/>
  <c r="S67" i="24"/>
  <c r="R67" i="24"/>
  <c r="U67" i="24"/>
  <c r="R117" i="24"/>
  <c r="S117" i="24"/>
  <c r="U117" i="24"/>
  <c r="U284" i="24"/>
  <c r="R284" i="24"/>
  <c r="S284" i="24"/>
  <c r="R294" i="24"/>
  <c r="S294" i="24"/>
  <c r="U294" i="24"/>
  <c r="R230" i="24"/>
  <c r="S230" i="24"/>
  <c r="U230" i="24"/>
  <c r="R166" i="24"/>
  <c r="U166" i="24"/>
  <c r="S166" i="24"/>
  <c r="U102" i="24"/>
  <c r="R102" i="24"/>
  <c r="S102" i="24"/>
  <c r="AD261" i="24"/>
  <c r="AE261" i="24" s="1"/>
  <c r="R261" i="24"/>
  <c r="S261" i="24"/>
  <c r="U261" i="24"/>
  <c r="AD133" i="24"/>
  <c r="AE133" i="24" s="1"/>
  <c r="R133" i="24"/>
  <c r="S133" i="24"/>
  <c r="U133" i="24"/>
  <c r="AD152" i="24"/>
  <c r="AE152" i="24" s="1"/>
  <c r="U152" i="24"/>
  <c r="S152" i="24"/>
  <c r="R152" i="24"/>
  <c r="AD299" i="24"/>
  <c r="AE299" i="24" s="1"/>
  <c r="S299" i="24"/>
  <c r="U299" i="24"/>
  <c r="R299" i="24"/>
  <c r="AD171" i="24"/>
  <c r="AE171" i="24" s="1"/>
  <c r="S171" i="24"/>
  <c r="R171" i="24"/>
  <c r="U171" i="24"/>
  <c r="R205" i="24"/>
  <c r="S205" i="24"/>
  <c r="U205" i="24"/>
  <c r="U292" i="24"/>
  <c r="R292" i="24"/>
  <c r="S292" i="24"/>
  <c r="U116" i="24"/>
  <c r="R116" i="24"/>
  <c r="S116" i="24"/>
  <c r="AD322" i="24"/>
  <c r="AE322" i="24" s="1"/>
  <c r="R322" i="24"/>
  <c r="S322" i="24"/>
  <c r="U322" i="24"/>
  <c r="AD258" i="24"/>
  <c r="AE258" i="24" s="1"/>
  <c r="R258" i="24"/>
  <c r="S258" i="24"/>
  <c r="U258" i="24"/>
  <c r="AD194" i="24"/>
  <c r="AE194" i="24" s="1"/>
  <c r="R194" i="24"/>
  <c r="S194" i="24"/>
  <c r="U194" i="24"/>
  <c r="AD130" i="24"/>
  <c r="AE130" i="24" s="1"/>
  <c r="R130" i="24"/>
  <c r="S130" i="24"/>
  <c r="U130" i="24"/>
  <c r="AD66" i="24"/>
  <c r="AE66" i="24" s="1"/>
  <c r="U66" i="24"/>
  <c r="R66" i="24"/>
  <c r="S66" i="24"/>
  <c r="R321" i="24"/>
  <c r="S321" i="24"/>
  <c r="U321" i="24"/>
  <c r="R257" i="24"/>
  <c r="S257" i="24"/>
  <c r="U257" i="24"/>
  <c r="R193" i="24"/>
  <c r="S193" i="24"/>
  <c r="U193" i="24"/>
  <c r="S129" i="24"/>
  <c r="U129" i="24"/>
  <c r="R129" i="24"/>
  <c r="S65" i="24"/>
  <c r="R65" i="24"/>
  <c r="U65" i="24"/>
  <c r="R72" i="24"/>
  <c r="U72" i="24"/>
  <c r="S72" i="24"/>
  <c r="AD244" i="24"/>
  <c r="AE244" i="24" s="1"/>
  <c r="U244" i="24"/>
  <c r="R244" i="24"/>
  <c r="S244" i="24"/>
  <c r="AD35" i="24"/>
  <c r="AE35" i="24" s="1"/>
  <c r="S35" i="24"/>
  <c r="R35" i="24"/>
  <c r="U35" i="24"/>
  <c r="AD231" i="24"/>
  <c r="AE231" i="24" s="1"/>
  <c r="S231" i="24"/>
  <c r="U231" i="24"/>
  <c r="R231" i="24"/>
  <c r="AD87" i="24"/>
  <c r="AE87" i="24" s="1"/>
  <c r="S87" i="24"/>
  <c r="R87" i="24"/>
  <c r="U87" i="24"/>
  <c r="R286" i="24"/>
  <c r="S286" i="24"/>
  <c r="U286" i="24"/>
  <c r="R222" i="24"/>
  <c r="S222" i="24"/>
  <c r="U222" i="24"/>
  <c r="R158" i="24"/>
  <c r="S158" i="24"/>
  <c r="U158" i="24"/>
  <c r="U94" i="24"/>
  <c r="R94" i="24"/>
  <c r="S94" i="24"/>
  <c r="AD29" i="24"/>
  <c r="AE29" i="24" s="1"/>
  <c r="R29" i="24"/>
  <c r="S29" i="24"/>
  <c r="U29" i="24"/>
  <c r="AD333" i="24"/>
  <c r="AE333" i="24" s="1"/>
  <c r="R333" i="24"/>
  <c r="S333" i="24"/>
  <c r="U333" i="24"/>
  <c r="AD269" i="24"/>
  <c r="AE269" i="24" s="1"/>
  <c r="R269" i="24"/>
  <c r="S269" i="24"/>
  <c r="U269" i="24"/>
  <c r="AD173" i="24"/>
  <c r="AE173" i="24" s="1"/>
  <c r="U173" i="24"/>
  <c r="R173" i="24"/>
  <c r="S173" i="24"/>
  <c r="AD109" i="24"/>
  <c r="AE109" i="24" s="1"/>
  <c r="U109" i="24"/>
  <c r="R109" i="24"/>
  <c r="S109" i="24"/>
  <c r="AD71" i="24"/>
  <c r="AE71" i="24" s="1"/>
  <c r="S71" i="24"/>
  <c r="R71" i="24"/>
  <c r="U71" i="24"/>
  <c r="AD314" i="24"/>
  <c r="AE314" i="24" s="1"/>
  <c r="R314" i="24"/>
  <c r="S314" i="24"/>
  <c r="U314" i="24"/>
  <c r="AD250" i="24"/>
  <c r="AE250" i="24" s="1"/>
  <c r="R250" i="24"/>
  <c r="S250" i="24"/>
  <c r="U250" i="24"/>
  <c r="AD186" i="24"/>
  <c r="AE186" i="24" s="1"/>
  <c r="R186" i="24"/>
  <c r="S186" i="24"/>
  <c r="U186" i="24"/>
  <c r="AD122" i="24"/>
  <c r="AE122" i="24" s="1"/>
  <c r="R122" i="24"/>
  <c r="S122" i="24"/>
  <c r="U122" i="24"/>
  <c r="AD58" i="24"/>
  <c r="AE58" i="24" s="1"/>
  <c r="U58" i="24"/>
  <c r="R58" i="24"/>
  <c r="S58" i="24"/>
  <c r="AD297" i="24"/>
  <c r="AE297" i="24" s="1"/>
  <c r="R297" i="24"/>
  <c r="S297" i="24"/>
  <c r="U297" i="24"/>
  <c r="AD233" i="24"/>
  <c r="AE233" i="24" s="1"/>
  <c r="R233" i="24"/>
  <c r="S233" i="24"/>
  <c r="U233" i="24"/>
  <c r="AD169" i="24"/>
  <c r="AE169" i="24" s="1"/>
  <c r="R169" i="24"/>
  <c r="S169" i="24"/>
  <c r="U169" i="24"/>
  <c r="AD105" i="24"/>
  <c r="AE105" i="24" s="1"/>
  <c r="R105" i="24"/>
  <c r="S105" i="24"/>
  <c r="U105" i="24"/>
  <c r="AD288" i="24"/>
  <c r="AE288" i="24" s="1"/>
  <c r="U288" i="24"/>
  <c r="R288" i="24"/>
  <c r="S288" i="24"/>
  <c r="AD224" i="24"/>
  <c r="AE224" i="24" s="1"/>
  <c r="U224" i="24"/>
  <c r="R224" i="24"/>
  <c r="S224" i="24"/>
  <c r="AD160" i="24"/>
  <c r="AE160" i="24" s="1"/>
  <c r="U160" i="24"/>
  <c r="R160" i="24"/>
  <c r="S160" i="24"/>
  <c r="AD96" i="24"/>
  <c r="AE96" i="24" s="1"/>
  <c r="R96" i="24"/>
  <c r="U96" i="24"/>
  <c r="S96" i="24"/>
  <c r="AD31" i="24"/>
  <c r="AE31" i="24" s="1"/>
  <c r="S31" i="24"/>
  <c r="R31" i="24"/>
  <c r="U31" i="24"/>
  <c r="AD291" i="24"/>
  <c r="AE291" i="24" s="1"/>
  <c r="S291" i="24"/>
  <c r="U291" i="24"/>
  <c r="R291" i="24"/>
  <c r="AD227" i="24"/>
  <c r="AE227" i="24" s="1"/>
  <c r="S227" i="24"/>
  <c r="U227" i="24"/>
  <c r="R227" i="24"/>
  <c r="AD163" i="24"/>
  <c r="AE163" i="24" s="1"/>
  <c r="S163" i="24"/>
  <c r="R163" i="24"/>
  <c r="U163" i="24"/>
  <c r="AD99" i="24"/>
  <c r="AE99" i="24" s="1"/>
  <c r="S99" i="24"/>
  <c r="R99" i="24"/>
  <c r="U99" i="24"/>
  <c r="AD34" i="24"/>
  <c r="AE34" i="24" s="1"/>
  <c r="U34" i="24"/>
  <c r="R34" i="24"/>
  <c r="S34" i="24"/>
  <c r="U86" i="24"/>
  <c r="R86" i="24"/>
  <c r="S86" i="24"/>
  <c r="R309" i="24"/>
  <c r="S309" i="24"/>
  <c r="U309" i="24"/>
  <c r="R181" i="24"/>
  <c r="S181" i="24"/>
  <c r="U181" i="24"/>
  <c r="S69" i="24"/>
  <c r="U69" i="24"/>
  <c r="R69" i="24"/>
  <c r="U316" i="24"/>
  <c r="R316" i="24"/>
  <c r="S316" i="24"/>
  <c r="U252" i="24"/>
  <c r="R252" i="24"/>
  <c r="S252" i="24"/>
  <c r="U188" i="24"/>
  <c r="R188" i="24"/>
  <c r="S188" i="24"/>
  <c r="U124" i="24"/>
  <c r="R124" i="24"/>
  <c r="S124" i="24"/>
  <c r="R60" i="24"/>
  <c r="U60" i="24"/>
  <c r="S60" i="24"/>
  <c r="S319" i="24"/>
  <c r="U319" i="24"/>
  <c r="R319" i="24"/>
  <c r="S255" i="24"/>
  <c r="U255" i="24"/>
  <c r="R255" i="24"/>
  <c r="S191" i="24"/>
  <c r="U191" i="24"/>
  <c r="R191" i="24"/>
  <c r="S127" i="24"/>
  <c r="U127" i="24"/>
  <c r="R127" i="24"/>
  <c r="S63" i="24"/>
  <c r="R63" i="24"/>
  <c r="U63" i="24"/>
  <c r="U312" i="24"/>
  <c r="R312" i="24"/>
  <c r="S312" i="24"/>
  <c r="U216" i="24"/>
  <c r="R216" i="24"/>
  <c r="S216" i="24"/>
  <c r="R88" i="24"/>
  <c r="U88" i="24"/>
  <c r="S88" i="24"/>
  <c r="S315" i="24"/>
  <c r="U315" i="24"/>
  <c r="R315" i="24"/>
  <c r="S187" i="24"/>
  <c r="U187" i="24"/>
  <c r="R187" i="24"/>
  <c r="S75" i="24"/>
  <c r="R75" i="24"/>
  <c r="U75" i="24"/>
  <c r="S28" i="24"/>
  <c r="S350" i="24" s="1"/>
  <c r="R28" i="24"/>
  <c r="R350" i="24" s="1"/>
  <c r="U28" i="24"/>
  <c r="U350" i="24" s="1"/>
  <c r="U196" i="24"/>
  <c r="R196" i="24"/>
  <c r="S196" i="24"/>
  <c r="S247" i="24"/>
  <c r="U247" i="24"/>
  <c r="R247" i="24"/>
  <c r="AD135" i="24"/>
  <c r="AE135" i="24" s="1"/>
  <c r="S135" i="24"/>
  <c r="R135" i="24"/>
  <c r="U135" i="24"/>
  <c r="R262" i="24"/>
  <c r="S262" i="24"/>
  <c r="U262" i="24"/>
  <c r="U54" i="24"/>
  <c r="R54" i="24"/>
  <c r="S54" i="24"/>
  <c r="AD52" i="24"/>
  <c r="AE52" i="24" s="1"/>
  <c r="R52" i="24"/>
  <c r="U52" i="24"/>
  <c r="S52" i="24"/>
  <c r="AD235" i="24"/>
  <c r="AE235" i="24" s="1"/>
  <c r="S235" i="24"/>
  <c r="U235" i="24"/>
  <c r="R235" i="24"/>
  <c r="U212" i="24"/>
  <c r="R212" i="24"/>
  <c r="S212" i="24"/>
  <c r="AD290" i="24"/>
  <c r="AE290" i="24" s="1"/>
  <c r="R290" i="24"/>
  <c r="S290" i="24"/>
  <c r="U290" i="24"/>
  <c r="AD98" i="24"/>
  <c r="AE98" i="24" s="1"/>
  <c r="U98" i="24"/>
  <c r="R98" i="24"/>
  <c r="S98" i="24"/>
  <c r="S97" i="24"/>
  <c r="R97" i="24"/>
  <c r="U97" i="24"/>
  <c r="U168" i="24"/>
  <c r="S168" i="24"/>
  <c r="R168" i="24"/>
  <c r="S251" i="24"/>
  <c r="U251" i="24"/>
  <c r="R251" i="24"/>
  <c r="R237" i="24"/>
  <c r="S237" i="24"/>
  <c r="U237" i="24"/>
  <c r="S199" i="24"/>
  <c r="U199" i="24"/>
  <c r="R199" i="24"/>
  <c r="AD342" i="24"/>
  <c r="AE342" i="24" s="1"/>
  <c r="R342" i="24"/>
  <c r="S342" i="24"/>
  <c r="U342" i="24"/>
  <c r="AD278" i="24"/>
  <c r="AE278" i="24" s="1"/>
  <c r="R278" i="24"/>
  <c r="S278" i="24"/>
  <c r="U278" i="24"/>
  <c r="AD214" i="24"/>
  <c r="AE214" i="24" s="1"/>
  <c r="R214" i="24"/>
  <c r="S214" i="24"/>
  <c r="U214" i="24"/>
  <c r="AD150" i="24"/>
  <c r="AE150" i="24" s="1"/>
  <c r="R150" i="24"/>
  <c r="U150" i="24"/>
  <c r="S150" i="24"/>
  <c r="AD70" i="24"/>
  <c r="AE70" i="24" s="1"/>
  <c r="U70" i="24"/>
  <c r="R70" i="24"/>
  <c r="S70" i="24"/>
  <c r="AD229" i="24"/>
  <c r="AE229" i="24" s="1"/>
  <c r="R229" i="24"/>
  <c r="S229" i="24"/>
  <c r="U229" i="24"/>
  <c r="AD85" i="24"/>
  <c r="AE85" i="24" s="1"/>
  <c r="S85" i="24"/>
  <c r="U85" i="24"/>
  <c r="R85" i="24"/>
  <c r="R104" i="24"/>
  <c r="U104" i="24"/>
  <c r="S104" i="24"/>
  <c r="S267" i="24"/>
  <c r="U267" i="24"/>
  <c r="R267" i="24"/>
  <c r="S123" i="24"/>
  <c r="R123" i="24"/>
  <c r="U123" i="24"/>
  <c r="AD93" i="24"/>
  <c r="AE93" i="24" s="1"/>
  <c r="S93" i="24"/>
  <c r="U93" i="24"/>
  <c r="R93" i="24"/>
  <c r="AD260" i="24"/>
  <c r="AE260" i="24" s="1"/>
  <c r="U260" i="24"/>
  <c r="R260" i="24"/>
  <c r="S260" i="24"/>
  <c r="AD51" i="24"/>
  <c r="AE51" i="24" s="1"/>
  <c r="S51" i="24"/>
  <c r="R51" i="24"/>
  <c r="U51" i="24"/>
  <c r="AD306" i="24"/>
  <c r="AE306" i="24" s="1"/>
  <c r="R306" i="24"/>
  <c r="S306" i="24"/>
  <c r="U306" i="24"/>
  <c r="AD242" i="24"/>
  <c r="AE242" i="24" s="1"/>
  <c r="R242" i="24"/>
  <c r="S242" i="24"/>
  <c r="U242" i="24"/>
  <c r="AD178" i="24"/>
  <c r="AE178" i="24" s="1"/>
  <c r="R178" i="24"/>
  <c r="S178" i="24"/>
  <c r="U178" i="24"/>
  <c r="AD114" i="24"/>
  <c r="AE114" i="24" s="1"/>
  <c r="R114" i="24"/>
  <c r="S114" i="24"/>
  <c r="U114" i="24"/>
  <c r="AD49" i="24"/>
  <c r="AE49" i="24" s="1"/>
  <c r="S49" i="24"/>
  <c r="R49" i="24"/>
  <c r="U49" i="24"/>
  <c r="R305" i="24"/>
  <c r="S305" i="24"/>
  <c r="U305" i="24"/>
  <c r="R241" i="24"/>
  <c r="S241" i="24"/>
  <c r="U241" i="24"/>
  <c r="R177" i="24"/>
  <c r="S177" i="24"/>
  <c r="U177" i="24"/>
  <c r="S113" i="24"/>
  <c r="U113" i="24"/>
  <c r="R113" i="24"/>
  <c r="AD264" i="24"/>
  <c r="AE264" i="24" s="1"/>
  <c r="U264" i="24"/>
  <c r="R264" i="24"/>
  <c r="S264" i="24"/>
  <c r="U180" i="24"/>
  <c r="R180" i="24"/>
  <c r="S180" i="24"/>
  <c r="S343" i="24"/>
  <c r="U343" i="24"/>
  <c r="R343" i="24"/>
  <c r="S183" i="24"/>
  <c r="U183" i="24"/>
  <c r="R183" i="24"/>
  <c r="AD334" i="24"/>
  <c r="AE334" i="24" s="1"/>
  <c r="R334" i="24"/>
  <c r="S334" i="24"/>
  <c r="U334" i="24"/>
  <c r="AD270" i="24"/>
  <c r="AE270" i="24" s="1"/>
  <c r="R270" i="24"/>
  <c r="S270" i="24"/>
  <c r="U270" i="24"/>
  <c r="AD206" i="24"/>
  <c r="AE206" i="24" s="1"/>
  <c r="R206" i="24"/>
  <c r="S206" i="24"/>
  <c r="U206" i="24"/>
  <c r="AD142" i="24"/>
  <c r="AE142" i="24" s="1"/>
  <c r="R142" i="24"/>
  <c r="S142" i="24"/>
  <c r="U142" i="24"/>
  <c r="AD78" i="24"/>
  <c r="AE78" i="24" s="1"/>
  <c r="U78" i="24"/>
  <c r="R78" i="24"/>
  <c r="S78" i="24"/>
  <c r="AD317" i="24"/>
  <c r="AE317" i="24" s="1"/>
  <c r="R317" i="24"/>
  <c r="S317" i="24"/>
  <c r="U317" i="24"/>
  <c r="AD253" i="24"/>
  <c r="AE253" i="24" s="1"/>
  <c r="R253" i="24"/>
  <c r="S253" i="24"/>
  <c r="U253" i="24"/>
  <c r="AD157" i="24"/>
  <c r="AE157" i="24" s="1"/>
  <c r="U157" i="24"/>
  <c r="R157" i="24"/>
  <c r="S157" i="24"/>
  <c r="AD61" i="24"/>
  <c r="AE61" i="24" s="1"/>
  <c r="S61" i="24"/>
  <c r="U61" i="24"/>
  <c r="R61" i="24"/>
  <c r="AD298" i="24"/>
  <c r="AE298" i="24" s="1"/>
  <c r="R298" i="24"/>
  <c r="S298" i="24"/>
  <c r="U298" i="24"/>
  <c r="AD234" i="24"/>
  <c r="AE234" i="24" s="1"/>
  <c r="R234" i="24"/>
  <c r="S234" i="24"/>
  <c r="U234" i="24"/>
  <c r="AD170" i="24"/>
  <c r="AE170" i="24" s="1"/>
  <c r="R170" i="24"/>
  <c r="S170" i="24"/>
  <c r="U170" i="24"/>
  <c r="AD106" i="24"/>
  <c r="AE106" i="24" s="1"/>
  <c r="R106" i="24"/>
  <c r="S106" i="24"/>
  <c r="U106" i="24"/>
  <c r="AD345" i="24"/>
  <c r="AE345" i="24" s="1"/>
  <c r="R345" i="24"/>
  <c r="S345" i="24"/>
  <c r="U345" i="24"/>
  <c r="AD281" i="24"/>
  <c r="AE281" i="24" s="1"/>
  <c r="R281" i="24"/>
  <c r="S281" i="24"/>
  <c r="U281" i="24"/>
  <c r="AD217" i="24"/>
  <c r="AE217" i="24" s="1"/>
  <c r="R217" i="24"/>
  <c r="S217" i="24"/>
  <c r="U217" i="24"/>
  <c r="AD153" i="24"/>
  <c r="AE153" i="24" s="1"/>
  <c r="R153" i="24"/>
  <c r="S153" i="24"/>
  <c r="U153" i="24"/>
  <c r="AD89" i="24"/>
  <c r="AE89" i="24" s="1"/>
  <c r="S89" i="24"/>
  <c r="R89" i="24"/>
  <c r="U89" i="24"/>
  <c r="AD336" i="24"/>
  <c r="AE336" i="24" s="1"/>
  <c r="U336" i="24"/>
  <c r="R336" i="24"/>
  <c r="S336" i="24"/>
  <c r="AD272" i="24"/>
  <c r="AE272" i="24" s="1"/>
  <c r="U272" i="24"/>
  <c r="R272" i="24"/>
  <c r="S272" i="24"/>
  <c r="AD208" i="24"/>
  <c r="AE208" i="24" s="1"/>
  <c r="U208" i="24"/>
  <c r="R208" i="24"/>
  <c r="S208" i="24"/>
  <c r="AD144" i="24"/>
  <c r="AE144" i="24" s="1"/>
  <c r="U144" i="24"/>
  <c r="R144" i="24"/>
  <c r="S144" i="24"/>
  <c r="AD80" i="24"/>
  <c r="AE80" i="24" s="1"/>
  <c r="R80" i="24"/>
  <c r="U80" i="24"/>
  <c r="S80" i="24"/>
  <c r="AD339" i="24"/>
  <c r="AE339" i="24" s="1"/>
  <c r="S339" i="24"/>
  <c r="U339" i="24"/>
  <c r="R339" i="24"/>
  <c r="AD275" i="24"/>
  <c r="AE275" i="24" s="1"/>
  <c r="S275" i="24"/>
  <c r="U275" i="24"/>
  <c r="R275" i="24"/>
  <c r="AD211" i="24"/>
  <c r="AE211" i="24" s="1"/>
  <c r="S211" i="24"/>
  <c r="U211" i="24"/>
  <c r="R211" i="24"/>
  <c r="AD147" i="24"/>
  <c r="AE147" i="24" s="1"/>
  <c r="S147" i="24"/>
  <c r="R147" i="24"/>
  <c r="U147" i="24"/>
  <c r="AD83" i="24"/>
  <c r="AE83" i="24" s="1"/>
  <c r="S83" i="24"/>
  <c r="R83" i="24"/>
  <c r="U83" i="24"/>
  <c r="R277" i="24"/>
  <c r="S277" i="24"/>
  <c r="U277" i="24"/>
  <c r="R149" i="24"/>
  <c r="S149" i="24"/>
  <c r="U149" i="24"/>
  <c r="R36" i="24"/>
  <c r="U36" i="24"/>
  <c r="S36" i="24"/>
  <c r="U300" i="24"/>
  <c r="R300" i="24"/>
  <c r="S300" i="24"/>
  <c r="U236" i="24"/>
  <c r="R236" i="24"/>
  <c r="S236" i="24"/>
  <c r="U172" i="24"/>
  <c r="R172" i="24"/>
  <c r="S172" i="24"/>
  <c r="U108" i="24"/>
  <c r="R108" i="24"/>
  <c r="S108" i="24"/>
  <c r="S303" i="24"/>
  <c r="U303" i="24"/>
  <c r="R303" i="24"/>
  <c r="S239" i="24"/>
  <c r="U239" i="24"/>
  <c r="R239" i="24"/>
  <c r="S175" i="24"/>
  <c r="U175" i="24"/>
  <c r="R175" i="24"/>
  <c r="S111" i="24"/>
  <c r="U111" i="24"/>
  <c r="R111" i="24"/>
  <c r="U30" i="24"/>
  <c r="R30" i="24"/>
  <c r="S30" i="24"/>
  <c r="U296" i="24"/>
  <c r="R296" i="24"/>
  <c r="S296" i="24"/>
  <c r="U200" i="24"/>
  <c r="R200" i="24"/>
  <c r="S200" i="24"/>
  <c r="R56" i="24"/>
  <c r="U56" i="24"/>
  <c r="S56" i="24"/>
  <c r="S283" i="24"/>
  <c r="U283" i="24"/>
  <c r="R283" i="24"/>
  <c r="S155" i="24"/>
  <c r="R155" i="24"/>
  <c r="U155" i="24"/>
  <c r="U308" i="24"/>
  <c r="R308" i="24"/>
  <c r="S308" i="24"/>
  <c r="U148" i="24"/>
  <c r="R148" i="24"/>
  <c r="S148" i="24"/>
  <c r="S327" i="24"/>
  <c r="U327" i="24"/>
  <c r="R327" i="24"/>
  <c r="S215" i="24"/>
  <c r="U215" i="24"/>
  <c r="R215" i="24"/>
  <c r="S103" i="24"/>
  <c r="R103" i="24"/>
  <c r="U103" i="24"/>
  <c r="AD25" i="24"/>
  <c r="AE25" i="24" s="1"/>
  <c r="S25" i="24"/>
  <c r="U25" i="24"/>
  <c r="R25" i="24"/>
  <c r="AD23" i="24"/>
  <c r="AE23" i="24" s="1"/>
  <c r="R23" i="24"/>
  <c r="S23" i="24"/>
  <c r="U23" i="24"/>
  <c r="AD22" i="24"/>
  <c r="AE22" i="24" s="1"/>
  <c r="S22" i="24"/>
  <c r="U22" i="24"/>
  <c r="R22" i="24"/>
  <c r="U24" i="24"/>
  <c r="R24" i="24"/>
  <c r="S24" i="24"/>
  <c r="AD19" i="24"/>
  <c r="AE19" i="24" s="1"/>
  <c r="R19" i="24"/>
  <c r="S19" i="24"/>
  <c r="U19" i="24"/>
  <c r="U12" i="24"/>
  <c r="R12" i="24"/>
  <c r="R26" i="24" s="1"/>
  <c r="S12" i="24"/>
  <c r="S26" i="24" s="1"/>
  <c r="P1073" i="24"/>
  <c r="P1101" i="24" s="1"/>
  <c r="N1101" i="24"/>
  <c r="U20" i="24"/>
  <c r="R20" i="24"/>
  <c r="S20" i="24"/>
  <c r="N11" i="24"/>
  <c r="P1103" i="24"/>
  <c r="P1160" i="24" s="1"/>
  <c r="N1160" i="24"/>
  <c r="M342" i="24"/>
  <c r="N342" i="24" s="1"/>
  <c r="P342" i="24" s="1"/>
  <c r="O342" i="24"/>
  <c r="O310" i="24"/>
  <c r="M310" i="24"/>
  <c r="N310" i="24" s="1"/>
  <c r="P310" i="24" s="1"/>
  <c r="O278" i="24"/>
  <c r="M278" i="24"/>
  <c r="N278" i="24" s="1"/>
  <c r="P278" i="24" s="1"/>
  <c r="O246" i="24"/>
  <c r="M246" i="24"/>
  <c r="N246" i="24" s="1"/>
  <c r="P246" i="24" s="1"/>
  <c r="O214" i="24"/>
  <c r="M214" i="24"/>
  <c r="N214" i="24" s="1"/>
  <c r="P214" i="24" s="1"/>
  <c r="O182" i="24"/>
  <c r="M182" i="24"/>
  <c r="N182" i="24" s="1"/>
  <c r="P182" i="24" s="1"/>
  <c r="O150" i="24"/>
  <c r="M150" i="24"/>
  <c r="N150" i="24" s="1"/>
  <c r="P150" i="24" s="1"/>
  <c r="O118" i="24"/>
  <c r="M118" i="24"/>
  <c r="N118" i="24" s="1"/>
  <c r="P118" i="24" s="1"/>
  <c r="M70" i="24"/>
  <c r="N70" i="24" s="1"/>
  <c r="P70" i="24" s="1"/>
  <c r="O70" i="24"/>
  <c r="M325" i="24"/>
  <c r="N325" i="24" s="1"/>
  <c r="P325" i="24" s="1"/>
  <c r="O325" i="24"/>
  <c r="M261" i="24"/>
  <c r="N261" i="24" s="1"/>
  <c r="P261" i="24" s="1"/>
  <c r="O261" i="24"/>
  <c r="O197" i="24"/>
  <c r="M197" i="24"/>
  <c r="N197" i="24" s="1"/>
  <c r="P197" i="24" s="1"/>
  <c r="O133" i="24"/>
  <c r="M133" i="24"/>
  <c r="N133" i="24" s="1"/>
  <c r="P133" i="24" s="1"/>
  <c r="O52" i="24"/>
  <c r="M52" i="24"/>
  <c r="N52" i="24" s="1"/>
  <c r="P52" i="24" s="1"/>
  <c r="M321" i="24"/>
  <c r="N321" i="24" s="1"/>
  <c r="P321" i="24" s="1"/>
  <c r="O321" i="24"/>
  <c r="M289" i="24"/>
  <c r="N289" i="24" s="1"/>
  <c r="P289" i="24" s="1"/>
  <c r="O289" i="24"/>
  <c r="M257" i="24"/>
  <c r="N257" i="24" s="1"/>
  <c r="P257" i="24" s="1"/>
  <c r="O257" i="24"/>
  <c r="O225" i="24"/>
  <c r="M225" i="24"/>
  <c r="N225" i="24" s="1"/>
  <c r="P225" i="24" s="1"/>
  <c r="M193" i="24"/>
  <c r="N193" i="24" s="1"/>
  <c r="P193" i="24" s="1"/>
  <c r="O193" i="24"/>
  <c r="O161" i="24"/>
  <c r="M161" i="24"/>
  <c r="N161" i="24" s="1"/>
  <c r="P161" i="24" s="1"/>
  <c r="O129" i="24"/>
  <c r="M129" i="24"/>
  <c r="N129" i="24" s="1"/>
  <c r="P129" i="24" s="1"/>
  <c r="M97" i="24"/>
  <c r="N97" i="24" s="1"/>
  <c r="P97" i="24" s="1"/>
  <c r="O97" i="24"/>
  <c r="M65" i="24"/>
  <c r="N65" i="24" s="1"/>
  <c r="P65" i="24" s="1"/>
  <c r="O65" i="24"/>
  <c r="O32" i="24"/>
  <c r="M32" i="24"/>
  <c r="N32" i="24" s="1"/>
  <c r="P32" i="24" s="1"/>
  <c r="O264" i="24"/>
  <c r="M264" i="24"/>
  <c r="N264" i="24" s="1"/>
  <c r="P264" i="24" s="1"/>
  <c r="M120" i="24"/>
  <c r="N120" i="24" s="1"/>
  <c r="P120" i="24" s="1"/>
  <c r="O120" i="24"/>
  <c r="O244" i="24"/>
  <c r="M244" i="24"/>
  <c r="N244" i="24" s="1"/>
  <c r="P244" i="24" s="1"/>
  <c r="O132" i="24"/>
  <c r="M132" i="24"/>
  <c r="N132" i="24" s="1"/>
  <c r="P132" i="24" s="1"/>
  <c r="O35" i="24"/>
  <c r="M35" i="24"/>
  <c r="N35" i="24" s="1"/>
  <c r="P35" i="24" s="1"/>
  <c r="O295" i="24"/>
  <c r="M295" i="24"/>
  <c r="N295" i="24" s="1"/>
  <c r="P295" i="24" s="1"/>
  <c r="O231" i="24"/>
  <c r="M231" i="24"/>
  <c r="N231" i="24" s="1"/>
  <c r="P231" i="24" s="1"/>
  <c r="O151" i="24"/>
  <c r="M151" i="24"/>
  <c r="N151" i="24" s="1"/>
  <c r="P151" i="24" s="1"/>
  <c r="O87" i="24"/>
  <c r="M87" i="24"/>
  <c r="N87" i="24" s="1"/>
  <c r="P87" i="24" s="1"/>
  <c r="O23" i="24"/>
  <c r="M23" i="24"/>
  <c r="N23" i="24" s="1"/>
  <c r="P23" i="24" s="1"/>
  <c r="O86" i="24"/>
  <c r="M86" i="24"/>
  <c r="N86" i="24" s="1"/>
  <c r="P86" i="24" s="1"/>
  <c r="M341" i="24"/>
  <c r="N341" i="24" s="1"/>
  <c r="P341" i="24" s="1"/>
  <c r="O341" i="24"/>
  <c r="O277" i="24"/>
  <c r="M277" i="24"/>
  <c r="N277" i="24" s="1"/>
  <c r="P277" i="24" s="1"/>
  <c r="M213" i="24"/>
  <c r="N213" i="24" s="1"/>
  <c r="P213" i="24" s="1"/>
  <c r="O213" i="24"/>
  <c r="O149" i="24"/>
  <c r="M149" i="24"/>
  <c r="N149" i="24" s="1"/>
  <c r="P149" i="24" s="1"/>
  <c r="M101" i="24"/>
  <c r="N101" i="24" s="1"/>
  <c r="P101" i="24" s="1"/>
  <c r="O101" i="24"/>
  <c r="O36" i="24"/>
  <c r="M36" i="24"/>
  <c r="N36" i="24" s="1"/>
  <c r="P36" i="24" s="1"/>
  <c r="M332" i="24"/>
  <c r="N332" i="24" s="1"/>
  <c r="P332" i="24" s="1"/>
  <c r="O332" i="24"/>
  <c r="M300" i="24"/>
  <c r="N300" i="24" s="1"/>
  <c r="P300" i="24" s="1"/>
  <c r="O300" i="24"/>
  <c r="M268" i="24"/>
  <c r="N268" i="24" s="1"/>
  <c r="P268" i="24" s="1"/>
  <c r="O268" i="24"/>
  <c r="M236" i="24"/>
  <c r="N236" i="24" s="1"/>
  <c r="P236" i="24" s="1"/>
  <c r="O236" i="24"/>
  <c r="M204" i="24"/>
  <c r="N204" i="24" s="1"/>
  <c r="P204" i="24" s="1"/>
  <c r="O204" i="24"/>
  <c r="O172" i="24"/>
  <c r="M172" i="24"/>
  <c r="N172" i="24" s="1"/>
  <c r="P172" i="24" s="1"/>
  <c r="O140" i="24"/>
  <c r="M140" i="24"/>
  <c r="N140" i="24" s="1"/>
  <c r="P140" i="24" s="1"/>
  <c r="M108" i="24"/>
  <c r="N108" i="24" s="1"/>
  <c r="P108" i="24" s="1"/>
  <c r="O108" i="24"/>
  <c r="M76" i="24"/>
  <c r="N76" i="24" s="1"/>
  <c r="P76" i="24" s="1"/>
  <c r="O76" i="24"/>
  <c r="O319" i="24"/>
  <c r="M319" i="24"/>
  <c r="N319" i="24" s="1"/>
  <c r="P319" i="24" s="1"/>
  <c r="O287" i="24"/>
  <c r="M287" i="24"/>
  <c r="N287" i="24" s="1"/>
  <c r="P287" i="24" s="1"/>
  <c r="M255" i="24"/>
  <c r="N255" i="24" s="1"/>
  <c r="P255" i="24" s="1"/>
  <c r="O255" i="24"/>
  <c r="O223" i="24"/>
  <c r="M223" i="24"/>
  <c r="N223" i="24" s="1"/>
  <c r="P223" i="24" s="1"/>
  <c r="O191" i="24"/>
  <c r="M191" i="24"/>
  <c r="N191" i="24" s="1"/>
  <c r="P191" i="24" s="1"/>
  <c r="O159" i="24"/>
  <c r="M159" i="24"/>
  <c r="N159" i="24" s="1"/>
  <c r="P159" i="24" s="1"/>
  <c r="O127" i="24"/>
  <c r="M127" i="24"/>
  <c r="N127" i="24" s="1"/>
  <c r="P127" i="24" s="1"/>
  <c r="O95" i="24"/>
  <c r="M95" i="24"/>
  <c r="N95" i="24" s="1"/>
  <c r="P95" i="24" s="1"/>
  <c r="O63" i="24"/>
  <c r="M63" i="24"/>
  <c r="N63" i="24" s="1"/>
  <c r="P63" i="24" s="1"/>
  <c r="M344" i="24"/>
  <c r="N344" i="24" s="1"/>
  <c r="P344" i="24" s="1"/>
  <c r="O344" i="24"/>
  <c r="M312" i="24"/>
  <c r="N312" i="24" s="1"/>
  <c r="P312" i="24" s="1"/>
  <c r="O312" i="24"/>
  <c r="M280" i="24"/>
  <c r="N280" i="24" s="1"/>
  <c r="P280" i="24" s="1"/>
  <c r="O280" i="24"/>
  <c r="M216" i="24"/>
  <c r="N216" i="24" s="1"/>
  <c r="P216" i="24" s="1"/>
  <c r="O216" i="24"/>
  <c r="O168" i="24"/>
  <c r="M168" i="24"/>
  <c r="N168" i="24" s="1"/>
  <c r="P168" i="24" s="1"/>
  <c r="M88" i="24"/>
  <c r="N88" i="24" s="1"/>
  <c r="P88" i="24" s="1"/>
  <c r="O88" i="24"/>
  <c r="M24" i="24"/>
  <c r="N24" i="24" s="1"/>
  <c r="P24" i="24" s="1"/>
  <c r="O24" i="24"/>
  <c r="O315" i="24"/>
  <c r="M315" i="24"/>
  <c r="N315" i="24" s="1"/>
  <c r="P315" i="24" s="1"/>
  <c r="O251" i="24"/>
  <c r="M251" i="24"/>
  <c r="N251" i="24" s="1"/>
  <c r="P251" i="24" s="1"/>
  <c r="M187" i="24"/>
  <c r="N187" i="24" s="1"/>
  <c r="P187" i="24" s="1"/>
  <c r="O187" i="24"/>
  <c r="O139" i="24"/>
  <c r="M139" i="24"/>
  <c r="N139" i="24" s="1"/>
  <c r="P139" i="24" s="1"/>
  <c r="O75" i="24"/>
  <c r="M75" i="24"/>
  <c r="N75" i="24" s="1"/>
  <c r="P75" i="24" s="1"/>
  <c r="O237" i="24"/>
  <c r="M237" i="24"/>
  <c r="N237" i="24" s="1"/>
  <c r="P237" i="24" s="1"/>
  <c r="M28" i="24"/>
  <c r="O28" i="24"/>
  <c r="O350" i="24" s="1"/>
  <c r="M276" i="24"/>
  <c r="N276" i="24" s="1"/>
  <c r="P276" i="24" s="1"/>
  <c r="O276" i="24"/>
  <c r="O196" i="24"/>
  <c r="M196" i="24"/>
  <c r="N196" i="24" s="1"/>
  <c r="P196" i="24" s="1"/>
  <c r="M100" i="24"/>
  <c r="N100" i="24" s="1"/>
  <c r="P100" i="24" s="1"/>
  <c r="O100" i="24"/>
  <c r="O20" i="24"/>
  <c r="M20" i="24"/>
  <c r="N20" i="24" s="1"/>
  <c r="P20" i="24" s="1"/>
  <c r="O311" i="24"/>
  <c r="M311" i="24"/>
  <c r="N311" i="24" s="1"/>
  <c r="P311" i="24" s="1"/>
  <c r="O247" i="24"/>
  <c r="M247" i="24"/>
  <c r="N247" i="24" s="1"/>
  <c r="P247" i="24" s="1"/>
  <c r="O199" i="24"/>
  <c r="M199" i="24"/>
  <c r="N199" i="24" s="1"/>
  <c r="P199" i="24" s="1"/>
  <c r="O135" i="24"/>
  <c r="M135" i="24"/>
  <c r="N135" i="24" s="1"/>
  <c r="P135" i="24" s="1"/>
  <c r="O55" i="24"/>
  <c r="M55" i="24"/>
  <c r="N55" i="24" s="1"/>
  <c r="P55" i="24" s="1"/>
  <c r="O248" i="24"/>
  <c r="M248" i="24"/>
  <c r="N248" i="24" s="1"/>
  <c r="P248" i="24" s="1"/>
  <c r="M104" i="24"/>
  <c r="N104" i="24" s="1"/>
  <c r="P104" i="24" s="1"/>
  <c r="O104" i="24"/>
  <c r="O347" i="24"/>
  <c r="M347" i="24"/>
  <c r="N347" i="24" s="1"/>
  <c r="P347" i="24" s="1"/>
  <c r="M267" i="24"/>
  <c r="N267" i="24" s="1"/>
  <c r="P267" i="24" s="1"/>
  <c r="O267" i="24"/>
  <c r="O203" i="24"/>
  <c r="M203" i="24"/>
  <c r="N203" i="24" s="1"/>
  <c r="P203" i="24" s="1"/>
  <c r="O123" i="24"/>
  <c r="M123" i="24"/>
  <c r="N123" i="24" s="1"/>
  <c r="P123" i="24" s="1"/>
  <c r="O59" i="24"/>
  <c r="M59" i="24"/>
  <c r="N59" i="24" s="1"/>
  <c r="P59" i="24" s="1"/>
  <c r="M205" i="24"/>
  <c r="N205" i="24" s="1"/>
  <c r="P205" i="24" s="1"/>
  <c r="O205" i="24"/>
  <c r="M292" i="24"/>
  <c r="N292" i="24" s="1"/>
  <c r="P292" i="24" s="1"/>
  <c r="O292" i="24"/>
  <c r="M212" i="24"/>
  <c r="N212" i="24" s="1"/>
  <c r="P212" i="24" s="1"/>
  <c r="O212" i="24"/>
  <c r="M116" i="24"/>
  <c r="N116" i="24" s="1"/>
  <c r="P116" i="24" s="1"/>
  <c r="O116" i="24"/>
  <c r="M25" i="24"/>
  <c r="N25" i="24" s="1"/>
  <c r="P25" i="24" s="1"/>
  <c r="O25" i="24"/>
  <c r="M338" i="24"/>
  <c r="N338" i="24" s="1"/>
  <c r="P338" i="24" s="1"/>
  <c r="O338" i="24"/>
  <c r="M306" i="24"/>
  <c r="N306" i="24" s="1"/>
  <c r="P306" i="24" s="1"/>
  <c r="O306" i="24"/>
  <c r="M274" i="24"/>
  <c r="N274" i="24" s="1"/>
  <c r="P274" i="24" s="1"/>
  <c r="O274" i="24"/>
  <c r="M242" i="24"/>
  <c r="N242" i="24" s="1"/>
  <c r="P242" i="24" s="1"/>
  <c r="O242" i="24"/>
  <c r="O210" i="24"/>
  <c r="M210" i="24"/>
  <c r="N210" i="24" s="1"/>
  <c r="P210" i="24" s="1"/>
  <c r="O178" i="24"/>
  <c r="M178" i="24"/>
  <c r="N178" i="24" s="1"/>
  <c r="P178" i="24" s="1"/>
  <c r="O146" i="24"/>
  <c r="M146" i="24"/>
  <c r="N146" i="24" s="1"/>
  <c r="P146" i="24" s="1"/>
  <c r="O114" i="24"/>
  <c r="M114" i="24"/>
  <c r="N114" i="24" s="1"/>
  <c r="P114" i="24" s="1"/>
  <c r="O82" i="24"/>
  <c r="M82" i="24"/>
  <c r="N82" i="24" s="1"/>
  <c r="P82" i="24" s="1"/>
  <c r="O49" i="24"/>
  <c r="M49" i="24"/>
  <c r="N49" i="24" s="1"/>
  <c r="P49" i="24" s="1"/>
  <c r="AD321" i="24"/>
  <c r="AE321" i="24" s="1"/>
  <c r="AD289" i="24"/>
  <c r="AE289" i="24" s="1"/>
  <c r="AD257" i="24"/>
  <c r="AE257" i="24" s="1"/>
  <c r="AD225" i="24"/>
  <c r="AE225" i="24" s="1"/>
  <c r="AD193" i="24"/>
  <c r="AE193" i="24" s="1"/>
  <c r="AD161" i="24"/>
  <c r="AE161" i="24" s="1"/>
  <c r="AD129" i="24"/>
  <c r="AE129" i="24" s="1"/>
  <c r="AD97" i="24"/>
  <c r="AE97" i="24" s="1"/>
  <c r="AD65" i="24"/>
  <c r="AE65" i="24" s="1"/>
  <c r="M318" i="24"/>
  <c r="N318" i="24" s="1"/>
  <c r="P318" i="24" s="1"/>
  <c r="O318" i="24"/>
  <c r="O286" i="24"/>
  <c r="M286" i="24"/>
  <c r="N286" i="24" s="1"/>
  <c r="P286" i="24" s="1"/>
  <c r="O254" i="24"/>
  <c r="M254" i="24"/>
  <c r="N254" i="24" s="1"/>
  <c r="P254" i="24" s="1"/>
  <c r="O222" i="24"/>
  <c r="M222" i="24"/>
  <c r="N222" i="24" s="1"/>
  <c r="P222" i="24" s="1"/>
  <c r="O190" i="24"/>
  <c r="M190" i="24"/>
  <c r="N190" i="24" s="1"/>
  <c r="P190" i="24" s="1"/>
  <c r="O158" i="24"/>
  <c r="M158" i="24"/>
  <c r="N158" i="24" s="1"/>
  <c r="P158" i="24" s="1"/>
  <c r="O126" i="24"/>
  <c r="M126" i="24"/>
  <c r="N126" i="24" s="1"/>
  <c r="P126" i="24" s="1"/>
  <c r="O94" i="24"/>
  <c r="M94" i="24"/>
  <c r="N94" i="24" s="1"/>
  <c r="P94" i="24" s="1"/>
  <c r="O62" i="24"/>
  <c r="M62" i="24"/>
  <c r="N62" i="24" s="1"/>
  <c r="P62" i="24" s="1"/>
  <c r="O29" i="24"/>
  <c r="M29" i="24"/>
  <c r="N29" i="24" s="1"/>
  <c r="P29" i="24" s="1"/>
  <c r="M349" i="24"/>
  <c r="N349" i="24" s="1"/>
  <c r="P349" i="24" s="1"/>
  <c r="O349" i="24"/>
  <c r="M317" i="24"/>
  <c r="N317" i="24" s="1"/>
  <c r="P317" i="24" s="1"/>
  <c r="O317" i="24"/>
  <c r="M285" i="24"/>
  <c r="N285" i="24" s="1"/>
  <c r="P285" i="24" s="1"/>
  <c r="O285" i="24"/>
  <c r="M253" i="24"/>
  <c r="N253" i="24" s="1"/>
  <c r="P253" i="24" s="1"/>
  <c r="O253" i="24"/>
  <c r="O189" i="24"/>
  <c r="M189" i="24"/>
  <c r="N189" i="24" s="1"/>
  <c r="P189" i="24" s="1"/>
  <c r="M157" i="24"/>
  <c r="N157" i="24" s="1"/>
  <c r="P157" i="24" s="1"/>
  <c r="O157" i="24"/>
  <c r="M125" i="24"/>
  <c r="N125" i="24" s="1"/>
  <c r="P125" i="24" s="1"/>
  <c r="O125" i="24"/>
  <c r="M61" i="24"/>
  <c r="N61" i="24" s="1"/>
  <c r="P61" i="24" s="1"/>
  <c r="O61" i="24"/>
  <c r="O71" i="24"/>
  <c r="M71" i="24"/>
  <c r="N71" i="24" s="1"/>
  <c r="P71" i="24" s="1"/>
  <c r="O19" i="24"/>
  <c r="M19" i="24"/>
  <c r="N19" i="24" s="1"/>
  <c r="P19" i="24" s="1"/>
  <c r="M346" i="24"/>
  <c r="N346" i="24" s="1"/>
  <c r="P346" i="24" s="1"/>
  <c r="O346" i="24"/>
  <c r="M314" i="24"/>
  <c r="N314" i="24" s="1"/>
  <c r="P314" i="24" s="1"/>
  <c r="O314" i="24"/>
  <c r="M282" i="24"/>
  <c r="N282" i="24" s="1"/>
  <c r="P282" i="24" s="1"/>
  <c r="O282" i="24"/>
  <c r="O250" i="24"/>
  <c r="M250" i="24"/>
  <c r="N250" i="24" s="1"/>
  <c r="P250" i="24" s="1"/>
  <c r="O218" i="24"/>
  <c r="M218" i="24"/>
  <c r="N218" i="24" s="1"/>
  <c r="P218" i="24" s="1"/>
  <c r="O186" i="24"/>
  <c r="M186" i="24"/>
  <c r="N186" i="24" s="1"/>
  <c r="P186" i="24" s="1"/>
  <c r="O154" i="24"/>
  <c r="M154" i="24"/>
  <c r="N154" i="24" s="1"/>
  <c r="P154" i="24" s="1"/>
  <c r="O122" i="24"/>
  <c r="M122" i="24"/>
  <c r="N122" i="24" s="1"/>
  <c r="P122" i="24" s="1"/>
  <c r="O90" i="24"/>
  <c r="M90" i="24"/>
  <c r="N90" i="24" s="1"/>
  <c r="P90" i="24" s="1"/>
  <c r="O58" i="24"/>
  <c r="M58" i="24"/>
  <c r="N58" i="24" s="1"/>
  <c r="P58" i="24" s="1"/>
  <c r="O22" i="24"/>
  <c r="M22" i="24"/>
  <c r="N22" i="24" s="1"/>
  <c r="P22" i="24" s="1"/>
  <c r="M345" i="24"/>
  <c r="N345" i="24" s="1"/>
  <c r="P345" i="24" s="1"/>
  <c r="O345" i="24"/>
  <c r="M313" i="24"/>
  <c r="N313" i="24" s="1"/>
  <c r="P313" i="24" s="1"/>
  <c r="O313" i="24"/>
  <c r="O281" i="24"/>
  <c r="M281" i="24"/>
  <c r="N281" i="24" s="1"/>
  <c r="P281" i="24" s="1"/>
  <c r="M249" i="24"/>
  <c r="N249" i="24" s="1"/>
  <c r="P249" i="24" s="1"/>
  <c r="O249" i="24"/>
  <c r="M217" i="24"/>
  <c r="N217" i="24" s="1"/>
  <c r="P217" i="24" s="1"/>
  <c r="O217" i="24"/>
  <c r="M185" i="24"/>
  <c r="N185" i="24" s="1"/>
  <c r="P185" i="24" s="1"/>
  <c r="O185" i="24"/>
  <c r="O153" i="24"/>
  <c r="M153" i="24"/>
  <c r="N153" i="24" s="1"/>
  <c r="P153" i="24" s="1"/>
  <c r="M121" i="24"/>
  <c r="N121" i="24" s="1"/>
  <c r="P121" i="24" s="1"/>
  <c r="O121" i="24"/>
  <c r="O89" i="24"/>
  <c r="M89" i="24"/>
  <c r="N89" i="24" s="1"/>
  <c r="P89" i="24" s="1"/>
  <c r="O57" i="24"/>
  <c r="M57" i="24"/>
  <c r="N57" i="24" s="1"/>
  <c r="P57" i="24" s="1"/>
  <c r="M336" i="24"/>
  <c r="N336" i="24" s="1"/>
  <c r="P336" i="24" s="1"/>
  <c r="O336" i="24"/>
  <c r="M304" i="24"/>
  <c r="N304" i="24" s="1"/>
  <c r="P304" i="24" s="1"/>
  <c r="O304" i="24"/>
  <c r="M272" i="24"/>
  <c r="N272" i="24" s="1"/>
  <c r="P272" i="24" s="1"/>
  <c r="O272" i="24"/>
  <c r="M240" i="24"/>
  <c r="N240" i="24" s="1"/>
  <c r="P240" i="24" s="1"/>
  <c r="O240" i="24"/>
  <c r="O208" i="24"/>
  <c r="M208" i="24"/>
  <c r="N208" i="24" s="1"/>
  <c r="P208" i="24" s="1"/>
  <c r="M176" i="24"/>
  <c r="N176" i="24" s="1"/>
  <c r="P176" i="24" s="1"/>
  <c r="O176" i="24"/>
  <c r="M144" i="24"/>
  <c r="N144" i="24" s="1"/>
  <c r="P144" i="24" s="1"/>
  <c r="O144" i="24"/>
  <c r="M112" i="24"/>
  <c r="N112" i="24" s="1"/>
  <c r="P112" i="24" s="1"/>
  <c r="O112" i="24"/>
  <c r="O80" i="24"/>
  <c r="M80" i="24"/>
  <c r="N80" i="24" s="1"/>
  <c r="P80" i="24" s="1"/>
  <c r="O339" i="24"/>
  <c r="M339" i="24"/>
  <c r="N339" i="24" s="1"/>
  <c r="P339" i="24" s="1"/>
  <c r="M307" i="24"/>
  <c r="N307" i="24" s="1"/>
  <c r="P307" i="24" s="1"/>
  <c r="O307" i="24"/>
  <c r="M275" i="24"/>
  <c r="N275" i="24" s="1"/>
  <c r="P275" i="24" s="1"/>
  <c r="O275" i="24"/>
  <c r="O243" i="24"/>
  <c r="M243" i="24"/>
  <c r="N243" i="24" s="1"/>
  <c r="P243" i="24" s="1"/>
  <c r="O211" i="24"/>
  <c r="M211" i="24"/>
  <c r="N211" i="24" s="1"/>
  <c r="P211" i="24" s="1"/>
  <c r="O179" i="24"/>
  <c r="M179" i="24"/>
  <c r="N179" i="24" s="1"/>
  <c r="P179" i="24" s="1"/>
  <c r="O147" i="24"/>
  <c r="M147" i="24"/>
  <c r="N147" i="24" s="1"/>
  <c r="P147" i="24" s="1"/>
  <c r="O115" i="24"/>
  <c r="M115" i="24"/>
  <c r="N115" i="24" s="1"/>
  <c r="P115" i="24" s="1"/>
  <c r="O83" i="24"/>
  <c r="M83" i="24"/>
  <c r="N83" i="24" s="1"/>
  <c r="P83" i="24" s="1"/>
  <c r="O50" i="24"/>
  <c r="M50" i="24"/>
  <c r="N50" i="24" s="1"/>
  <c r="P50" i="24" s="1"/>
  <c r="AD86" i="24"/>
  <c r="AE86" i="24" s="1"/>
  <c r="AD341" i="24"/>
  <c r="AE341" i="24" s="1"/>
  <c r="AD277" i="24"/>
  <c r="AE277" i="24" s="1"/>
  <c r="AD213" i="24"/>
  <c r="AE213" i="24" s="1"/>
  <c r="AD149" i="24"/>
  <c r="AE149" i="24" s="1"/>
  <c r="AD101" i="24"/>
  <c r="AE101" i="24" s="1"/>
  <c r="AD36" i="24"/>
  <c r="AE36" i="24" s="1"/>
  <c r="AD332" i="24"/>
  <c r="AE332" i="24" s="1"/>
  <c r="AD300" i="24"/>
  <c r="AE300" i="24" s="1"/>
  <c r="AD268" i="24"/>
  <c r="AE268" i="24" s="1"/>
  <c r="AD236" i="24"/>
  <c r="AE236" i="24" s="1"/>
  <c r="AD204" i="24"/>
  <c r="AE204" i="24" s="1"/>
  <c r="AD172" i="24"/>
  <c r="AE172" i="24" s="1"/>
  <c r="AD140" i="24"/>
  <c r="AE140" i="24" s="1"/>
  <c r="AD108" i="24"/>
  <c r="AE108" i="24" s="1"/>
  <c r="AD76" i="24"/>
  <c r="AE76" i="24" s="1"/>
  <c r="AD27" i="24"/>
  <c r="AE27" i="24" s="1"/>
  <c r="AD351" i="24"/>
  <c r="AE351" i="24" s="1"/>
  <c r="AD319" i="24"/>
  <c r="AE319" i="24" s="1"/>
  <c r="AD287" i="24"/>
  <c r="AE287" i="24" s="1"/>
  <c r="AD255" i="24"/>
  <c r="AE255" i="24" s="1"/>
  <c r="AD223" i="24"/>
  <c r="AE223" i="24" s="1"/>
  <c r="AD191" i="24"/>
  <c r="AE191" i="24" s="1"/>
  <c r="AD159" i="24"/>
  <c r="AE159" i="24" s="1"/>
  <c r="AD127" i="24"/>
  <c r="AE127" i="24" s="1"/>
  <c r="AD95" i="24"/>
  <c r="AE95" i="24" s="1"/>
  <c r="AD63" i="24"/>
  <c r="AE63" i="24" s="1"/>
  <c r="AD344" i="24"/>
  <c r="AE344" i="24" s="1"/>
  <c r="AD312" i="24"/>
  <c r="AE312" i="24" s="1"/>
  <c r="AD280" i="24"/>
  <c r="AE280" i="24" s="1"/>
  <c r="AD216" i="24"/>
  <c r="AE216" i="24" s="1"/>
  <c r="AD168" i="24"/>
  <c r="AE168" i="24" s="1"/>
  <c r="AD88" i="24"/>
  <c r="AE88" i="24" s="1"/>
  <c r="AD24" i="24"/>
  <c r="AE24" i="24" s="1"/>
  <c r="AD315" i="24"/>
  <c r="AE315" i="24" s="1"/>
  <c r="AD251" i="24"/>
  <c r="AE251" i="24" s="1"/>
  <c r="AD187" i="24"/>
  <c r="AE187" i="24" s="1"/>
  <c r="AD139" i="24"/>
  <c r="AE139" i="24" s="1"/>
  <c r="AD75" i="24"/>
  <c r="AE75" i="24" s="1"/>
  <c r="AD237" i="24"/>
  <c r="AE237" i="24" s="1"/>
  <c r="AD28" i="24"/>
  <c r="AE28" i="24" s="1"/>
  <c r="AD276" i="24"/>
  <c r="AE276" i="24" s="1"/>
  <c r="AD196" i="24"/>
  <c r="AE196" i="24" s="1"/>
  <c r="AD100" i="24"/>
  <c r="AE100" i="24" s="1"/>
  <c r="AD20" i="24"/>
  <c r="AE20" i="24" s="1"/>
  <c r="AD311" i="24"/>
  <c r="AE311" i="24" s="1"/>
  <c r="AD247" i="24"/>
  <c r="AE247" i="24" s="1"/>
  <c r="AD199" i="24"/>
  <c r="AE199" i="24" s="1"/>
  <c r="M326" i="24"/>
  <c r="N326" i="24" s="1"/>
  <c r="P326" i="24" s="1"/>
  <c r="O326" i="24"/>
  <c r="O294" i="24"/>
  <c r="M294" i="24"/>
  <c r="N294" i="24" s="1"/>
  <c r="P294" i="24" s="1"/>
  <c r="O262" i="24"/>
  <c r="M262" i="24"/>
  <c r="N262" i="24" s="1"/>
  <c r="P262" i="24" s="1"/>
  <c r="M230" i="24"/>
  <c r="N230" i="24" s="1"/>
  <c r="P230" i="24" s="1"/>
  <c r="O230" i="24"/>
  <c r="O198" i="24"/>
  <c r="M198" i="24"/>
  <c r="N198" i="24" s="1"/>
  <c r="P198" i="24" s="1"/>
  <c r="O166" i="24"/>
  <c r="M166" i="24"/>
  <c r="N166" i="24" s="1"/>
  <c r="P166" i="24" s="1"/>
  <c r="O134" i="24"/>
  <c r="M134" i="24"/>
  <c r="N134" i="24" s="1"/>
  <c r="P134" i="24" s="1"/>
  <c r="O102" i="24"/>
  <c r="M102" i="24"/>
  <c r="N102" i="24" s="1"/>
  <c r="P102" i="24" s="1"/>
  <c r="O54" i="24"/>
  <c r="M54" i="24"/>
  <c r="N54" i="24" s="1"/>
  <c r="P54" i="24" s="1"/>
  <c r="M293" i="24"/>
  <c r="N293" i="24" s="1"/>
  <c r="P293" i="24" s="1"/>
  <c r="O293" i="24"/>
  <c r="M229" i="24"/>
  <c r="N229" i="24" s="1"/>
  <c r="P229" i="24" s="1"/>
  <c r="O229" i="24"/>
  <c r="M165" i="24"/>
  <c r="N165" i="24" s="1"/>
  <c r="P165" i="24" s="1"/>
  <c r="O165" i="24"/>
  <c r="O85" i="24"/>
  <c r="M85" i="24"/>
  <c r="N85" i="24" s="1"/>
  <c r="P85" i="24" s="1"/>
  <c r="AD248" i="24"/>
  <c r="AE248" i="24" s="1"/>
  <c r="AD104" i="24"/>
  <c r="AE104" i="24" s="1"/>
  <c r="AD347" i="24"/>
  <c r="AE347" i="24" s="1"/>
  <c r="AD267" i="24"/>
  <c r="AE267" i="24" s="1"/>
  <c r="AD203" i="24"/>
  <c r="AE203" i="24" s="1"/>
  <c r="AD123" i="24"/>
  <c r="AE123" i="24" s="1"/>
  <c r="AD59" i="24"/>
  <c r="AE59" i="24" s="1"/>
  <c r="AD205" i="24"/>
  <c r="AE205" i="24" s="1"/>
  <c r="AD292" i="24"/>
  <c r="AE292" i="24" s="1"/>
  <c r="AD212" i="24"/>
  <c r="AE212" i="24" s="1"/>
  <c r="AD116" i="24"/>
  <c r="AE116" i="24" s="1"/>
  <c r="M337" i="24"/>
  <c r="N337" i="24" s="1"/>
  <c r="P337" i="24" s="1"/>
  <c r="O337" i="24"/>
  <c r="O305" i="24"/>
  <c r="M305" i="24"/>
  <c r="N305" i="24" s="1"/>
  <c r="P305" i="24" s="1"/>
  <c r="O273" i="24"/>
  <c r="M273" i="24"/>
  <c r="N273" i="24" s="1"/>
  <c r="P273" i="24" s="1"/>
  <c r="O241" i="24"/>
  <c r="M241" i="24"/>
  <c r="N241" i="24" s="1"/>
  <c r="P241" i="24" s="1"/>
  <c r="M209" i="24"/>
  <c r="N209" i="24" s="1"/>
  <c r="P209" i="24" s="1"/>
  <c r="O209" i="24"/>
  <c r="O177" i="24"/>
  <c r="M177" i="24"/>
  <c r="N177" i="24" s="1"/>
  <c r="P177" i="24" s="1"/>
  <c r="M145" i="24"/>
  <c r="N145" i="24" s="1"/>
  <c r="P145" i="24" s="1"/>
  <c r="O145" i="24"/>
  <c r="M113" i="24"/>
  <c r="N113" i="24" s="1"/>
  <c r="P113" i="24" s="1"/>
  <c r="O113" i="24"/>
  <c r="O81" i="24"/>
  <c r="M81" i="24"/>
  <c r="N81" i="24" s="1"/>
  <c r="P81" i="24" s="1"/>
  <c r="M184" i="24"/>
  <c r="N184" i="24" s="1"/>
  <c r="P184" i="24" s="1"/>
  <c r="O184" i="24"/>
  <c r="O72" i="24"/>
  <c r="M72" i="24"/>
  <c r="N72" i="24" s="1"/>
  <c r="P72" i="24" s="1"/>
  <c r="M340" i="24"/>
  <c r="N340" i="24" s="1"/>
  <c r="P340" i="24" s="1"/>
  <c r="O340" i="24"/>
  <c r="O180" i="24"/>
  <c r="M180" i="24"/>
  <c r="N180" i="24" s="1"/>
  <c r="P180" i="24" s="1"/>
  <c r="M84" i="24"/>
  <c r="N84" i="24" s="1"/>
  <c r="P84" i="24" s="1"/>
  <c r="O84" i="24"/>
  <c r="O343" i="24"/>
  <c r="M343" i="24"/>
  <c r="N343" i="24" s="1"/>
  <c r="P343" i="24" s="1"/>
  <c r="M263" i="24"/>
  <c r="N263" i="24" s="1"/>
  <c r="P263" i="24" s="1"/>
  <c r="O263" i="24"/>
  <c r="O183" i="24"/>
  <c r="M183" i="24"/>
  <c r="N183" i="24" s="1"/>
  <c r="P183" i="24" s="1"/>
  <c r="O119" i="24"/>
  <c r="M119" i="24"/>
  <c r="N119" i="24" s="1"/>
  <c r="P119" i="24" s="1"/>
  <c r="AD318" i="24"/>
  <c r="AE318" i="24" s="1"/>
  <c r="AD286" i="24"/>
  <c r="AE286" i="24" s="1"/>
  <c r="AD254" i="24"/>
  <c r="AE254" i="24" s="1"/>
  <c r="AD222" i="24"/>
  <c r="AE222" i="24" s="1"/>
  <c r="AD190" i="24"/>
  <c r="AE190" i="24" s="1"/>
  <c r="AD158" i="24"/>
  <c r="AE158" i="24" s="1"/>
  <c r="AD126" i="24"/>
  <c r="AE126" i="24" s="1"/>
  <c r="AD94" i="24"/>
  <c r="AE94" i="24" s="1"/>
  <c r="AD62" i="24"/>
  <c r="AE62" i="24" s="1"/>
  <c r="M309" i="24"/>
  <c r="N309" i="24" s="1"/>
  <c r="P309" i="24" s="1"/>
  <c r="O309" i="24"/>
  <c r="M245" i="24"/>
  <c r="N245" i="24" s="1"/>
  <c r="P245" i="24" s="1"/>
  <c r="O245" i="24"/>
  <c r="M181" i="24"/>
  <c r="N181" i="24" s="1"/>
  <c r="P181" i="24" s="1"/>
  <c r="O181" i="24"/>
  <c r="O117" i="24"/>
  <c r="M117" i="24"/>
  <c r="N117" i="24" s="1"/>
  <c r="P117" i="24" s="1"/>
  <c r="M69" i="24"/>
  <c r="N69" i="24" s="1"/>
  <c r="P69" i="24" s="1"/>
  <c r="O69" i="24"/>
  <c r="O348" i="24"/>
  <c r="M348" i="24"/>
  <c r="N348" i="24" s="1"/>
  <c r="P348" i="24" s="1"/>
  <c r="O316" i="24"/>
  <c r="M316" i="24"/>
  <c r="N316" i="24" s="1"/>
  <c r="P316" i="24" s="1"/>
  <c r="M284" i="24"/>
  <c r="N284" i="24" s="1"/>
  <c r="P284" i="24" s="1"/>
  <c r="O284" i="24"/>
  <c r="O252" i="24"/>
  <c r="M252" i="24"/>
  <c r="N252" i="24" s="1"/>
  <c r="P252" i="24" s="1"/>
  <c r="M220" i="24"/>
  <c r="N220" i="24" s="1"/>
  <c r="P220" i="24" s="1"/>
  <c r="O220" i="24"/>
  <c r="M188" i="24"/>
  <c r="N188" i="24" s="1"/>
  <c r="P188" i="24" s="1"/>
  <c r="O188" i="24"/>
  <c r="O156" i="24"/>
  <c r="M156" i="24"/>
  <c r="N156" i="24" s="1"/>
  <c r="P156" i="24" s="1"/>
  <c r="M124" i="24"/>
  <c r="N124" i="24" s="1"/>
  <c r="P124" i="24" s="1"/>
  <c r="O124" i="24"/>
  <c r="M92" i="24"/>
  <c r="N92" i="24" s="1"/>
  <c r="P92" i="24" s="1"/>
  <c r="O92" i="24"/>
  <c r="O60" i="24"/>
  <c r="M60" i="24"/>
  <c r="N60" i="24" s="1"/>
  <c r="P60" i="24" s="1"/>
  <c r="O335" i="24"/>
  <c r="M335" i="24"/>
  <c r="N335" i="24" s="1"/>
  <c r="P335" i="24" s="1"/>
  <c r="M303" i="24"/>
  <c r="N303" i="24" s="1"/>
  <c r="P303" i="24" s="1"/>
  <c r="O303" i="24"/>
  <c r="M271" i="24"/>
  <c r="N271" i="24" s="1"/>
  <c r="P271" i="24" s="1"/>
  <c r="O271" i="24"/>
  <c r="O239" i="24"/>
  <c r="M239" i="24"/>
  <c r="N239" i="24" s="1"/>
  <c r="P239" i="24" s="1"/>
  <c r="O207" i="24"/>
  <c r="M207" i="24"/>
  <c r="N207" i="24" s="1"/>
  <c r="P207" i="24" s="1"/>
  <c r="O175" i="24"/>
  <c r="M175" i="24"/>
  <c r="N175" i="24" s="1"/>
  <c r="P175" i="24" s="1"/>
  <c r="O143" i="24"/>
  <c r="M143" i="24"/>
  <c r="N143" i="24" s="1"/>
  <c r="P143" i="24" s="1"/>
  <c r="O111" i="24"/>
  <c r="M111" i="24"/>
  <c r="N111" i="24" s="1"/>
  <c r="P111" i="24" s="1"/>
  <c r="O79" i="24"/>
  <c r="M79" i="24"/>
  <c r="N79" i="24" s="1"/>
  <c r="P79" i="24" s="1"/>
  <c r="O30" i="24"/>
  <c r="M30" i="24"/>
  <c r="N30" i="24" s="1"/>
  <c r="P30" i="24" s="1"/>
  <c r="M328" i="24"/>
  <c r="N328" i="24" s="1"/>
  <c r="P328" i="24" s="1"/>
  <c r="O328" i="24"/>
  <c r="M296" i="24"/>
  <c r="N296" i="24" s="1"/>
  <c r="P296" i="24" s="1"/>
  <c r="O296" i="24"/>
  <c r="M232" i="24"/>
  <c r="N232" i="24" s="1"/>
  <c r="P232" i="24" s="1"/>
  <c r="O232" i="24"/>
  <c r="M200" i="24"/>
  <c r="N200" i="24" s="1"/>
  <c r="P200" i="24" s="1"/>
  <c r="O200" i="24"/>
  <c r="O136" i="24"/>
  <c r="M136" i="24"/>
  <c r="N136" i="24" s="1"/>
  <c r="P136" i="24" s="1"/>
  <c r="M56" i="24"/>
  <c r="N56" i="24" s="1"/>
  <c r="P56" i="24" s="1"/>
  <c r="O56" i="24"/>
  <c r="O331" i="24"/>
  <c r="M331" i="24"/>
  <c r="N331" i="24" s="1"/>
  <c r="P331" i="24" s="1"/>
  <c r="O283" i="24"/>
  <c r="M283" i="24"/>
  <c r="N283" i="24" s="1"/>
  <c r="P283" i="24" s="1"/>
  <c r="M219" i="24"/>
  <c r="N219" i="24" s="1"/>
  <c r="P219" i="24" s="1"/>
  <c r="O219" i="24"/>
  <c r="O155" i="24"/>
  <c r="M155" i="24"/>
  <c r="N155" i="24" s="1"/>
  <c r="P155" i="24" s="1"/>
  <c r="O107" i="24"/>
  <c r="M107" i="24"/>
  <c r="N107" i="24" s="1"/>
  <c r="P107" i="24" s="1"/>
  <c r="M77" i="24"/>
  <c r="N77" i="24" s="1"/>
  <c r="P77" i="24" s="1"/>
  <c r="O77" i="24"/>
  <c r="M308" i="24"/>
  <c r="N308" i="24" s="1"/>
  <c r="P308" i="24" s="1"/>
  <c r="O308" i="24"/>
  <c r="M228" i="24"/>
  <c r="N228" i="24" s="1"/>
  <c r="P228" i="24" s="1"/>
  <c r="O228" i="24"/>
  <c r="O148" i="24"/>
  <c r="M148" i="24"/>
  <c r="N148" i="24" s="1"/>
  <c r="P148" i="24" s="1"/>
  <c r="O68" i="24"/>
  <c r="M68" i="24"/>
  <c r="N68" i="24" s="1"/>
  <c r="P68" i="24" s="1"/>
  <c r="O327" i="24"/>
  <c r="M327" i="24"/>
  <c r="N327" i="24" s="1"/>
  <c r="P327" i="24" s="1"/>
  <c r="M279" i="24"/>
  <c r="N279" i="24" s="1"/>
  <c r="P279" i="24" s="1"/>
  <c r="O279" i="24"/>
  <c r="O215" i="24"/>
  <c r="M215" i="24"/>
  <c r="N215" i="24" s="1"/>
  <c r="P215" i="24" s="1"/>
  <c r="M167" i="24"/>
  <c r="N167" i="24" s="1"/>
  <c r="P167" i="24" s="1"/>
  <c r="O167" i="24"/>
  <c r="O103" i="24"/>
  <c r="M103" i="24"/>
  <c r="N103" i="24" s="1"/>
  <c r="P103" i="24" s="1"/>
  <c r="M12" i="24"/>
  <c r="N12" i="24" s="1"/>
  <c r="P12" i="24" s="1"/>
  <c r="O12" i="24"/>
  <c r="O26" i="24" s="1"/>
  <c r="AD326" i="24"/>
  <c r="AE326" i="24" s="1"/>
  <c r="AD294" i="24"/>
  <c r="AE294" i="24" s="1"/>
  <c r="AD262" i="24"/>
  <c r="AE262" i="24" s="1"/>
  <c r="AD230" i="24"/>
  <c r="AE230" i="24" s="1"/>
  <c r="AD198" i="24"/>
  <c r="AE198" i="24" s="1"/>
  <c r="AD166" i="24"/>
  <c r="AE166" i="24" s="1"/>
  <c r="AD134" i="24"/>
  <c r="AE134" i="24" s="1"/>
  <c r="AD102" i="24"/>
  <c r="AE102" i="24" s="1"/>
  <c r="AD54" i="24"/>
  <c r="AE54" i="24" s="1"/>
  <c r="AD293" i="24"/>
  <c r="AE293" i="24" s="1"/>
  <c r="M152" i="24"/>
  <c r="N152" i="24" s="1"/>
  <c r="P152" i="24" s="1"/>
  <c r="O152" i="24"/>
  <c r="O299" i="24"/>
  <c r="M299" i="24"/>
  <c r="N299" i="24" s="1"/>
  <c r="P299" i="24" s="1"/>
  <c r="M235" i="24"/>
  <c r="N235" i="24" s="1"/>
  <c r="P235" i="24" s="1"/>
  <c r="O235" i="24"/>
  <c r="O171" i="24"/>
  <c r="M171" i="24"/>
  <c r="N171" i="24" s="1"/>
  <c r="P171" i="24" s="1"/>
  <c r="O91" i="24"/>
  <c r="M91" i="24"/>
  <c r="N91" i="24" s="1"/>
  <c r="P91" i="24" s="1"/>
  <c r="O93" i="24"/>
  <c r="M93" i="24"/>
  <c r="N93" i="24" s="1"/>
  <c r="P93" i="24" s="1"/>
  <c r="M324" i="24"/>
  <c r="N324" i="24" s="1"/>
  <c r="P324" i="24" s="1"/>
  <c r="O324" i="24"/>
  <c r="M260" i="24"/>
  <c r="N260" i="24" s="1"/>
  <c r="P260" i="24" s="1"/>
  <c r="O260" i="24"/>
  <c r="O164" i="24"/>
  <c r="M164" i="24"/>
  <c r="N164" i="24" s="1"/>
  <c r="P164" i="24" s="1"/>
  <c r="O51" i="24"/>
  <c r="M51" i="24"/>
  <c r="N51" i="24" s="1"/>
  <c r="P51" i="24" s="1"/>
  <c r="O322" i="24"/>
  <c r="M322" i="24"/>
  <c r="N322" i="24" s="1"/>
  <c r="P322" i="24" s="1"/>
  <c r="M290" i="24"/>
  <c r="N290" i="24" s="1"/>
  <c r="P290" i="24" s="1"/>
  <c r="O290" i="24"/>
  <c r="M258" i="24"/>
  <c r="N258" i="24" s="1"/>
  <c r="P258" i="24" s="1"/>
  <c r="O258" i="24"/>
  <c r="O226" i="24"/>
  <c r="M226" i="24"/>
  <c r="N226" i="24" s="1"/>
  <c r="P226" i="24" s="1"/>
  <c r="O194" i="24"/>
  <c r="M194" i="24"/>
  <c r="N194" i="24" s="1"/>
  <c r="P194" i="24" s="1"/>
  <c r="O162" i="24"/>
  <c r="M162" i="24"/>
  <c r="N162" i="24" s="1"/>
  <c r="P162" i="24" s="1"/>
  <c r="O130" i="24"/>
  <c r="M130" i="24"/>
  <c r="N130" i="24" s="1"/>
  <c r="P130" i="24" s="1"/>
  <c r="O98" i="24"/>
  <c r="M98" i="24"/>
  <c r="N98" i="24" s="1"/>
  <c r="P98" i="24" s="1"/>
  <c r="O66" i="24"/>
  <c r="M66" i="24"/>
  <c r="N66" i="24" s="1"/>
  <c r="P66" i="24" s="1"/>
  <c r="M33" i="24"/>
  <c r="N33" i="24" s="1"/>
  <c r="P33" i="24" s="1"/>
  <c r="O33" i="24"/>
  <c r="AD337" i="24"/>
  <c r="AE337" i="24" s="1"/>
  <c r="AD305" i="24"/>
  <c r="AE305" i="24" s="1"/>
  <c r="AD273" i="24"/>
  <c r="AE273" i="24" s="1"/>
  <c r="AD241" i="24"/>
  <c r="AE241" i="24" s="1"/>
  <c r="AD209" i="24"/>
  <c r="AE209" i="24" s="1"/>
  <c r="AD177" i="24"/>
  <c r="AE177" i="24" s="1"/>
  <c r="AD145" i="24"/>
  <c r="AE145" i="24" s="1"/>
  <c r="AD113" i="24"/>
  <c r="AE113" i="24" s="1"/>
  <c r="AD81" i="24"/>
  <c r="AE81" i="24" s="1"/>
  <c r="AD184" i="24"/>
  <c r="AE184" i="24" s="1"/>
  <c r="AD72" i="24"/>
  <c r="AE72" i="24" s="1"/>
  <c r="AD340" i="24"/>
  <c r="AE340" i="24" s="1"/>
  <c r="AD180" i="24"/>
  <c r="AE180" i="24" s="1"/>
  <c r="AD84" i="24"/>
  <c r="AE84" i="24" s="1"/>
  <c r="AD343" i="24"/>
  <c r="AE343" i="24" s="1"/>
  <c r="AD263" i="24"/>
  <c r="AE263" i="24" s="1"/>
  <c r="AD183" i="24"/>
  <c r="AE183" i="24" s="1"/>
  <c r="M334" i="24"/>
  <c r="N334" i="24" s="1"/>
  <c r="P334" i="24" s="1"/>
  <c r="O334" i="24"/>
  <c r="O302" i="24"/>
  <c r="M302" i="24"/>
  <c r="N302" i="24" s="1"/>
  <c r="P302" i="24" s="1"/>
  <c r="O270" i="24"/>
  <c r="M270" i="24"/>
  <c r="N270" i="24" s="1"/>
  <c r="P270" i="24" s="1"/>
  <c r="M238" i="24"/>
  <c r="N238" i="24" s="1"/>
  <c r="P238" i="24" s="1"/>
  <c r="O238" i="24"/>
  <c r="O206" i="24"/>
  <c r="M206" i="24"/>
  <c r="N206" i="24" s="1"/>
  <c r="P206" i="24" s="1"/>
  <c r="O174" i="24"/>
  <c r="M174" i="24"/>
  <c r="N174" i="24" s="1"/>
  <c r="P174" i="24" s="1"/>
  <c r="O142" i="24"/>
  <c r="M142" i="24"/>
  <c r="N142" i="24" s="1"/>
  <c r="P142" i="24" s="1"/>
  <c r="O110" i="24"/>
  <c r="M110" i="24"/>
  <c r="N110" i="24" s="1"/>
  <c r="P110" i="24" s="1"/>
  <c r="O78" i="24"/>
  <c r="M78" i="24"/>
  <c r="N78" i="24" s="1"/>
  <c r="P78" i="24" s="1"/>
  <c r="M333" i="24"/>
  <c r="N333" i="24" s="1"/>
  <c r="P333" i="24" s="1"/>
  <c r="O333" i="24"/>
  <c r="M301" i="24"/>
  <c r="N301" i="24" s="1"/>
  <c r="P301" i="24" s="1"/>
  <c r="O301" i="24"/>
  <c r="O269" i="24"/>
  <c r="M269" i="24"/>
  <c r="N269" i="24" s="1"/>
  <c r="P269" i="24" s="1"/>
  <c r="M221" i="24"/>
  <c r="N221" i="24" s="1"/>
  <c r="P221" i="24" s="1"/>
  <c r="O221" i="24"/>
  <c r="O173" i="24"/>
  <c r="M173" i="24"/>
  <c r="N173" i="24" s="1"/>
  <c r="P173" i="24" s="1"/>
  <c r="M141" i="24"/>
  <c r="N141" i="24" s="1"/>
  <c r="P141" i="24" s="1"/>
  <c r="O141" i="24"/>
  <c r="M109" i="24"/>
  <c r="N109" i="24" s="1"/>
  <c r="P109" i="24" s="1"/>
  <c r="O109" i="24"/>
  <c r="M330" i="24"/>
  <c r="N330" i="24" s="1"/>
  <c r="P330" i="24" s="1"/>
  <c r="O330" i="24"/>
  <c r="M298" i="24"/>
  <c r="N298" i="24" s="1"/>
  <c r="P298" i="24" s="1"/>
  <c r="O298" i="24"/>
  <c r="M266" i="24"/>
  <c r="N266" i="24" s="1"/>
  <c r="P266" i="24" s="1"/>
  <c r="O266" i="24"/>
  <c r="M234" i="24"/>
  <c r="N234" i="24" s="1"/>
  <c r="P234" i="24" s="1"/>
  <c r="O234" i="24"/>
  <c r="O202" i="24"/>
  <c r="M202" i="24"/>
  <c r="N202" i="24" s="1"/>
  <c r="P202" i="24" s="1"/>
  <c r="O170" i="24"/>
  <c r="M170" i="24"/>
  <c r="N170" i="24" s="1"/>
  <c r="P170" i="24" s="1"/>
  <c r="M138" i="24"/>
  <c r="N138" i="24" s="1"/>
  <c r="P138" i="24" s="1"/>
  <c r="O138" i="24"/>
  <c r="O106" i="24"/>
  <c r="M106" i="24"/>
  <c r="N106" i="24" s="1"/>
  <c r="P106" i="24" s="1"/>
  <c r="M74" i="24"/>
  <c r="N74" i="24" s="1"/>
  <c r="P74" i="24" s="1"/>
  <c r="O74" i="24"/>
  <c r="M329" i="24"/>
  <c r="N329" i="24" s="1"/>
  <c r="P329" i="24" s="1"/>
  <c r="O329" i="24"/>
  <c r="O297" i="24"/>
  <c r="M297" i="24"/>
  <c r="N297" i="24" s="1"/>
  <c r="P297" i="24" s="1"/>
  <c r="O265" i="24"/>
  <c r="M265" i="24"/>
  <c r="N265" i="24" s="1"/>
  <c r="P265" i="24" s="1"/>
  <c r="O233" i="24"/>
  <c r="M233" i="24"/>
  <c r="N233" i="24" s="1"/>
  <c r="P233" i="24" s="1"/>
  <c r="M201" i="24"/>
  <c r="N201" i="24" s="1"/>
  <c r="P201" i="24" s="1"/>
  <c r="O201" i="24"/>
  <c r="M169" i="24"/>
  <c r="N169" i="24" s="1"/>
  <c r="P169" i="24" s="1"/>
  <c r="O169" i="24"/>
  <c r="O137" i="24"/>
  <c r="M137" i="24"/>
  <c r="N137" i="24" s="1"/>
  <c r="P137" i="24" s="1"/>
  <c r="M105" i="24"/>
  <c r="N105" i="24" s="1"/>
  <c r="P105" i="24" s="1"/>
  <c r="O105" i="24"/>
  <c r="M73" i="24"/>
  <c r="N73" i="24" s="1"/>
  <c r="P73" i="24" s="1"/>
  <c r="O73" i="24"/>
  <c r="M320" i="24"/>
  <c r="N320" i="24" s="1"/>
  <c r="P320" i="24" s="1"/>
  <c r="O320" i="24"/>
  <c r="M288" i="24"/>
  <c r="N288" i="24" s="1"/>
  <c r="P288" i="24" s="1"/>
  <c r="O288" i="24"/>
  <c r="O256" i="24"/>
  <c r="M256" i="24"/>
  <c r="N256" i="24" s="1"/>
  <c r="P256" i="24" s="1"/>
  <c r="O224" i="24"/>
  <c r="M224" i="24"/>
  <c r="N224" i="24" s="1"/>
  <c r="P224" i="24" s="1"/>
  <c r="M192" i="24"/>
  <c r="N192" i="24" s="1"/>
  <c r="P192" i="24" s="1"/>
  <c r="O192" i="24"/>
  <c r="M160" i="24"/>
  <c r="N160" i="24" s="1"/>
  <c r="P160" i="24" s="1"/>
  <c r="O160" i="24"/>
  <c r="M128" i="24"/>
  <c r="N128" i="24" s="1"/>
  <c r="P128" i="24" s="1"/>
  <c r="O128" i="24"/>
  <c r="M96" i="24"/>
  <c r="N96" i="24" s="1"/>
  <c r="P96" i="24" s="1"/>
  <c r="O96" i="24"/>
  <c r="O64" i="24"/>
  <c r="M64" i="24"/>
  <c r="N64" i="24" s="1"/>
  <c r="P64" i="24" s="1"/>
  <c r="O31" i="24"/>
  <c r="M31" i="24"/>
  <c r="N31" i="24" s="1"/>
  <c r="P31" i="24" s="1"/>
  <c r="O323" i="24"/>
  <c r="M323" i="24"/>
  <c r="N323" i="24" s="1"/>
  <c r="P323" i="24" s="1"/>
  <c r="M291" i="24"/>
  <c r="N291" i="24" s="1"/>
  <c r="P291" i="24" s="1"/>
  <c r="O291" i="24"/>
  <c r="M259" i="24"/>
  <c r="N259" i="24" s="1"/>
  <c r="P259" i="24" s="1"/>
  <c r="O259" i="24"/>
  <c r="O227" i="24"/>
  <c r="M227" i="24"/>
  <c r="N227" i="24" s="1"/>
  <c r="P227" i="24" s="1"/>
  <c r="O195" i="24"/>
  <c r="M195" i="24"/>
  <c r="N195" i="24" s="1"/>
  <c r="P195" i="24" s="1"/>
  <c r="O163" i="24"/>
  <c r="M163" i="24"/>
  <c r="N163" i="24" s="1"/>
  <c r="P163" i="24" s="1"/>
  <c r="O131" i="24"/>
  <c r="M131" i="24"/>
  <c r="N131" i="24" s="1"/>
  <c r="P131" i="24" s="1"/>
  <c r="O99" i="24"/>
  <c r="M99" i="24"/>
  <c r="N99" i="24" s="1"/>
  <c r="P99" i="24" s="1"/>
  <c r="O67" i="24"/>
  <c r="M67" i="24"/>
  <c r="N67" i="24" s="1"/>
  <c r="P67" i="24" s="1"/>
  <c r="O34" i="24"/>
  <c r="M34" i="24"/>
  <c r="N34" i="24" s="1"/>
  <c r="P34" i="24" s="1"/>
  <c r="AD309" i="24"/>
  <c r="AE309" i="24" s="1"/>
  <c r="AD245" i="24"/>
  <c r="AE245" i="24" s="1"/>
  <c r="AD181" i="24"/>
  <c r="AE181" i="24" s="1"/>
  <c r="AD117" i="24"/>
  <c r="AE117" i="24" s="1"/>
  <c r="AD69" i="24"/>
  <c r="AE69" i="24" s="1"/>
  <c r="AD348" i="24"/>
  <c r="AE348" i="24" s="1"/>
  <c r="AD316" i="24"/>
  <c r="AE316" i="24" s="1"/>
  <c r="AD284" i="24"/>
  <c r="AE284" i="24" s="1"/>
  <c r="AD252" i="24"/>
  <c r="AE252" i="24" s="1"/>
  <c r="AD220" i="24"/>
  <c r="AE220" i="24" s="1"/>
  <c r="AD188" i="24"/>
  <c r="AE188" i="24" s="1"/>
  <c r="AD156" i="24"/>
  <c r="AE156" i="24" s="1"/>
  <c r="AD124" i="24"/>
  <c r="AE124" i="24" s="1"/>
  <c r="AD92" i="24"/>
  <c r="AE92" i="24" s="1"/>
  <c r="AD60" i="24"/>
  <c r="AE60" i="24" s="1"/>
  <c r="AD335" i="24"/>
  <c r="AE335" i="24" s="1"/>
  <c r="AD303" i="24"/>
  <c r="AE303" i="24" s="1"/>
  <c r="AD271" i="24"/>
  <c r="AE271" i="24" s="1"/>
  <c r="AD239" i="24"/>
  <c r="AE239" i="24" s="1"/>
  <c r="AD207" i="24"/>
  <c r="AE207" i="24" s="1"/>
  <c r="AD175" i="24"/>
  <c r="AE175" i="24" s="1"/>
  <c r="AD143" i="24"/>
  <c r="AE143" i="24" s="1"/>
  <c r="AD111" i="24"/>
  <c r="AE111" i="24" s="1"/>
  <c r="AD79" i="24"/>
  <c r="AE79" i="24" s="1"/>
  <c r="AD30" i="24"/>
  <c r="AE30" i="24" s="1"/>
  <c r="AD328" i="24"/>
  <c r="AE328" i="24" s="1"/>
  <c r="AD296" i="24"/>
  <c r="AE296" i="24" s="1"/>
  <c r="AD232" i="24"/>
  <c r="AE232" i="24" s="1"/>
  <c r="AD200" i="24"/>
  <c r="AE200" i="24" s="1"/>
  <c r="AD136" i="24"/>
  <c r="AE136" i="24" s="1"/>
  <c r="AD56" i="24"/>
  <c r="AE56" i="24" s="1"/>
  <c r="AD331" i="24"/>
  <c r="AE331" i="24" s="1"/>
  <c r="AD283" i="24"/>
  <c r="AE283" i="24" s="1"/>
  <c r="AD219" i="24"/>
  <c r="AE219" i="24" s="1"/>
  <c r="AD155" i="24"/>
  <c r="AE155" i="24" s="1"/>
  <c r="AD107" i="24"/>
  <c r="AE107" i="24" s="1"/>
  <c r="AD77" i="24"/>
  <c r="AE77" i="24" s="1"/>
  <c r="AD308" i="24"/>
  <c r="AE308" i="24" s="1"/>
  <c r="AD228" i="24"/>
  <c r="AE228" i="24" s="1"/>
  <c r="AD148" i="24"/>
  <c r="AE148" i="24" s="1"/>
  <c r="AD68" i="24"/>
  <c r="AE68" i="24" s="1"/>
  <c r="AD327" i="24"/>
  <c r="AE327" i="24" s="1"/>
  <c r="AD279" i="24"/>
  <c r="AE279" i="24" s="1"/>
  <c r="AD215" i="24"/>
  <c r="AE215" i="24" s="1"/>
  <c r="AD167" i="24"/>
  <c r="AE167" i="24" s="1"/>
  <c r="AD103" i="24"/>
  <c r="AE103" i="24" s="1"/>
  <c r="AD12" i="24"/>
  <c r="AE12" i="24" s="1"/>
  <c r="AD366" i="24"/>
  <c r="AE366" i="24" s="1"/>
  <c r="AD360" i="24"/>
  <c r="AE360" i="24" s="1"/>
  <c r="AD374" i="24"/>
  <c r="AE374" i="24" s="1"/>
  <c r="AD373" i="24"/>
  <c r="AE373" i="24" s="1"/>
  <c r="AD370" i="24"/>
  <c r="AE370" i="24" s="1"/>
  <c r="AD369" i="24"/>
  <c r="AE369" i="24" s="1"/>
  <c r="AD372" i="24"/>
  <c r="AE372" i="24" s="1"/>
  <c r="AD361" i="24"/>
  <c r="AE361" i="24" s="1"/>
  <c r="AD364" i="24"/>
  <c r="AE364" i="24" s="1"/>
  <c r="AD356" i="24"/>
  <c r="AE356" i="24" s="1"/>
  <c r="A16" i="24"/>
  <c r="AC16" i="24" s="1"/>
  <c r="AC14" i="24"/>
  <c r="A15" i="24"/>
  <c r="M26" i="24" l="1"/>
  <c r="P11" i="24"/>
  <c r="P26" i="24" s="1"/>
  <c r="N26" i="24"/>
  <c r="N28" i="24"/>
  <c r="M350" i="24"/>
  <c r="K16" i="24"/>
  <c r="K14" i="24"/>
  <c r="AC15" i="24"/>
  <c r="U16" i="24" l="1"/>
  <c r="R16" i="24"/>
  <c r="S16" i="24"/>
  <c r="S14" i="24"/>
  <c r="U14" i="24"/>
  <c r="R14" i="24"/>
  <c r="P28" i="24"/>
  <c r="P350" i="24" s="1"/>
  <c r="N350" i="24"/>
  <c r="O14" i="24"/>
  <c r="M14" i="24"/>
  <c r="N14" i="24" s="1"/>
  <c r="P14" i="24" s="1"/>
  <c r="AD14" i="24"/>
  <c r="AE14" i="24" s="1"/>
  <c r="O16" i="24"/>
  <c r="M16" i="24"/>
  <c r="N16" i="24" s="1"/>
  <c r="P16" i="24" s="1"/>
  <c r="K15" i="24"/>
  <c r="AD16" i="24"/>
  <c r="AE16" i="24" s="1"/>
  <c r="A53" i="24"/>
  <c r="AC53" i="24" s="1"/>
  <c r="AC21" i="24"/>
  <c r="AD15" i="24" l="1"/>
  <c r="AE15" i="24" s="1"/>
  <c r="R15" i="24"/>
  <c r="S15" i="24"/>
  <c r="U15" i="24"/>
  <c r="K21" i="24"/>
  <c r="K53" i="24"/>
  <c r="A352" i="24"/>
  <c r="O15" i="24"/>
  <c r="M15" i="24"/>
  <c r="N15" i="24" s="1"/>
  <c r="P15" i="24" s="1"/>
  <c r="S53" i="24" l="1"/>
  <c r="U53" i="24"/>
  <c r="R53" i="24"/>
  <c r="AD53" i="24"/>
  <c r="AE53" i="24" s="1"/>
  <c r="S21" i="24"/>
  <c r="U21" i="24"/>
  <c r="R21" i="24"/>
  <c r="K26" i="24"/>
  <c r="AD26" i="24" s="1"/>
  <c r="AE26" i="24" s="1"/>
  <c r="A558" i="24"/>
  <c r="AC558" i="24" s="1"/>
  <c r="K558" i="24" s="1"/>
  <c r="AC352" i="24"/>
  <c r="K352" i="24" s="1"/>
  <c r="A872" i="24"/>
  <c r="AC872" i="24" s="1"/>
  <c r="K872" i="24" s="1"/>
  <c r="M53" i="24"/>
  <c r="N53" i="24" s="1"/>
  <c r="P53" i="24" s="1"/>
  <c r="O53" i="24"/>
  <c r="M21" i="24"/>
  <c r="N21" i="24" s="1"/>
  <c r="P21" i="24" s="1"/>
  <c r="O21" i="24"/>
  <c r="AD21" i="24"/>
  <c r="AE21" i="24" s="1"/>
  <c r="S352" i="24" l="1"/>
  <c r="S870" i="24" s="1"/>
  <c r="R352" i="24"/>
  <c r="R870" i="24" s="1"/>
  <c r="U352" i="24"/>
  <c r="U870" i="24" s="1"/>
  <c r="AD558" i="24"/>
  <c r="AE558" i="24" s="1"/>
  <c r="R558" i="24"/>
  <c r="S558" i="24"/>
  <c r="U558" i="24"/>
  <c r="U872" i="24"/>
  <c r="U1040" i="24" s="1"/>
  <c r="R872" i="24"/>
  <c r="R1040" i="24" s="1"/>
  <c r="S872" i="24"/>
  <c r="S1040" i="24" s="1"/>
  <c r="K870" i="24"/>
  <c r="AD870" i="24" s="1"/>
  <c r="AE870" i="24" s="1"/>
  <c r="O558" i="24"/>
  <c r="M558" i="24"/>
  <c r="N558" i="24" s="1"/>
  <c r="P558" i="24" s="1"/>
  <c r="M872" i="24"/>
  <c r="O872" i="24"/>
  <c r="O1040" i="24" s="1"/>
  <c r="A1042" i="24"/>
  <c r="M352" i="24"/>
  <c r="O352" i="24"/>
  <c r="O870" i="24" s="1"/>
  <c r="AD352" i="24"/>
  <c r="AE352" i="24" s="1"/>
  <c r="N352" i="24" l="1"/>
  <c r="M870" i="24"/>
  <c r="N872" i="24"/>
  <c r="M1040" i="24"/>
  <c r="AC1042" i="24"/>
  <c r="K1042" i="24" s="1"/>
  <c r="A1091" i="24"/>
  <c r="AD872" i="24"/>
  <c r="AE872" i="24" s="1"/>
  <c r="AC1091" i="24" l="1"/>
  <c r="K1091" i="24" s="1"/>
  <c r="O1042" i="24"/>
  <c r="O1066" i="24" s="1"/>
  <c r="O1162" i="24" s="1"/>
  <c r="O1164" i="24" s="1"/>
  <c r="R1042" i="24"/>
  <c r="R1066" i="24" s="1"/>
  <c r="R1162" i="24" s="1"/>
  <c r="R1164" i="24" s="1"/>
  <c r="S1042" i="24"/>
  <c r="S1066" i="24" s="1"/>
  <c r="S1162" i="24" s="1"/>
  <c r="S1164" i="24" s="1"/>
  <c r="U1042" i="24"/>
  <c r="U1066" i="24" s="1"/>
  <c r="U1162" i="24" s="1"/>
  <c r="U1164" i="24" s="1"/>
  <c r="P352" i="24"/>
  <c r="P870" i="24" s="1"/>
  <c r="N870" i="24"/>
  <c r="P872" i="24"/>
  <c r="P1040" i="24" s="1"/>
  <c r="N1040" i="24"/>
  <c r="M1042" i="24"/>
  <c r="A1123" i="24"/>
  <c r="AC1123" i="24" s="1"/>
  <c r="K1123" i="24" s="1"/>
  <c r="AD1042" i="24"/>
  <c r="AE1042" i="24" s="1"/>
  <c r="O1091" i="24" l="1"/>
  <c r="S1091" i="24"/>
  <c r="M1091" i="24"/>
  <c r="N1091" i="24" s="1"/>
  <c r="P1091" i="24" s="1"/>
  <c r="R1091" i="24"/>
  <c r="U1091" i="24"/>
  <c r="AD1091" i="24"/>
  <c r="AE1091" i="24" s="1"/>
  <c r="U1123" i="24"/>
  <c r="S1123" i="24"/>
  <c r="R1123" i="24"/>
  <c r="N1042" i="24"/>
  <c r="M1066" i="24"/>
  <c r="M1162" i="24" s="1"/>
  <c r="M1164" i="24" s="1"/>
  <c r="M1123" i="24"/>
  <c r="N1123" i="24" s="1"/>
  <c r="P1123" i="24" s="1"/>
  <c r="O1123" i="24"/>
  <c r="AD1123" i="24"/>
  <c r="AE1123" i="24" s="1"/>
  <c r="P1042" i="24" l="1"/>
  <c r="P1066" i="24" s="1"/>
  <c r="P1162" i="24" s="1"/>
  <c r="P1164" i="24" s="1"/>
  <c r="N1066" i="24"/>
  <c r="N1162" i="24" s="1"/>
  <c r="N1164" i="24" s="1"/>
  <c r="AC40" i="24" l="1"/>
  <c r="K40" i="24" s="1"/>
  <c r="AC48" i="24"/>
  <c r="K48" i="24" s="1"/>
  <c r="AC47" i="24"/>
  <c r="K47" i="24" s="1"/>
  <c r="AC45" i="24"/>
  <c r="K45" i="24" s="1"/>
  <c r="O45" i="24" s="1"/>
  <c r="AC43" i="24"/>
  <c r="K43" i="24" s="1"/>
  <c r="AC38" i="24"/>
  <c r="K38" i="24" s="1"/>
  <c r="AC39" i="24"/>
  <c r="K39" i="24" s="1"/>
  <c r="AC44" i="24"/>
  <c r="K44" i="24" s="1"/>
  <c r="U44" i="24" s="1"/>
  <c r="AC41" i="24"/>
  <c r="K41" i="24" s="1"/>
  <c r="AC42" i="24"/>
  <c r="K42" i="24" s="1"/>
  <c r="AC46" i="24"/>
  <c r="K46" i="24" s="1"/>
  <c r="R39" i="24" l="1"/>
  <c r="S39" i="24"/>
  <c r="M39" i="24"/>
  <c r="O39" i="24"/>
  <c r="U39" i="24"/>
  <c r="AD39" i="24"/>
  <c r="AE39" i="24" s="1"/>
  <c r="N39" i="24"/>
  <c r="P39" i="24" s="1"/>
  <c r="R40" i="24"/>
  <c r="U40" i="24"/>
  <c r="M40" i="24"/>
  <c r="N40" i="24" s="1"/>
  <c r="P40" i="24" s="1"/>
  <c r="O40" i="24"/>
  <c r="AD40" i="24"/>
  <c r="AE40" i="24" s="1"/>
  <c r="S40" i="24"/>
  <c r="U38" i="24"/>
  <c r="R38" i="24"/>
  <c r="S38" i="24"/>
  <c r="O38" i="24"/>
  <c r="M38" i="24"/>
  <c r="N38" i="24" s="1"/>
  <c r="P38" i="24" s="1"/>
  <c r="AD38" i="24"/>
  <c r="AE38" i="24" s="1"/>
  <c r="U46" i="24"/>
  <c r="M46" i="24"/>
  <c r="N46" i="24" s="1"/>
  <c r="P46" i="24" s="1"/>
  <c r="S46" i="24"/>
  <c r="O46" i="24"/>
  <c r="R46" i="24"/>
  <c r="AD46" i="24"/>
  <c r="AE46" i="24" s="1"/>
  <c r="M47" i="24"/>
  <c r="N47" i="24" s="1"/>
  <c r="P47" i="24" s="1"/>
  <c r="U47" i="24"/>
  <c r="O47" i="24"/>
  <c r="S47" i="24"/>
  <c r="R47" i="24"/>
  <c r="AD47" i="24"/>
  <c r="AE47" i="24" s="1"/>
  <c r="S42" i="24"/>
  <c r="U42" i="24"/>
  <c r="O42" i="24"/>
  <c r="M42" i="24"/>
  <c r="N42" i="24" s="1"/>
  <c r="P42" i="24" s="1"/>
  <c r="R42" i="24"/>
  <c r="AD42" i="24"/>
  <c r="AE42" i="24" s="1"/>
  <c r="R48" i="24"/>
  <c r="O48" i="24"/>
  <c r="U48" i="24"/>
  <c r="S48" i="24"/>
  <c r="AD48" i="24"/>
  <c r="AE48" i="24" s="1"/>
  <c r="M48" i="24"/>
  <c r="N48" i="24" s="1"/>
  <c r="P48" i="24" s="1"/>
  <c r="O43" i="24"/>
  <c r="S43" i="24"/>
  <c r="AD41" i="24"/>
  <c r="AE41" i="24" s="1"/>
  <c r="AD45" i="24"/>
  <c r="AE45" i="24" s="1"/>
  <c r="AD43" i="24"/>
  <c r="AE43" i="24" s="1"/>
  <c r="R43" i="24"/>
  <c r="O41" i="24"/>
  <c r="M41" i="24"/>
  <c r="N41" i="24" s="1"/>
  <c r="P41" i="24" s="1"/>
  <c r="R41" i="24"/>
  <c r="U41" i="24"/>
  <c r="R45" i="24"/>
  <c r="M45" i="24"/>
  <c r="N45" i="24" s="1"/>
  <c r="P45" i="24" s="1"/>
  <c r="S45" i="24"/>
  <c r="AD44" i="24"/>
  <c r="AE44" i="24" s="1"/>
  <c r="U43" i="24"/>
  <c r="S41" i="24"/>
  <c r="U45" i="24"/>
  <c r="R44" i="24"/>
  <c r="S44" i="24"/>
  <c r="O44" i="24"/>
  <c r="M44" i="24"/>
  <c r="N44" i="24" s="1"/>
  <c r="P44" i="24" s="1"/>
  <c r="M43" i="24"/>
  <c r="N43" i="24" s="1"/>
  <c r="P43" i="24" s="1"/>
  <c r="A905" i="24"/>
  <c r="AC905" i="24" s="1"/>
  <c r="K905" i="24" s="1"/>
  <c r="U905" i="24" s="1"/>
  <c r="M905" i="24" l="1"/>
  <c r="N905" i="24" s="1"/>
  <c r="P905" i="24" s="1"/>
  <c r="K1040" i="24"/>
  <c r="AD1040" i="24" s="1"/>
  <c r="AE1040" i="24" s="1"/>
  <c r="O905" i="24"/>
  <c r="AD905" i="24"/>
  <c r="AE905" i="24" s="1"/>
  <c r="S905" i="24"/>
  <c r="R905" i="24"/>
  <c r="A1099" i="24"/>
  <c r="AC1099" i="24" s="1"/>
  <c r="K1099" i="24" s="1"/>
  <c r="A1098" i="24"/>
  <c r="AC1098" i="24"/>
  <c r="K1098" i="24" s="1"/>
  <c r="O1098" i="24" s="1"/>
  <c r="S1099" i="24" l="1"/>
  <c r="R1099" i="24"/>
  <c r="M1099" i="24"/>
  <c r="N1099" i="24" s="1"/>
  <c r="P1099" i="24" s="1"/>
  <c r="O1099" i="24"/>
  <c r="U1099" i="24"/>
  <c r="AD1099" i="24"/>
  <c r="AE1099" i="24" s="1"/>
  <c r="K1101" i="24"/>
  <c r="AD1101" i="24" s="1"/>
  <c r="AE1101" i="24" s="1"/>
  <c r="R1098" i="24"/>
  <c r="U1098" i="24"/>
  <c r="M1098" i="24"/>
  <c r="N1098" i="24" s="1"/>
  <c r="P1098" i="24" s="1"/>
  <c r="S1098" i="24"/>
  <c r="AD1098" i="24"/>
  <c r="AE1098" i="24" s="1"/>
  <c r="A1142" i="24"/>
  <c r="AC1142" i="24" s="1"/>
  <c r="K1142" i="24" s="1"/>
  <c r="S1142" i="24" s="1"/>
  <c r="A1139" i="24"/>
  <c r="AC1139" i="24" s="1"/>
  <c r="K1139" i="24" s="1"/>
  <c r="A1140" i="24"/>
  <c r="AC1140" i="24" s="1"/>
  <c r="K1140" i="24" s="1"/>
  <c r="M1139" i="24" l="1"/>
  <c r="N1139" i="24" s="1"/>
  <c r="P1139" i="24" s="1"/>
  <c r="U1139" i="24"/>
  <c r="AD1139" i="24"/>
  <c r="AE1139" i="24" s="1"/>
  <c r="O1139" i="24"/>
  <c r="K1160" i="24"/>
  <c r="S1139" i="24"/>
  <c r="R1139" i="24"/>
  <c r="O1140" i="24"/>
  <c r="M1140" i="24"/>
  <c r="N1140" i="24" s="1"/>
  <c r="P1140" i="24" s="1"/>
  <c r="AD1140" i="24"/>
  <c r="AE1140" i="24" s="1"/>
  <c r="S1140" i="24"/>
  <c r="U1140" i="24"/>
  <c r="R1140" i="24"/>
  <c r="M1142" i="24"/>
  <c r="U1142" i="24"/>
  <c r="O1142" i="24"/>
  <c r="R1142" i="24"/>
  <c r="AD1142" i="24"/>
  <c r="AE1142" i="24" s="1"/>
  <c r="N1142" i="24"/>
  <c r="P1142" i="24" s="1"/>
  <c r="AD1160" i="24" l="1"/>
  <c r="AE1160" i="24" s="1"/>
  <c r="B3" i="26"/>
  <c r="C445" i="26"/>
  <c r="B398" i="26"/>
  <c r="B62" i="26"/>
  <c r="C100" i="26"/>
  <c r="B326" i="26"/>
  <c r="C68" i="26"/>
  <c r="C203" i="26"/>
  <c r="C216" i="26"/>
  <c r="C213" i="26"/>
  <c r="B383" i="26"/>
  <c r="B251" i="26"/>
  <c r="B110" i="26"/>
  <c r="B565" i="26"/>
  <c r="C172" i="26"/>
  <c r="B71" i="26"/>
  <c r="B141" i="26"/>
  <c r="B312" i="26"/>
  <c r="B474" i="26"/>
  <c r="C143" i="26"/>
  <c r="B246" i="26"/>
  <c r="C276" i="26"/>
  <c r="B177" i="26"/>
  <c r="B18" i="26"/>
  <c r="B256" i="26"/>
  <c r="C352" i="26"/>
  <c r="B550" i="26"/>
  <c r="B647" i="26"/>
  <c r="C409" i="26"/>
  <c r="B167" i="26"/>
  <c r="C624" i="26"/>
  <c r="C622" i="26"/>
  <c r="C21" i="26"/>
  <c r="C58" i="26"/>
  <c r="C382" i="26"/>
  <c r="B302" i="26"/>
  <c r="C287" i="26"/>
  <c r="B232" i="26"/>
  <c r="C606" i="26"/>
  <c r="B209" i="26"/>
  <c r="B2" i="26"/>
  <c r="B261" i="26"/>
  <c r="B466" i="26"/>
  <c r="C305" i="26"/>
  <c r="C570" i="26"/>
  <c r="B154" i="26"/>
  <c r="B308" i="26"/>
  <c r="C304" i="26"/>
  <c r="B625" i="26"/>
  <c r="C220" i="26"/>
  <c r="C491" i="26"/>
  <c r="C564" i="26"/>
  <c r="C360" i="26"/>
  <c r="C224" i="26"/>
  <c r="B460" i="26"/>
  <c r="C623" i="26"/>
  <c r="C209" i="26"/>
  <c r="C245" i="26"/>
  <c r="C504" i="26"/>
  <c r="C181" i="26"/>
  <c r="B485" i="26"/>
  <c r="B160" i="26"/>
  <c r="C483" i="26"/>
  <c r="B60" i="26"/>
  <c r="C417" i="26"/>
  <c r="B282" i="26"/>
  <c r="B45" i="26"/>
  <c r="B404" i="26"/>
  <c r="C413" i="26"/>
  <c r="B435" i="26"/>
  <c r="C540" i="26"/>
  <c r="B359" i="26"/>
  <c r="B252" i="26"/>
  <c r="C411" i="26"/>
  <c r="C128" i="26"/>
  <c r="C59" i="26"/>
  <c r="B523" i="26"/>
  <c r="B644" i="26"/>
  <c r="C507" i="26"/>
  <c r="B268" i="26"/>
  <c r="C310" i="26"/>
  <c r="C513" i="26"/>
  <c r="C463" i="26"/>
  <c r="C265" i="26"/>
  <c r="B148" i="26"/>
  <c r="C559" i="26"/>
  <c r="C543" i="26"/>
  <c r="B293" i="26"/>
  <c r="B172" i="26"/>
  <c r="B348" i="26"/>
  <c r="B178" i="26"/>
  <c r="C415" i="26"/>
  <c r="C313" i="26"/>
  <c r="B247" i="26"/>
  <c r="C522" i="26"/>
  <c r="C19" i="26"/>
  <c r="C294" i="26"/>
  <c r="C268" i="26"/>
  <c r="B631" i="26"/>
  <c r="C386" i="26"/>
  <c r="B521" i="26"/>
  <c r="B391" i="26"/>
  <c r="C344" i="26"/>
  <c r="B596" i="26"/>
  <c r="C284" i="26"/>
  <c r="B587" i="26"/>
  <c r="C2" i="26"/>
  <c r="B334" i="26"/>
  <c r="C214" i="26"/>
  <c r="B482" i="26"/>
  <c r="C4" i="26"/>
  <c r="C288" i="26"/>
  <c r="C520" i="26"/>
  <c r="B552" i="26"/>
  <c r="B72" i="26"/>
  <c r="B384" i="26"/>
  <c r="B48" i="26"/>
  <c r="B70" i="26"/>
  <c r="B174" i="26"/>
  <c r="B321" i="26"/>
  <c r="B223" i="26"/>
  <c r="B254" i="26"/>
  <c r="B145" i="26"/>
  <c r="C43" i="26"/>
  <c r="B198" i="26"/>
  <c r="C144" i="26"/>
  <c r="B458" i="26"/>
  <c r="B386" i="26"/>
  <c r="B288" i="26"/>
  <c r="C452" i="26"/>
  <c r="C238" i="26"/>
  <c r="C131" i="26"/>
  <c r="C470" i="26"/>
  <c r="C176" i="26"/>
  <c r="C381" i="26"/>
  <c r="C332" i="26"/>
  <c r="B258" i="26"/>
  <c r="C424" i="26"/>
  <c r="B553" i="26"/>
  <c r="C3" i="26"/>
  <c r="B501" i="26"/>
  <c r="C640" i="26"/>
  <c r="B646" i="26"/>
  <c r="C152" i="26"/>
  <c r="B180" i="26"/>
  <c r="C590" i="26"/>
  <c r="C46" i="26"/>
  <c r="B14" i="26"/>
  <c r="C162" i="26"/>
  <c r="B447" i="26"/>
  <c r="C545" i="26"/>
  <c r="C232" i="26"/>
  <c r="C328" i="26"/>
  <c r="B531" i="26"/>
  <c r="B227" i="26"/>
  <c r="B357" i="26"/>
  <c r="C173" i="26"/>
  <c r="B465" i="26"/>
  <c r="B530" i="26"/>
  <c r="C272" i="26"/>
  <c r="B218" i="26"/>
  <c r="C142" i="26"/>
  <c r="C645" i="26"/>
  <c r="B492" i="26"/>
  <c r="B58" i="26"/>
  <c r="B396" i="26"/>
  <c r="B74" i="26"/>
  <c r="B192" i="26"/>
  <c r="B135" i="26"/>
  <c r="B453" i="26"/>
  <c r="C6" i="26"/>
  <c r="B328" i="26"/>
  <c r="B107" i="26"/>
  <c r="B557" i="26"/>
  <c r="C273" i="26"/>
  <c r="C475" i="26"/>
  <c r="C611" i="26"/>
  <c r="B170" i="26"/>
  <c r="B95" i="26"/>
  <c r="C249" i="26"/>
  <c r="B46" i="26"/>
  <c r="C626" i="26"/>
  <c r="C366" i="26"/>
  <c r="B103" i="26"/>
  <c r="C477" i="26"/>
  <c r="C346" i="26"/>
  <c r="C580" i="26"/>
  <c r="B43" i="26"/>
  <c r="C395" i="26"/>
  <c r="B416" i="26"/>
  <c r="C487" i="26"/>
  <c r="C37" i="26"/>
  <c r="B213" i="26"/>
  <c r="C84" i="26"/>
  <c r="B371" i="26"/>
  <c r="B284" i="26"/>
  <c r="C431" i="26"/>
  <c r="B186" i="26"/>
  <c r="C101" i="26"/>
  <c r="C107" i="26"/>
  <c r="B63" i="26"/>
  <c r="B305" i="26"/>
  <c r="C161" i="26"/>
  <c r="B235" i="26"/>
  <c r="C130" i="26"/>
  <c r="B417" i="26"/>
  <c r="C258" i="26"/>
  <c r="C253" i="26"/>
  <c r="C124" i="26"/>
  <c r="B341" i="26"/>
  <c r="B248" i="26"/>
  <c r="B272" i="26"/>
  <c r="C618" i="26"/>
  <c r="C356" i="26"/>
  <c r="B90" i="26"/>
  <c r="B238" i="26"/>
  <c r="B15" i="26"/>
  <c r="B566" i="26"/>
  <c r="C239" i="26"/>
  <c r="C441" i="26"/>
  <c r="C553" i="26"/>
  <c r="B413" i="26"/>
  <c r="C497" i="26"/>
  <c r="C111" i="26"/>
  <c r="C62" i="26"/>
  <c r="B118" i="26"/>
  <c r="B279" i="26"/>
  <c r="B418" i="26"/>
  <c r="B49" i="26"/>
  <c r="B190" i="26"/>
  <c r="B626" i="26"/>
  <c r="C219" i="26"/>
  <c r="B233" i="26"/>
  <c r="B278" i="26"/>
  <c r="C434" i="26"/>
  <c r="C280" i="26"/>
  <c r="B623" i="26"/>
  <c r="B65" i="26"/>
  <c r="C479" i="26"/>
  <c r="C149" i="26"/>
  <c r="C12" i="26"/>
  <c r="B9" i="26"/>
  <c r="C565" i="26"/>
  <c r="B203" i="26"/>
  <c r="B611" i="26"/>
  <c r="C426" i="26"/>
  <c r="B397" i="26"/>
  <c r="C231" i="26"/>
  <c r="B539" i="26"/>
  <c r="B441" i="26"/>
  <c r="B221" i="26"/>
  <c r="C109" i="26"/>
  <c r="C591" i="26"/>
  <c r="C343" i="26"/>
  <c r="C48" i="26"/>
  <c r="B640" i="26"/>
  <c r="B85" i="26"/>
  <c r="B573" i="26"/>
  <c r="B372" i="26"/>
  <c r="C69" i="26"/>
  <c r="B219" i="26"/>
  <c r="C72" i="26"/>
  <c r="C550" i="26"/>
  <c r="C365" i="26"/>
  <c r="B414" i="26"/>
  <c r="C584" i="26"/>
  <c r="C228" i="26"/>
  <c r="B423" i="26"/>
  <c r="C494" i="26"/>
  <c r="B280" i="26"/>
  <c r="C450" i="26"/>
  <c r="B514" i="26"/>
  <c r="B69" i="26"/>
  <c r="B41" i="26"/>
  <c r="C644" i="26"/>
  <c r="B559" i="26"/>
  <c r="C517" i="26"/>
  <c r="B551" i="26"/>
  <c r="C525" i="26"/>
  <c r="C319" i="26"/>
  <c r="B484" i="26"/>
  <c r="B554" i="26"/>
  <c r="B129" i="26"/>
  <c r="C275" i="26"/>
  <c r="B612" i="26"/>
  <c r="B265" i="26"/>
  <c r="B499" i="26"/>
  <c r="C199" i="26"/>
  <c r="C592" i="26"/>
  <c r="B437" i="26"/>
  <c r="C587" i="26"/>
  <c r="B255" i="26"/>
  <c r="C217" i="26"/>
  <c r="B574" i="26"/>
  <c r="C407" i="26"/>
  <c r="B353" i="26"/>
  <c r="C75" i="26"/>
  <c r="B243" i="26"/>
  <c r="C11" i="26"/>
  <c r="C641" i="26"/>
  <c r="C646" i="26"/>
  <c r="B303" i="26"/>
  <c r="B319" i="26"/>
  <c r="C412" i="26"/>
  <c r="B627" i="26"/>
  <c r="B105" i="26"/>
  <c r="C279" i="26"/>
  <c r="C561" i="26"/>
  <c r="C589" i="26"/>
  <c r="B597" i="26"/>
  <c r="B342" i="26"/>
  <c r="B267" i="26"/>
  <c r="B240" i="26"/>
  <c r="C324" i="26"/>
  <c r="C121" i="26"/>
  <c r="B82" i="26"/>
  <c r="B451" i="26"/>
  <c r="B636" i="26"/>
  <c r="B55" i="26"/>
  <c r="C125" i="26"/>
  <c r="C577" i="26"/>
  <c r="C321" i="26"/>
  <c r="C627" i="26"/>
  <c r="C478" i="26"/>
  <c r="C200" i="26"/>
  <c r="B199" i="26"/>
  <c r="C204" i="26"/>
  <c r="C396" i="26"/>
  <c r="C428" i="26"/>
  <c r="B419" i="26"/>
  <c r="C261" i="26"/>
  <c r="B529" i="26"/>
  <c r="B537" i="26"/>
  <c r="C227" i="26"/>
  <c r="C106" i="26"/>
  <c r="C118" i="26"/>
  <c r="B478" i="26"/>
  <c r="C212" i="26"/>
  <c r="B138" i="26"/>
  <c r="C108" i="26"/>
  <c r="B234" i="26"/>
  <c r="B152" i="26"/>
  <c r="B415" i="26"/>
  <c r="B142" i="26"/>
  <c r="B409" i="26"/>
  <c r="C150" i="26"/>
  <c r="B47" i="26"/>
  <c r="B387" i="26"/>
  <c r="C141" i="26"/>
  <c r="B38" i="26"/>
  <c r="B22" i="26"/>
  <c r="C314" i="26"/>
  <c r="C420" i="26"/>
  <c r="B78" i="26"/>
  <c r="B356" i="26"/>
  <c r="C521" i="26"/>
  <c r="C311" i="26"/>
  <c r="C443" i="26"/>
  <c r="B630" i="26"/>
  <c r="C541" i="26"/>
  <c r="C82" i="26"/>
  <c r="B183" i="26"/>
  <c r="C425" i="26"/>
  <c r="B93" i="26"/>
  <c r="C336" i="26"/>
  <c r="B473" i="26"/>
  <c r="B7" i="26"/>
  <c r="B363" i="26"/>
  <c r="C338" i="26"/>
  <c r="C49" i="26"/>
  <c r="B622" i="26"/>
  <c r="C585" i="26"/>
  <c r="B452" i="26"/>
  <c r="B332" i="26"/>
  <c r="B476" i="26"/>
  <c r="B224" i="26"/>
  <c r="B202" i="26"/>
  <c r="C608" i="26"/>
  <c r="C71" i="26"/>
  <c r="B354" i="26"/>
  <c r="B123" i="26"/>
  <c r="C403" i="26"/>
  <c r="B5" i="26"/>
  <c r="B581" i="26"/>
  <c r="C593" i="26"/>
  <c r="B296" i="26"/>
  <c r="B493" i="26"/>
  <c r="B507" i="26"/>
  <c r="C323" i="26"/>
  <c r="B109" i="26"/>
  <c r="C472" i="26"/>
  <c r="C619" i="26"/>
  <c r="C312" i="26"/>
  <c r="B560" i="26"/>
  <c r="B489" i="26"/>
  <c r="B318" i="26"/>
  <c r="C26" i="26"/>
  <c r="C240" i="26"/>
  <c r="C339" i="26"/>
  <c r="C549" i="26"/>
  <c r="B513" i="26"/>
  <c r="B331" i="26"/>
  <c r="C76" i="26"/>
  <c r="B374" i="26"/>
  <c r="B211" i="26"/>
  <c r="C442" i="26"/>
  <c r="B399" i="26"/>
  <c r="C54" i="26"/>
  <c r="B149" i="26"/>
  <c r="C24" i="26"/>
  <c r="C110" i="26"/>
  <c r="B286" i="26"/>
  <c r="B158" i="26"/>
  <c r="C551" i="26"/>
  <c r="B28" i="26"/>
  <c r="B517" i="26"/>
  <c r="B34" i="26"/>
  <c r="C286" i="26"/>
  <c r="C474" i="26"/>
  <c r="B131" i="26"/>
  <c r="B471" i="26"/>
  <c r="B121" i="26"/>
  <c r="C195" i="26"/>
  <c r="C167" i="26"/>
  <c r="B215" i="26"/>
  <c r="B294" i="26"/>
  <c r="C70" i="26"/>
  <c r="B161" i="26"/>
  <c r="C539" i="26"/>
  <c r="B442" i="26"/>
  <c r="C218" i="26"/>
  <c r="C278" i="26"/>
  <c r="B509" i="26"/>
  <c r="C241" i="26"/>
  <c r="B301" i="26"/>
  <c r="B562" i="26"/>
  <c r="B481" i="26"/>
  <c r="C327" i="26"/>
  <c r="C620" i="26"/>
  <c r="B541" i="26"/>
  <c r="C612" i="26"/>
  <c r="B269" i="26"/>
  <c r="B425" i="26"/>
  <c r="B290" i="26"/>
  <c r="B360" i="26"/>
  <c r="B76" i="26"/>
  <c r="C23" i="26"/>
  <c r="C77" i="26"/>
  <c r="B214" i="26"/>
  <c r="B126" i="26"/>
  <c r="C408" i="26"/>
  <c r="B569" i="26"/>
  <c r="B163" i="26"/>
  <c r="C85" i="26"/>
  <c r="B257" i="26"/>
  <c r="B204" i="26"/>
  <c r="C186" i="26"/>
  <c r="B538" i="26"/>
  <c r="C83" i="26"/>
  <c r="B585" i="26"/>
  <c r="C165" i="26"/>
  <c r="C267" i="26"/>
  <c r="B89" i="26"/>
  <c r="C185" i="26"/>
  <c r="B408" i="26"/>
  <c r="C138" i="26"/>
  <c r="C378" i="26"/>
  <c r="C325" i="26"/>
  <c r="C266" i="26"/>
  <c r="C466" i="26"/>
  <c r="B56" i="26"/>
  <c r="C61" i="26"/>
  <c r="C531" i="26"/>
  <c r="C86" i="26"/>
  <c r="C530" i="26"/>
  <c r="C467" i="26"/>
  <c r="B593" i="26"/>
  <c r="C248" i="26"/>
  <c r="C102" i="26"/>
  <c r="C416" i="26"/>
  <c r="C215" i="26"/>
  <c r="B355" i="26"/>
  <c r="B315" i="26"/>
  <c r="B366" i="26"/>
  <c r="C576" i="26"/>
  <c r="C223" i="26"/>
  <c r="B289" i="26"/>
  <c r="B615" i="26"/>
  <c r="C461" i="26"/>
  <c r="C444" i="26"/>
  <c r="C250" i="26"/>
  <c r="B406" i="26"/>
  <c r="C194" i="26"/>
  <c r="C633" i="26"/>
  <c r="C95" i="26"/>
  <c r="B327" i="26"/>
  <c r="B210" i="26"/>
  <c r="C315" i="26"/>
  <c r="C486" i="26"/>
  <c r="C582" i="26"/>
  <c r="B536" i="26"/>
  <c r="C430" i="26"/>
  <c r="C393" i="26"/>
  <c r="C397" i="26"/>
  <c r="C226" i="26"/>
  <c r="C42" i="26"/>
  <c r="C208" i="26"/>
  <c r="B410" i="26"/>
  <c r="B206" i="26"/>
  <c r="C512" i="26"/>
  <c r="C189" i="26"/>
  <c r="C609" i="26"/>
  <c r="C404" i="26"/>
  <c r="B273" i="26"/>
  <c r="C503" i="26"/>
  <c r="C112" i="26"/>
  <c r="C432" i="26"/>
  <c r="C27" i="26"/>
  <c r="B128" i="26"/>
  <c r="B629" i="26"/>
  <c r="B338" i="26"/>
  <c r="B572" i="26"/>
  <c r="C170" i="26"/>
  <c r="C40" i="26"/>
  <c r="B96" i="26"/>
  <c r="C473" i="26"/>
  <c r="C309" i="26"/>
  <c r="B13" i="26"/>
  <c r="C367" i="26"/>
  <c r="B558" i="26"/>
  <c r="B621" i="26"/>
  <c r="B19" i="26"/>
  <c r="C184" i="26"/>
  <c r="C458" i="26"/>
  <c r="B628" i="26"/>
  <c r="B459" i="26"/>
  <c r="B455" i="26"/>
  <c r="C246" i="26"/>
  <c r="B472" i="26"/>
  <c r="B277" i="26"/>
  <c r="C516" i="26"/>
  <c r="C607" i="26"/>
  <c r="C329" i="26"/>
  <c r="B494" i="26"/>
  <c r="B52" i="26"/>
  <c r="C290" i="26"/>
  <c r="B618" i="26"/>
  <c r="B245" i="26"/>
  <c r="C134" i="26"/>
  <c r="C405" i="26"/>
  <c r="B297" i="26"/>
  <c r="C480" i="26"/>
  <c r="B598" i="26"/>
  <c r="C406" i="26"/>
  <c r="C602" i="26"/>
  <c r="C291" i="26"/>
  <c r="B643" i="26"/>
  <c r="B583" i="26"/>
  <c r="B533" i="26"/>
  <c r="B632" i="26"/>
  <c r="B508" i="26"/>
  <c r="C242" i="26"/>
  <c r="B381" i="26"/>
  <c r="B323" i="26"/>
  <c r="C119" i="26"/>
  <c r="B150" i="26"/>
  <c r="C163" i="26"/>
  <c r="C538" i="26"/>
  <c r="B563" i="26"/>
  <c r="C629" i="26"/>
  <c r="B379" i="26"/>
  <c r="C139" i="26"/>
  <c r="B77" i="26"/>
  <c r="C41" i="26"/>
  <c r="B310" i="26"/>
  <c r="C44" i="26"/>
  <c r="B276" i="26"/>
  <c r="B639" i="26"/>
  <c r="B283" i="26"/>
  <c r="B151" i="26"/>
  <c r="B505" i="26"/>
  <c r="C556" i="26"/>
  <c r="C628" i="26"/>
  <c r="B515" i="26"/>
  <c r="C546" i="26"/>
  <c r="B548" i="26"/>
  <c r="B522" i="26"/>
  <c r="C297" i="26"/>
  <c r="B393" i="26"/>
  <c r="C190" i="26"/>
  <c r="C30" i="26"/>
  <c r="C528" i="26"/>
  <c r="B225" i="26"/>
  <c r="B586" i="26"/>
  <c r="B467" i="26"/>
  <c r="B568" i="26"/>
  <c r="C383" i="26"/>
  <c r="B445" i="26"/>
  <c r="C333" i="26"/>
  <c r="B88" i="26"/>
  <c r="B543" i="26"/>
  <c r="C159" i="26"/>
  <c r="C358" i="26"/>
  <c r="B231" i="26"/>
  <c r="C388" i="26"/>
  <c r="B638" i="26"/>
  <c r="C93" i="26"/>
  <c r="C632" i="26"/>
  <c r="B137" i="26"/>
  <c r="B33" i="26"/>
  <c r="C399" i="26"/>
  <c r="B208" i="26"/>
  <c r="C547" i="26"/>
  <c r="B184" i="26"/>
  <c r="B50" i="26"/>
  <c r="B274" i="26"/>
  <c r="B477" i="26"/>
  <c r="C642" i="26"/>
  <c r="B287" i="26"/>
  <c r="B193" i="26"/>
  <c r="C7" i="26"/>
  <c r="B605" i="26"/>
  <c r="C35" i="26"/>
  <c r="B385" i="26"/>
  <c r="B24" i="26"/>
  <c r="C50" i="26"/>
  <c r="C341" i="26"/>
  <c r="B67" i="26"/>
  <c r="B244" i="26"/>
  <c r="C569" i="26"/>
  <c r="B94" i="26"/>
  <c r="B36" i="26"/>
  <c r="B263" i="26"/>
  <c r="B339" i="26"/>
  <c r="C384" i="26"/>
  <c r="C154" i="26"/>
  <c r="C129" i="26"/>
  <c r="C157" i="26"/>
  <c r="C631" i="26"/>
  <c r="C544" i="26"/>
  <c r="C526" i="26"/>
  <c r="C92" i="26"/>
  <c r="C306" i="26"/>
  <c r="C389" i="26"/>
  <c r="C337" i="26"/>
  <c r="C456" i="26"/>
  <c r="C469" i="26"/>
  <c r="C563" i="26"/>
  <c r="C136" i="26"/>
  <c r="B439" i="26"/>
  <c r="B422" i="26"/>
  <c r="C285" i="26"/>
  <c r="C10" i="26"/>
  <c r="C354" i="26"/>
  <c r="B12" i="26"/>
  <c r="C533" i="26"/>
  <c r="C56" i="26"/>
  <c r="C355" i="26"/>
  <c r="B496" i="26"/>
  <c r="C36" i="26"/>
  <c r="C578" i="26"/>
  <c r="B378" i="26"/>
  <c r="B30" i="26"/>
  <c r="C307" i="26"/>
  <c r="C39" i="26"/>
  <c r="C636" i="26"/>
  <c r="B535" i="26"/>
  <c r="B392" i="26"/>
  <c r="C211" i="26"/>
  <c r="B317" i="26"/>
  <c r="C455" i="26"/>
  <c r="B394" i="26"/>
  <c r="C583" i="26"/>
  <c r="B330" i="26"/>
  <c r="C247" i="26"/>
  <c r="C621" i="26"/>
  <c r="C345" i="26"/>
  <c r="B607" i="26"/>
  <c r="B592" i="26"/>
  <c r="C574" i="26"/>
  <c r="C127" i="26"/>
  <c r="C537" i="26"/>
  <c r="C353" i="26"/>
  <c r="B295" i="26"/>
  <c r="B470" i="26"/>
  <c r="B438" i="26"/>
  <c r="B457" i="26"/>
  <c r="C5" i="26"/>
  <c r="B188" i="26"/>
  <c r="B4" i="26"/>
  <c r="B351" i="26"/>
  <c r="C14" i="26"/>
  <c r="B448" i="26"/>
  <c r="B577" i="26"/>
  <c r="B54" i="26"/>
  <c r="C347" i="26"/>
  <c r="B432" i="26"/>
  <c r="B68" i="26"/>
  <c r="C482" i="26"/>
  <c r="C198" i="26"/>
  <c r="C281" i="26"/>
  <c r="C22" i="26"/>
  <c r="C120" i="26"/>
  <c r="C359" i="26"/>
  <c r="B463" i="26"/>
  <c r="C625" i="26"/>
  <c r="C371" i="26"/>
  <c r="B86" i="26"/>
  <c r="C18" i="26"/>
  <c r="B532" i="26"/>
  <c r="C53" i="26"/>
  <c r="C259" i="26"/>
  <c r="C206" i="26"/>
  <c r="B377" i="26"/>
  <c r="B464" i="26"/>
  <c r="B519" i="26"/>
  <c r="C536" i="26"/>
  <c r="B367" i="26"/>
  <c r="C364" i="26"/>
  <c r="C116" i="26"/>
  <c r="C361" i="26"/>
  <c r="B304" i="26"/>
  <c r="C221" i="26"/>
  <c r="C414" i="26"/>
  <c r="C357" i="26"/>
  <c r="B195" i="26"/>
  <c r="B395" i="26"/>
  <c r="C237" i="26"/>
  <c r="B242" i="26"/>
  <c r="C370" i="26"/>
  <c r="B595" i="26"/>
  <c r="C225" i="26"/>
  <c r="C179" i="26"/>
  <c r="B217" i="26"/>
  <c r="C518" i="26"/>
  <c r="B153" i="26"/>
  <c r="B59" i="26"/>
  <c r="B412" i="26"/>
  <c r="B570" i="26"/>
  <c r="C94" i="26"/>
  <c r="C233" i="26"/>
  <c r="C500" i="26"/>
  <c r="B500" i="26"/>
  <c r="B487" i="26"/>
  <c r="B475" i="26"/>
  <c r="C604" i="26"/>
  <c r="B400" i="26"/>
  <c r="B567" i="26"/>
  <c r="B525" i="26"/>
  <c r="C617" i="26"/>
  <c r="B169" i="26"/>
  <c r="C485" i="26"/>
  <c r="B100" i="26"/>
  <c r="B424" i="26"/>
  <c r="C637" i="26"/>
  <c r="B115" i="26"/>
  <c r="B173" i="26"/>
  <c r="C390" i="26"/>
  <c r="C449" i="26"/>
  <c r="B73" i="26"/>
  <c r="C433" i="26"/>
  <c r="B635" i="26"/>
  <c r="C201" i="26"/>
  <c r="C300" i="26"/>
  <c r="B506" i="26"/>
  <c r="B10" i="26"/>
  <c r="B112" i="26"/>
  <c r="C25" i="26"/>
  <c r="C271" i="26"/>
  <c r="C31" i="26"/>
  <c r="C453" i="26"/>
  <c r="B428" i="26"/>
  <c r="C349" i="26"/>
  <c r="C269" i="26"/>
  <c r="B275" i="26"/>
  <c r="B320" i="26"/>
  <c r="B542" i="26"/>
  <c r="B620" i="26"/>
  <c r="C391" i="26"/>
  <c r="C597" i="26"/>
  <c r="C174" i="26"/>
  <c r="B347" i="26"/>
  <c r="C493" i="26"/>
  <c r="B528" i="26"/>
  <c r="C63" i="26"/>
  <c r="C191" i="26"/>
  <c r="C351" i="26"/>
  <c r="C647" i="26"/>
  <c r="B634" i="26"/>
  <c r="B27" i="26"/>
  <c r="C476" i="26"/>
  <c r="B609" i="26"/>
  <c r="C243" i="26"/>
  <c r="C301" i="26"/>
  <c r="C616" i="26"/>
  <c r="B266" i="26"/>
  <c r="C400" i="26"/>
  <c r="C96" i="26"/>
  <c r="C29" i="26"/>
  <c r="C66" i="26"/>
  <c r="B259" i="26"/>
  <c r="C60" i="26"/>
  <c r="C296" i="26"/>
  <c r="C34" i="26"/>
  <c r="C457" i="26"/>
  <c r="B344" i="26"/>
  <c r="B20" i="26"/>
  <c r="C495" i="26"/>
  <c r="C270" i="26"/>
  <c r="B316" i="26"/>
  <c r="C410" i="26"/>
  <c r="C133" i="26"/>
  <c r="C114" i="26"/>
  <c r="C571" i="26"/>
  <c r="C38" i="26"/>
  <c r="C302" i="26"/>
  <c r="B42" i="26"/>
  <c r="C51" i="26"/>
  <c r="B556" i="26"/>
  <c r="B375" i="26"/>
  <c r="C639" i="26"/>
  <c r="B579" i="26"/>
  <c r="C380" i="26"/>
  <c r="B98" i="26"/>
  <c r="B564" i="26"/>
  <c r="C251" i="26"/>
  <c r="B102" i="26"/>
  <c r="C103" i="26"/>
  <c r="B127" i="26"/>
  <c r="C145" i="26"/>
  <c r="C363" i="26"/>
  <c r="B84" i="26"/>
  <c r="B291" i="26"/>
  <c r="C67" i="26"/>
  <c r="B111" i="26"/>
  <c r="B26" i="26"/>
  <c r="C598" i="26"/>
  <c r="C192" i="26"/>
  <c r="C465" i="26"/>
  <c r="B606" i="26"/>
  <c r="C234" i="26"/>
  <c r="B603" i="26"/>
  <c r="B584" i="26"/>
  <c r="C193" i="26"/>
  <c r="C422" i="26"/>
  <c r="C394" i="26"/>
  <c r="B604" i="26"/>
  <c r="C80" i="26"/>
  <c r="B239" i="26"/>
  <c r="B226" i="26"/>
  <c r="C481" i="26"/>
  <c r="C263" i="26"/>
  <c r="C548" i="26"/>
  <c r="C401" i="26"/>
  <c r="B25" i="26"/>
  <c r="C566" i="26"/>
  <c r="B373" i="26"/>
  <c r="B106" i="26"/>
  <c r="B576" i="26"/>
  <c r="B182" i="26"/>
  <c r="B300" i="26"/>
  <c r="C350" i="26"/>
  <c r="B16" i="26"/>
  <c r="C210" i="26"/>
  <c r="C340" i="26"/>
  <c r="B116" i="26"/>
  <c r="B376" i="26"/>
  <c r="C205" i="26"/>
  <c r="C55" i="26"/>
  <c r="C78" i="26"/>
  <c r="B561" i="26"/>
  <c r="B40" i="26"/>
  <c r="C514" i="26"/>
  <c r="C402" i="26"/>
  <c r="B340" i="26"/>
  <c r="C196" i="26"/>
  <c r="B486" i="26"/>
  <c r="C508" i="26"/>
  <c r="C151" i="26"/>
  <c r="C57" i="26"/>
  <c r="C451" i="26"/>
  <c r="B230" i="26"/>
  <c r="C45" i="26"/>
  <c r="B281" i="26"/>
  <c r="C222" i="26"/>
  <c r="C596" i="26"/>
  <c r="B200" i="26"/>
  <c r="B601" i="26"/>
  <c r="B608" i="26"/>
  <c r="B175" i="26"/>
  <c r="C459" i="26"/>
  <c r="B488" i="26"/>
  <c r="C630" i="26"/>
  <c r="C502" i="26"/>
  <c r="C197" i="26"/>
  <c r="C146" i="26"/>
  <c r="C104" i="26"/>
  <c r="B614" i="26"/>
  <c r="B503" i="26"/>
  <c r="B147" i="26"/>
  <c r="B99" i="26"/>
  <c r="C177" i="26"/>
  <c r="B253" i="26"/>
  <c r="C155" i="26"/>
  <c r="B361" i="26"/>
  <c r="C147" i="26"/>
  <c r="B229" i="26"/>
  <c r="C369" i="26"/>
  <c r="C599" i="26"/>
  <c r="B185" i="26"/>
  <c r="C532" i="26"/>
  <c r="C320" i="26"/>
  <c r="B518" i="26"/>
  <c r="C180" i="26"/>
  <c r="C132" i="26"/>
  <c r="C634" i="26"/>
  <c r="B369" i="26"/>
  <c r="C484" i="26"/>
  <c r="C255" i="26"/>
  <c r="C308" i="26"/>
  <c r="B222" i="26"/>
  <c r="B57" i="26"/>
  <c r="B449" i="26"/>
  <c r="B388" i="26"/>
  <c r="C236" i="26"/>
  <c r="C387" i="26"/>
  <c r="C283" i="26"/>
  <c r="B431" i="26"/>
  <c r="C32" i="26"/>
  <c r="B270" i="26"/>
  <c r="B337" i="26"/>
  <c r="C295" i="26"/>
  <c r="B430" i="26"/>
  <c r="C160" i="26"/>
  <c r="B491" i="26"/>
  <c r="C437" i="26"/>
  <c r="B201" i="26"/>
  <c r="C262" i="26"/>
  <c r="B462" i="26"/>
  <c r="B497" i="26"/>
  <c r="C496" i="26"/>
  <c r="B454" i="26"/>
  <c r="B637" i="26"/>
  <c r="C326" i="26"/>
  <c r="B83" i="26"/>
  <c r="C601" i="26"/>
  <c r="C523" i="26"/>
  <c r="C488" i="26"/>
  <c r="B510" i="26"/>
  <c r="B262" i="26"/>
  <c r="B220" i="26"/>
  <c r="C588" i="26"/>
  <c r="B544" i="26"/>
  <c r="B389" i="26"/>
  <c r="B610" i="26"/>
  <c r="B75" i="26"/>
  <c r="C47" i="26"/>
  <c r="C117" i="26"/>
  <c r="B120" i="26"/>
  <c r="C446" i="26"/>
  <c r="C135" i="26"/>
  <c r="C335" i="26"/>
  <c r="C156" i="26"/>
  <c r="C256" i="26"/>
  <c r="B130" i="26"/>
  <c r="C509" i="26"/>
  <c r="B306" i="26"/>
  <c r="B124" i="26"/>
  <c r="B578" i="26"/>
  <c r="C643" i="26"/>
  <c r="B44" i="26"/>
  <c r="B350" i="26"/>
  <c r="C52" i="26"/>
  <c r="B591" i="26"/>
  <c r="C552" i="26"/>
  <c r="C462" i="26"/>
  <c r="C638" i="26"/>
  <c r="C330" i="26"/>
  <c r="B461" i="26"/>
  <c r="C293" i="26"/>
  <c r="B511" i="26"/>
  <c r="C73" i="26"/>
  <c r="B171" i="26"/>
  <c r="C99" i="26"/>
  <c r="B502" i="26"/>
  <c r="B324" i="26"/>
  <c r="C331" i="26"/>
  <c r="B165" i="26"/>
  <c r="C79" i="26"/>
  <c r="B362" i="26"/>
  <c r="C385" i="26"/>
  <c r="B32" i="26"/>
  <c r="B495" i="26"/>
  <c r="B370" i="26"/>
  <c r="C558" i="26"/>
  <c r="C166" i="26"/>
  <c r="B600" i="26"/>
  <c r="B624" i="26"/>
  <c r="B590" i="26"/>
  <c r="B403" i="26"/>
  <c r="B380" i="26"/>
  <c r="C74" i="26"/>
  <c r="B132" i="26"/>
  <c r="C560" i="26"/>
  <c r="C595" i="26"/>
  <c r="B336" i="26"/>
  <c r="B139" i="26"/>
  <c r="B101" i="26"/>
  <c r="C187" i="26"/>
  <c r="C562" i="26"/>
  <c r="B520" i="26"/>
  <c r="C90" i="26"/>
  <c r="C316" i="26"/>
  <c r="B80" i="26"/>
  <c r="B619" i="26"/>
  <c r="B35" i="26"/>
  <c r="C573" i="26"/>
  <c r="C505" i="26"/>
  <c r="B168" i="26"/>
  <c r="B23" i="26"/>
  <c r="B66" i="26"/>
  <c r="C188" i="26"/>
  <c r="C579" i="26"/>
  <c r="B405" i="26"/>
  <c r="B588" i="26"/>
  <c r="C373" i="26"/>
  <c r="B196" i="26"/>
  <c r="B241" i="26"/>
  <c r="C501" i="26"/>
  <c r="C379" i="26"/>
  <c r="C398" i="26"/>
  <c r="C519" i="26"/>
  <c r="B401" i="26"/>
  <c r="C13" i="26"/>
  <c r="C447" i="26"/>
  <c r="C610" i="26"/>
  <c r="B91" i="26"/>
  <c r="C438" i="26"/>
  <c r="B117" i="26"/>
  <c r="B648" i="26"/>
  <c r="B346" i="26"/>
  <c r="B166" i="26"/>
  <c r="C600" i="26"/>
  <c r="B427" i="26"/>
  <c r="C554" i="26"/>
  <c r="C20" i="26"/>
  <c r="C421" i="26"/>
  <c r="B104" i="26"/>
  <c r="B444" i="26"/>
  <c r="C169" i="26"/>
  <c r="B134" i="26"/>
  <c r="C435" i="26"/>
  <c r="B633" i="26"/>
  <c r="C126" i="26"/>
  <c r="C282" i="26"/>
  <c r="B480" i="26"/>
  <c r="B642" i="26"/>
  <c r="B504" i="26"/>
  <c r="C230" i="26"/>
  <c r="C418" i="26"/>
  <c r="C97" i="26"/>
  <c r="C292" i="26"/>
  <c r="B21" i="26"/>
  <c r="B345" i="26"/>
  <c r="B580" i="26"/>
  <c r="C535" i="26"/>
  <c r="B589" i="26"/>
  <c r="C299" i="26"/>
  <c r="C440" i="26"/>
  <c r="B143" i="26"/>
  <c r="B382" i="26"/>
  <c r="B549" i="26"/>
  <c r="C581" i="26"/>
  <c r="C334" i="26"/>
  <c r="B87" i="26"/>
  <c r="C362" i="26"/>
  <c r="B616" i="26"/>
  <c r="B314" i="26"/>
  <c r="B352" i="26"/>
  <c r="B490" i="26"/>
  <c r="C28" i="26"/>
  <c r="C182" i="26"/>
  <c r="C419" i="26"/>
  <c r="B599" i="26"/>
  <c r="C605" i="26"/>
  <c r="B125" i="26"/>
  <c r="B146" i="26"/>
  <c r="C137" i="26"/>
  <c r="B407" i="26"/>
  <c r="B468" i="26"/>
  <c r="C64" i="26"/>
  <c r="C439" i="26"/>
  <c r="C252" i="26"/>
  <c r="C436" i="26"/>
  <c r="B237" i="26"/>
  <c r="B11" i="26"/>
  <c r="C534" i="26"/>
  <c r="C33" i="26"/>
  <c r="C318" i="26"/>
  <c r="B322" i="26"/>
  <c r="B140" i="26"/>
  <c r="B641" i="26"/>
  <c r="B540" i="26"/>
  <c r="B205" i="26"/>
  <c r="B119" i="26"/>
  <c r="B37" i="26"/>
  <c r="B617" i="26"/>
  <c r="B546" i="26"/>
  <c r="C515" i="26"/>
  <c r="B526" i="26"/>
  <c r="B236" i="26"/>
  <c r="B144" i="26"/>
  <c r="C468" i="26"/>
  <c r="C298" i="26"/>
  <c r="B156" i="26"/>
  <c r="C615" i="26"/>
  <c r="B31" i="26"/>
  <c r="B162" i="26"/>
  <c r="C178" i="26"/>
  <c r="C98" i="26"/>
  <c r="B440" i="26"/>
  <c r="B189" i="26"/>
  <c r="B436" i="26"/>
  <c r="B228" i="26"/>
  <c r="C8" i="26"/>
  <c r="C317" i="26"/>
  <c r="C164" i="26"/>
  <c r="B307" i="26"/>
  <c r="C527" i="26"/>
  <c r="C113" i="26"/>
  <c r="C202" i="26"/>
  <c r="B108" i="26"/>
  <c r="B309" i="26"/>
  <c r="C140" i="26"/>
  <c r="C529" i="26"/>
  <c r="B298" i="26"/>
  <c r="C171" i="26"/>
  <c r="C115" i="26"/>
  <c r="B53" i="26"/>
  <c r="C524" i="26"/>
  <c r="C376" i="26"/>
  <c r="B524" i="26"/>
  <c r="C123" i="26"/>
  <c r="C374" i="26"/>
  <c r="C454" i="26"/>
  <c r="C594" i="26"/>
  <c r="B575" i="26"/>
  <c r="B555" i="26"/>
  <c r="C274" i="26"/>
  <c r="C489" i="26"/>
  <c r="C148" i="26"/>
  <c r="B313" i="26"/>
  <c r="B512" i="26"/>
  <c r="B176" i="26"/>
  <c r="C91" i="26"/>
  <c r="B411" i="26"/>
  <c r="B613" i="26"/>
  <c r="B645" i="26"/>
  <c r="B446" i="26"/>
  <c r="B29" i="26"/>
  <c r="C375" i="26"/>
  <c r="C17" i="26"/>
  <c r="B51" i="26"/>
  <c r="B133" i="26"/>
  <c r="B81" i="26"/>
  <c r="B443" i="26"/>
  <c r="C257" i="26"/>
  <c r="B285" i="26"/>
  <c r="B420" i="26"/>
  <c r="B164" i="26"/>
  <c r="B61" i="26"/>
  <c r="C153" i="26"/>
  <c r="B547" i="26"/>
  <c r="C183" i="26"/>
  <c r="C471" i="26"/>
  <c r="B527" i="26"/>
  <c r="B194" i="26"/>
  <c r="C65" i="26"/>
  <c r="B292" i="26"/>
  <c r="C158" i="26"/>
  <c r="B594" i="26"/>
  <c r="C322" i="26"/>
  <c r="B456" i="26"/>
  <c r="C586" i="26"/>
  <c r="C264" i="26"/>
  <c r="C207" i="26"/>
  <c r="C81" i="26"/>
  <c r="C510" i="26"/>
  <c r="B197" i="26"/>
  <c r="C303" i="26"/>
  <c r="C448" i="26"/>
  <c r="C614" i="26"/>
  <c r="B335" i="26"/>
  <c r="C122" i="26"/>
  <c r="B159" i="26"/>
  <c r="C506" i="26"/>
  <c r="B299" i="26"/>
  <c r="B433" i="26"/>
  <c r="C423" i="26"/>
  <c r="C572" i="26"/>
  <c r="C490" i="26"/>
  <c r="B207" i="26"/>
  <c r="B545" i="26"/>
  <c r="B602" i="26"/>
  <c r="B479" i="26"/>
  <c r="B179" i="26"/>
  <c r="B8" i="26"/>
  <c r="C511" i="26"/>
  <c r="B212" i="26"/>
  <c r="C635" i="26"/>
  <c r="B6" i="26"/>
  <c r="B157" i="26"/>
  <c r="B421" i="26"/>
  <c r="C613" i="26"/>
  <c r="B264" i="26"/>
  <c r="B92" i="26"/>
  <c r="B483" i="26"/>
  <c r="B260" i="26"/>
  <c r="C16" i="26"/>
  <c r="C575" i="26"/>
  <c r="B271" i="26"/>
  <c r="B434" i="26"/>
  <c r="B250" i="26"/>
  <c r="C429" i="26"/>
  <c r="C175" i="26"/>
  <c r="C603" i="26"/>
  <c r="C235" i="26"/>
  <c r="C499" i="26"/>
  <c r="B113" i="26"/>
  <c r="C492" i="26"/>
  <c r="B365" i="26"/>
  <c r="B122" i="26"/>
  <c r="B368" i="26"/>
  <c r="C568" i="26"/>
  <c r="C567" i="26"/>
  <c r="B402" i="26"/>
  <c r="C254" i="26"/>
  <c r="B498" i="26"/>
  <c r="C498" i="26"/>
  <c r="C229" i="26"/>
  <c r="C542" i="26"/>
  <c r="B17" i="26"/>
  <c r="B181" i="26"/>
  <c r="C260" i="26"/>
  <c r="C289" i="26"/>
  <c r="B349" i="26"/>
  <c r="B311" i="26"/>
  <c r="B187" i="26"/>
  <c r="B429" i="26"/>
  <c r="C348" i="26"/>
  <c r="B364" i="26"/>
  <c r="B358" i="26"/>
  <c r="C377" i="26"/>
  <c r="C89" i="26"/>
  <c r="B329" i="26"/>
  <c r="C342" i="26"/>
  <c r="C427" i="26"/>
  <c r="C557" i="26"/>
  <c r="B516" i="26"/>
  <c r="C460" i="26"/>
  <c r="B571" i="26"/>
  <c r="B64" i="26"/>
  <c r="C244" i="26"/>
  <c r="C648" i="26"/>
  <c r="B114" i="26"/>
  <c r="B450" i="26"/>
  <c r="C9" i="26"/>
  <c r="B343" i="26"/>
  <c r="C392" i="26"/>
  <c r="B249" i="26"/>
  <c r="B155" i="26"/>
  <c r="C464" i="26"/>
  <c r="B333" i="26"/>
  <c r="C168" i="26"/>
  <c r="B534" i="26"/>
  <c r="B79" i="26"/>
  <c r="C105" i="26"/>
  <c r="C277" i="26"/>
  <c r="B469" i="26"/>
  <c r="B136" i="26"/>
  <c r="B426" i="26"/>
  <c r="C88" i="26"/>
  <c r="C372" i="26"/>
  <c r="C15" i="26"/>
  <c r="B325" i="26"/>
  <c r="B582" i="26"/>
  <c r="B390" i="26"/>
  <c r="C368" i="26"/>
  <c r="B216" i="26"/>
  <c r="B39" i="26"/>
  <c r="C555" i="26"/>
  <c r="B97" i="26"/>
  <c r="C87" i="26"/>
  <c r="B191" i="26"/>
  <c r="AC37" i="24"/>
  <c r="K37" i="24" s="1"/>
  <c r="R37" i="24" l="1"/>
  <c r="U37" i="24"/>
  <c r="M37" i="24"/>
  <c r="AD37" i="24"/>
  <c r="AE37" i="24" s="1"/>
  <c r="K350" i="24"/>
  <c r="O37" i="24"/>
  <c r="N37" i="24"/>
  <c r="P37" i="24" s="1"/>
  <c r="S37" i="24"/>
  <c r="AD350" i="24" l="1"/>
  <c r="AE350" i="24" s="1"/>
  <c r="K1162" i="24"/>
  <c r="K1164" i="24" l="1"/>
  <c r="AD1164" i="24" s="1"/>
  <c r="AE1164" i="24" s="1"/>
  <c r="AD1162" i="24"/>
  <c r="AE1162" i="24" s="1"/>
  <c r="K1163" i="24"/>
  <c r="AD1163" i="24" s="1"/>
  <c r="AE1163" i="24" s="1"/>
</calcChain>
</file>

<file path=xl/sharedStrings.xml><?xml version="1.0" encoding="utf-8"?>
<sst xmlns="http://schemas.openxmlformats.org/spreadsheetml/2006/main" count="1250" uniqueCount="203">
  <si>
    <t>NR.</t>
  </si>
  <si>
    <t>Gewerk</t>
  </si>
  <si>
    <t>Erdarbeiten</t>
  </si>
  <si>
    <t>Klempnerarbeiten</t>
  </si>
  <si>
    <t>Außenanlagen</t>
  </si>
  <si>
    <t xml:space="preserve"> </t>
  </si>
  <si>
    <t>Summe NETTO</t>
  </si>
  <si>
    <t>Baunebenkosten</t>
  </si>
  <si>
    <t>Summe BRUTTO</t>
  </si>
  <si>
    <t>Estricharbeiten</t>
  </si>
  <si>
    <t>Bodenbelagsarbeiten</t>
  </si>
  <si>
    <t>Trockenbauarbeiten</t>
  </si>
  <si>
    <t>Summe</t>
  </si>
  <si>
    <t>Statiker</t>
  </si>
  <si>
    <t>Baustelleneinrichtung</t>
  </si>
  <si>
    <t>Gerüstarbeiten</t>
  </si>
  <si>
    <t>19% MwSt.</t>
  </si>
  <si>
    <t>Ausstattung/Kunstwerke</t>
  </si>
  <si>
    <t>Herrichten und Erschließen</t>
  </si>
  <si>
    <t>Bauwerk Konstruktion</t>
  </si>
  <si>
    <t>Bauwerk technische Anlagen</t>
  </si>
  <si>
    <t>Grundstück</t>
  </si>
  <si>
    <t>Grundstückswert</t>
  </si>
  <si>
    <t>Grundstücksnebenkosten</t>
  </si>
  <si>
    <t>NETTO-BAUKOSTEN</t>
  </si>
  <si>
    <t>Bauvorhaben:</t>
  </si>
  <si>
    <t>Bauort:</t>
  </si>
  <si>
    <t>Bauherr:</t>
  </si>
  <si>
    <t xml:space="preserve">         KGR.</t>
  </si>
  <si>
    <r>
      <t xml:space="preserve">1. Kostenschätzung nach DIN 276 </t>
    </r>
    <r>
      <rPr>
        <sz val="10"/>
        <rFont val="AvantGarde Bk BT"/>
        <family val="2"/>
      </rPr>
      <t>6.93</t>
    </r>
  </si>
  <si>
    <t>Entwässerungskanalarbeiten</t>
  </si>
  <si>
    <t>Sonstiges</t>
  </si>
  <si>
    <t>Aufzugsanlagen</t>
  </si>
  <si>
    <t>Gutachten Boden</t>
  </si>
  <si>
    <t>Vermessung</t>
  </si>
  <si>
    <t>SiGeKo</t>
  </si>
  <si>
    <t>Sicherheit 10%</t>
  </si>
  <si>
    <t xml:space="preserve">Projekt-Nr.: </t>
  </si>
  <si>
    <t>Schätzung</t>
  </si>
  <si>
    <t xml:space="preserve">Firma </t>
  </si>
  <si>
    <t>Angebot</t>
  </si>
  <si>
    <t xml:space="preserve">   Nachlass (NL)</t>
  </si>
  <si>
    <t>Auftragsumme</t>
  </si>
  <si>
    <t>Nachträge</t>
  </si>
  <si>
    <t>Nachlass</t>
  </si>
  <si>
    <t>Nachtrags-
summe</t>
  </si>
  <si>
    <t>Nachtrag + 
Angebot</t>
  </si>
  <si>
    <t>freigegeben</t>
  </si>
  <si>
    <t>noch zu zahlen</t>
  </si>
  <si>
    <t>abgerechnet*</t>
  </si>
  <si>
    <t xml:space="preserve"> Skonto</t>
  </si>
  <si>
    <t>Bemerkung</t>
  </si>
  <si>
    <t>Rechte Dritter</t>
  </si>
  <si>
    <t>Vermessungsgebühren</t>
  </si>
  <si>
    <t>Gerichtsgebühren</t>
  </si>
  <si>
    <t>Notargebühren</t>
  </si>
  <si>
    <t>Grunderwerbssteuer</t>
  </si>
  <si>
    <t>Untersuchungen</t>
  </si>
  <si>
    <t>Wertermittlungen</t>
  </si>
  <si>
    <t>Genehmigungsgebühren</t>
  </si>
  <si>
    <t>Bodenordnung</t>
  </si>
  <si>
    <t>Sonstige zur KG 120</t>
  </si>
  <si>
    <t>Abfindungen</t>
  </si>
  <si>
    <t>Ablösen dinglicher Rechte</t>
  </si>
  <si>
    <t>Herrichten Gelände</t>
  </si>
  <si>
    <t>Sicherungsmaßnahmen</t>
  </si>
  <si>
    <t>Abbruchmaßnahmen</t>
  </si>
  <si>
    <t>Altlastenentsorgung</t>
  </si>
  <si>
    <t>Herrichten der Geländeoberfläche</t>
  </si>
  <si>
    <t>Kampfmittelräumung</t>
  </si>
  <si>
    <t>Kulturhistorische Funde</t>
  </si>
  <si>
    <t>Sonstiges zur KG 210</t>
  </si>
  <si>
    <t>Öffentliche Erschließung</t>
  </si>
  <si>
    <t>Abwasserentsorgung</t>
  </si>
  <si>
    <t>Wasserversorgung</t>
  </si>
  <si>
    <t>Gasversorgung</t>
  </si>
  <si>
    <t>Fernwärmeversorgung</t>
  </si>
  <si>
    <t>Stromversorgung</t>
  </si>
  <si>
    <t>Telekommunikation</t>
  </si>
  <si>
    <t>Verkehrserschließung</t>
  </si>
  <si>
    <t>Abfallentsorgung</t>
  </si>
  <si>
    <t>Sonstiges zur KG 220</t>
  </si>
  <si>
    <t>Nichtöffentliche Erschließung</t>
  </si>
  <si>
    <t>Ausgleichsmaßnahmen und
Abgaben</t>
  </si>
  <si>
    <t>Ausgleichsmaßnahmen</t>
  </si>
  <si>
    <t>Ausgleichsabgaben</t>
  </si>
  <si>
    <t>Sonstiges zur KG 240</t>
  </si>
  <si>
    <t>Übergangsmaßnahmen</t>
  </si>
  <si>
    <t>Bauliche Maßnahmen</t>
  </si>
  <si>
    <t>Organisatorische Maßnahmen</t>
  </si>
  <si>
    <t>Sonstiges zur KG 250</t>
  </si>
  <si>
    <t>Maurerarbeiten</t>
  </si>
  <si>
    <t>Beton- und Stahlbetonarbeiten</t>
  </si>
  <si>
    <t>Werksteinarbeiten</t>
  </si>
  <si>
    <t>Zimmer- und Holzbauarbeiten</t>
  </si>
  <si>
    <t>Stahlbauarbeiten</t>
  </si>
  <si>
    <t>Abdichtungsarbeiten</t>
  </si>
  <si>
    <t>Dachdeckungsarbeiten</t>
  </si>
  <si>
    <t>Dachabdichtungsarbeiten</t>
  </si>
  <si>
    <t>Putz- und Stuckarbeiten</t>
  </si>
  <si>
    <t>Fliesen- und Plattenarbeiten</t>
  </si>
  <si>
    <t>Tischlerarbeiten</t>
  </si>
  <si>
    <t>Parkettarbeiten</t>
  </si>
  <si>
    <t>Metallbauarbeiten</t>
  </si>
  <si>
    <t>Verglasungsarbeiten</t>
  </si>
  <si>
    <t>Gebäudereinigungsarbeiten</t>
  </si>
  <si>
    <t>Maler- und Lackierarbeiten</t>
  </si>
  <si>
    <t>Tapezierarbeiten</t>
  </si>
  <si>
    <t>Allgemeine Einbauarbeiten</t>
  </si>
  <si>
    <t>Abwasser-, Wasser, Gasanlagen</t>
  </si>
  <si>
    <t>Wärmeversorgungsanlagen</t>
  </si>
  <si>
    <t>Lufttechnische Anlagen</t>
  </si>
  <si>
    <t>Starkstromanlagen</t>
  </si>
  <si>
    <t>Such- und Signalanlagen</t>
  </si>
  <si>
    <t>Fernseh- und Antennenanlagen</t>
  </si>
  <si>
    <t>Brandmeldeanlagen</t>
  </si>
  <si>
    <t>Fernmelde- und Informations-
technische Anlagen</t>
  </si>
  <si>
    <t>Geländeflächen</t>
  </si>
  <si>
    <t>Befestigte Flächen</t>
  </si>
  <si>
    <t>Baukonstruktion in Außenanlagen</t>
  </si>
  <si>
    <t>Technische Anlagen</t>
  </si>
  <si>
    <t>Allgemeine Einbauten</t>
  </si>
  <si>
    <t>Allgemeine Austattung</t>
  </si>
  <si>
    <t>Besondere Austattung</t>
  </si>
  <si>
    <t>Ausstattung, sonstiges</t>
  </si>
  <si>
    <t>Künstlerisch gestaltete Bauteile (Bauwerk)</t>
  </si>
  <si>
    <t>Kunstobjekte</t>
  </si>
  <si>
    <t>Künstlerisch gestaltete Bauteile 
(Außenanlage)</t>
  </si>
  <si>
    <t>Bauherrenaufgabe (in Anlage zu beschreiben)</t>
  </si>
  <si>
    <t>Vorbereitung der Objektplanung</t>
  </si>
  <si>
    <t>Architekten- und Ingenieurleistungen</t>
  </si>
  <si>
    <t>Gutachten und Beratung</t>
  </si>
  <si>
    <t>Kunst</t>
  </si>
  <si>
    <t>Finanzierung</t>
  </si>
  <si>
    <t>Prüfungen, Genehmigungen, Abnahmen</t>
  </si>
  <si>
    <t>Bewirtschaftungskosten</t>
  </si>
  <si>
    <t>Bemusterungskosten</t>
  </si>
  <si>
    <t>Betriebskosten während der Bauzeit</t>
  </si>
  <si>
    <t>Allgemeine Baunebenkosten,
Kosten für Vervielfältigung &amp; Dokumentation</t>
  </si>
  <si>
    <t>Post</t>
  </si>
  <si>
    <t>entwurf und bauleitung:</t>
  </si>
  <si>
    <t>Liste aller Zahlungsfreigaben</t>
  </si>
  <si>
    <t>Projekt:</t>
  </si>
  <si>
    <t>Pos.</t>
  </si>
  <si>
    <t>Firma</t>
  </si>
  <si>
    <t>Nachtrag 1</t>
  </si>
  <si>
    <t>Nachtrag 2</t>
  </si>
  <si>
    <t>Nachtrag 3</t>
  </si>
  <si>
    <t>Nachtrag 4</t>
  </si>
  <si>
    <t>Nachtrag 5</t>
  </si>
  <si>
    <t>Nachtrag 6</t>
  </si>
  <si>
    <t>Nachtrag 7</t>
  </si>
  <si>
    <t>Nachtrag 8</t>
  </si>
  <si>
    <t>Nachtrag 9</t>
  </si>
  <si>
    <t>Nachtrag 10</t>
  </si>
  <si>
    <t>Nachtrag
Summe</t>
  </si>
  <si>
    <t>Wenn Firma vorhanden
dann zähle fortlaufen</t>
  </si>
  <si>
    <t>WENN(B19="";"";1+MAX(A$18:A18))</t>
  </si>
  <si>
    <r>
      <t>WENN</t>
    </r>
    <r>
      <rPr>
        <sz val="10"/>
        <color rgb="FF0000DD"/>
        <rFont val="Arial"/>
        <family val="2"/>
      </rPr>
      <t>(B20="";"";1+MAX</t>
    </r>
    <r>
      <rPr>
        <sz val="10"/>
        <color rgb="FF222222"/>
        <rFont val="Arial"/>
        <family val="2"/>
      </rPr>
      <t>(A$18:A19)</t>
    </r>
    <r>
      <rPr>
        <sz val="10"/>
        <color rgb="FF0000DD"/>
        <rFont val="Arial"/>
        <family val="2"/>
      </rPr>
      <t>)</t>
    </r>
  </si>
  <si>
    <t>WENN(ISTLEER($J$11);"";SVERWEIS($J$11;TABELLE1!$D$5:$BP$100;SPALTEN(TABELLE1!$D:$AV);FALSCH))</t>
  </si>
  <si>
    <t>wenn(istleer(A2);"";SVERWEIS(A2;Baukosten!A10:F1164;4;FALSCH)</t>
  </si>
  <si>
    <t>Formel</t>
  </si>
  <si>
    <t>moin</t>
  </si>
  <si>
    <t>Nachtrag 11</t>
  </si>
  <si>
    <t>Nachtrag 12</t>
  </si>
  <si>
    <t>Nachtrag 13</t>
  </si>
  <si>
    <t>Nachtrag 14</t>
  </si>
  <si>
    <t>Nachtrag 15</t>
  </si>
  <si>
    <t>Nachtrag 16</t>
  </si>
  <si>
    <t>Nachtrag 17</t>
  </si>
  <si>
    <t>Nachtrag 18</t>
  </si>
  <si>
    <t>Nachtrag 19</t>
  </si>
  <si>
    <t>Nachtrag 20</t>
  </si>
  <si>
    <t>Nachtrag 21</t>
  </si>
  <si>
    <t>WENN(ISTFEHLER(SVERWEIS(AC11;Nachträge!$A$2:$Y$646;25;FALSCH));"";SVERWEIS(AC11;Nachträge!$A$2:$Y$646;25;FALSCH))</t>
  </si>
  <si>
    <t>(Nachtragssumme)</t>
  </si>
  <si>
    <t>(zählen für firmeneinträge)</t>
  </si>
  <si>
    <t>Aufteilung der Schluss- und Einzelzahlungen gemäß DIN 276 neu</t>
  </si>
  <si>
    <t>Nr.</t>
  </si>
  <si>
    <t>Auftragnehmer</t>
  </si>
  <si>
    <t>AR / SR</t>
  </si>
  <si>
    <t>wofür</t>
  </si>
  <si>
    <t>MwSt.</t>
  </si>
  <si>
    <t>Stand:</t>
  </si>
  <si>
    <t xml:space="preserve">Datum
Freigabe                                          </t>
  </si>
  <si>
    <t xml:space="preserve">100 - 199
Grundstück                          netto                               </t>
  </si>
  <si>
    <t>200 - 299
Herrichten und Erschließen
netto</t>
  </si>
  <si>
    <t>300 - 399
Bauwerk - Baukonstruktion
netto</t>
  </si>
  <si>
    <t>400 - 499
Bauwerk - Technische Anlagen
netto</t>
  </si>
  <si>
    <t>500 - 599
Außenanlagen                                               netto</t>
  </si>
  <si>
    <t>600 - 699
Ausstattung und Kunstwerke                      netto</t>
  </si>
  <si>
    <t>700 - 799
Baunebenkosten
netto</t>
  </si>
  <si>
    <t>franz</t>
  </si>
  <si>
    <t>ZÄHLENWENN(Baukosten!$F$11:F11;"*")</t>
  </si>
  <si>
    <t>ZÄHLENWENN(Baukosten!$F$11:F12;"*")</t>
  </si>
  <si>
    <t>formel</t>
  </si>
  <si>
    <t>ohne Nachlass</t>
  </si>
  <si>
    <t>abzgl. Nachlass</t>
  </si>
  <si>
    <t>Nachtragf abzgl. Nachlass</t>
  </si>
  <si>
    <t xml:space="preserve">heute freigegebene
Abschlags-, Schluss- und
Einzelzahlungen Brutto                        </t>
  </si>
  <si>
    <t>b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</si>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</sst>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164" formatCode="#,##0.00\ &quot;DM&quot;"/>
    <numFmt numFmtId="165" formatCode="#,##0.00\ [$€-1]"/>
    <numFmt numFmtId="166" formatCode="#,##0.00\ &quot;€&quot;"/>
    <numFmt numFmtId="167" formatCode="d/m/yyyy"/>
    <numFmt numFmtId="168" formatCode="_-* #,##0.00\ [$€-1]_-;\-* #,##0.00\ [$€-1]_-;_-* &quot;-&quot;??\ [$€-1]_-"/>
    <numFmt numFmtId="169" formatCode="#,##0.00\ _€"/>
  </numFmts>
  <fonts count="33" x14ac:knownFonts="1">
    <font>
      <sz val="10"/>
      <name val="Arial"/>
    </font>
    <font>
      <sz val="12"/>
      <name val="AvantGarde Bk BT"/>
      <family val="2"/>
    </font>
    <font>
      <sz val="10"/>
      <name val="AvantGarde Bk BT"/>
      <family val="2"/>
    </font>
    <font>
      <b/>
      <sz val="12"/>
      <color indexed="10"/>
      <name val="AvantGarde Bk BT"/>
      <family val="2"/>
    </font>
    <font>
      <sz val="12"/>
      <name val="AvantGarde Md BT"/>
      <family val="2"/>
    </font>
    <font>
      <b/>
      <sz val="12"/>
      <name val="AvantGarde Md BT"/>
      <family val="2"/>
    </font>
    <font>
      <sz val="10"/>
      <name val="AvantGarde Md BT"/>
      <family val="2"/>
    </font>
    <font>
      <b/>
      <sz val="10"/>
      <name val="AvantGarde Md BT"/>
      <family val="2"/>
    </font>
    <font>
      <b/>
      <sz val="16"/>
      <name val="AvantGarde Md BT"/>
      <family val="2"/>
    </font>
    <font>
      <b/>
      <sz val="11"/>
      <name val="AvantGarde Md BT"/>
      <family val="2"/>
    </font>
    <font>
      <sz val="10"/>
      <color theme="5" tint="-0.249977111117893"/>
      <name val="AvantGarde Bk BT"/>
      <family val="2"/>
    </font>
    <font>
      <sz val="11"/>
      <name val="AvantGarde Bk BT"/>
      <family val="2"/>
    </font>
    <font>
      <b/>
      <sz val="12"/>
      <color indexed="9"/>
      <name val="AvantGarde Md BT"/>
      <family val="2"/>
    </font>
    <font>
      <sz val="10"/>
      <name val="Arial"/>
      <family val="2"/>
    </font>
    <font>
      <sz val="9"/>
      <name val="AvantGarde Md BT"/>
      <family val="2"/>
    </font>
    <font>
      <b/>
      <sz val="9"/>
      <name val="AvantGarde Md BT"/>
      <family val="2"/>
    </font>
    <font>
      <b/>
      <sz val="14"/>
      <color indexed="9"/>
      <name val="AvantGarde Md BT"/>
      <family val="2"/>
    </font>
    <font>
      <b/>
      <sz val="10"/>
      <color indexed="9"/>
      <name val="AvantGarde Md BT"/>
      <family val="2"/>
    </font>
    <font>
      <sz val="10"/>
      <color indexed="9"/>
      <name val="AvantGarde Md BT"/>
      <family val="2"/>
    </font>
    <font>
      <sz val="9"/>
      <color indexed="9"/>
      <name val="AvantGarde Md BT"/>
      <family val="2"/>
    </font>
    <font>
      <b/>
      <u/>
      <sz val="10"/>
      <name val="AvantGarde Md BT"/>
      <family val="2"/>
    </font>
    <font>
      <b/>
      <u/>
      <sz val="10"/>
      <color theme="3"/>
      <name val="AvantGarde Md BT"/>
      <family val="2"/>
    </font>
    <font>
      <sz val="10"/>
      <color rgb="FF222222"/>
      <name val="Arial"/>
      <family val="2"/>
    </font>
    <font>
      <sz val="10"/>
      <color rgb="FF0000DD"/>
      <name val="Arial"/>
      <family val="2"/>
    </font>
    <font>
      <sz val="10"/>
      <color theme="1"/>
      <name val="AvantGarde Bk BT"/>
      <family val="2"/>
    </font>
    <font>
      <sz val="10"/>
      <color rgb="FF00B050"/>
      <name val="AvantGarde Bk BT"/>
      <family val="2"/>
    </font>
    <font>
      <sz val="10"/>
      <color rgb="FF0070C0"/>
      <name val="AvantGarde Bk BT"/>
      <family val="2"/>
    </font>
    <font>
      <b/>
      <sz val="10"/>
      <name val="AvantGarde Bk BT"/>
      <family val="2"/>
    </font>
    <font>
      <b/>
      <sz val="10"/>
      <color rgb="FF0070C0"/>
      <name val="AvantGarde Md BT"/>
      <family val="2"/>
    </font>
    <font>
      <b/>
      <sz val="10"/>
      <color rgb="FF00B050"/>
      <name val="AvantGarde Md BT"/>
      <family val="2"/>
    </font>
    <font>
      <b/>
      <sz val="12"/>
      <color rgb="FF00B050"/>
      <name val="AvantGarde Md BT"/>
      <family val="2"/>
    </font>
    <font>
      <b/>
      <sz val="10"/>
      <color theme="0"/>
      <name val="AvantGarde Md BT"/>
      <family val="2"/>
    </font>
    <font>
      <sz val="10"/>
      <color theme="0"/>
      <name val="AvantGarde Bk BT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8" fontId="13" fillId="0" borderId="0" applyFont="0" applyFill="0" applyBorder="0" applyAlignment="0" applyProtection="0"/>
  </cellStyleXfs>
  <cellXfs count="166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left"/>
    </xf>
    <xf numFmtId="165" fontId="2" fillId="0" borderId="0" xfId="0" applyNumberFormat="1" applyFont="1"/>
    <xf numFmtId="0" fontId="2" fillId="0" borderId="0" xfId="0" applyFont="1"/>
    <xf numFmtId="0" fontId="1" fillId="0" borderId="0" xfId="0" applyFont="1"/>
    <xf numFmtId="164" fontId="1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4" fontId="2" fillId="0" borderId="0" xfId="0" applyNumberFormat="1" applyFont="1" applyAlignment="1">
      <alignment horizontal="center"/>
    </xf>
    <xf numFmtId="164" fontId="5" fillId="0" borderId="1" xfId="0" applyNumberFormat="1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4" fillId="0" borderId="0" xfId="0" applyFont="1"/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164" fontId="6" fillId="0" borderId="1" xfId="0" applyNumberFormat="1" applyFont="1" applyBorder="1" applyAlignment="1">
      <alignment horizontal="left"/>
    </xf>
    <xf numFmtId="164" fontId="7" fillId="0" borderId="1" xfId="0" applyNumberFormat="1" applyFont="1" applyBorder="1" applyAlignment="1">
      <alignment horizontal="left"/>
    </xf>
    <xf numFmtId="0" fontId="7" fillId="0" borderId="0" xfId="0" applyFont="1"/>
    <xf numFmtId="14" fontId="8" fillId="0" borderId="0" xfId="0" applyNumberFormat="1" applyFont="1" applyAlignment="1">
      <alignment horizontal="left"/>
    </xf>
    <xf numFmtId="0" fontId="5" fillId="0" borderId="0" xfId="0" applyFont="1"/>
    <xf numFmtId="0" fontId="6" fillId="0" borderId="1" xfId="0" applyFont="1" applyBorder="1"/>
    <xf numFmtId="164" fontId="4" fillId="0" borderId="1" xfId="0" applyNumberFormat="1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164" fontId="5" fillId="0" borderId="1" xfId="0" applyNumberFormat="1" applyFont="1" applyBorder="1"/>
    <xf numFmtId="0" fontId="5" fillId="0" borderId="1" xfId="0" applyFont="1" applyBorder="1"/>
    <xf numFmtId="0" fontId="9" fillId="0" borderId="0" xfId="0" applyFont="1" applyAlignment="1">
      <alignment horizontal="left"/>
    </xf>
    <xf numFmtId="0" fontId="6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164" fontId="7" fillId="0" borderId="8" xfId="0" applyNumberFormat="1" applyFont="1" applyBorder="1" applyAlignment="1">
      <alignment horizontal="left"/>
    </xf>
    <xf numFmtId="164" fontId="6" fillId="0" borderId="8" xfId="0" applyNumberFormat="1" applyFont="1" applyBorder="1"/>
    <xf numFmtId="0" fontId="6" fillId="0" borderId="8" xfId="0" applyFont="1" applyBorder="1"/>
    <xf numFmtId="0" fontId="2" fillId="0" borderId="0" xfId="0" applyFont="1" applyAlignment="1">
      <alignment horizontal="left"/>
    </xf>
    <xf numFmtId="164" fontId="10" fillId="0" borderId="1" xfId="0" applyNumberFormat="1" applyFont="1" applyBorder="1"/>
    <xf numFmtId="164" fontId="10" fillId="0" borderId="1" xfId="0" applyNumberFormat="1" applyFont="1" applyBorder="1" applyAlignment="1">
      <alignment horizontal="left"/>
    </xf>
    <xf numFmtId="0" fontId="9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2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164" fontId="6" fillId="0" borderId="1" xfId="0" applyNumberFormat="1" applyFont="1" applyBorder="1" applyAlignment="1">
      <alignment horizontal="left" wrapText="1"/>
    </xf>
    <xf numFmtId="164" fontId="2" fillId="0" borderId="1" xfId="0" applyNumberFormat="1" applyFont="1" applyBorder="1" applyAlignment="1">
      <alignment horizontal="left" wrapText="1"/>
    </xf>
    <xf numFmtId="9" fontId="2" fillId="0" borderId="1" xfId="0" applyNumberFormat="1" applyFont="1" applyBorder="1" applyAlignment="1">
      <alignment horizontal="left"/>
    </xf>
    <xf numFmtId="0" fontId="7" fillId="2" borderId="0" xfId="0" applyFont="1" applyFill="1" applyAlignment="1">
      <alignment horizontal="center"/>
    </xf>
    <xf numFmtId="0" fontId="12" fillId="2" borderId="0" xfId="0" applyFont="1" applyFill="1"/>
    <xf numFmtId="0" fontId="7" fillId="2" borderId="0" xfId="0" applyFont="1" applyFill="1"/>
    <xf numFmtId="167" fontId="7" fillId="2" borderId="0" xfId="0" applyNumberFormat="1" applyFont="1" applyFill="1"/>
    <xf numFmtId="165" fontId="7" fillId="2" borderId="0" xfId="1" applyNumberFormat="1" applyFont="1" applyFill="1"/>
    <xf numFmtId="165" fontId="7" fillId="2" borderId="0" xfId="0" applyNumberFormat="1" applyFont="1" applyFill="1"/>
    <xf numFmtId="0" fontId="14" fillId="2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12" fillId="0" borderId="0" xfId="0" applyFont="1" applyFill="1"/>
    <xf numFmtId="0" fontId="7" fillId="0" borderId="0" xfId="0" applyFont="1" applyFill="1"/>
    <xf numFmtId="167" fontId="7" fillId="0" borderId="0" xfId="0" applyNumberFormat="1" applyFont="1" applyFill="1"/>
    <xf numFmtId="165" fontId="7" fillId="0" borderId="0" xfId="1" applyNumberFormat="1" applyFont="1" applyFill="1"/>
    <xf numFmtId="165" fontId="7" fillId="0" borderId="0" xfId="0" applyNumberFormat="1" applyFont="1" applyFill="1"/>
    <xf numFmtId="0" fontId="15" fillId="0" borderId="0" xfId="0" applyFont="1" applyFill="1" applyAlignment="1">
      <alignment horizontal="center"/>
    </xf>
    <xf numFmtId="165" fontId="5" fillId="0" borderId="0" xfId="1" applyNumberFormat="1" applyFont="1" applyBorder="1" applyAlignment="1">
      <alignment vertical="top" wrapText="1"/>
    </xf>
    <xf numFmtId="167" fontId="7" fillId="0" borderId="0" xfId="0" applyNumberFormat="1" applyFont="1"/>
    <xf numFmtId="165" fontId="5" fillId="0" borderId="0" xfId="1" applyNumberFormat="1" applyFont="1" applyBorder="1" applyAlignment="1">
      <alignment vertical="top"/>
    </xf>
    <xf numFmtId="165" fontId="7" fillId="0" borderId="0" xfId="1" applyNumberFormat="1" applyFont="1"/>
    <xf numFmtId="165" fontId="7" fillId="0" borderId="0" xfId="0" applyNumberFormat="1" applyFont="1"/>
    <xf numFmtId="165" fontId="5" fillId="0" borderId="0" xfId="0" applyNumberFormat="1" applyFont="1" applyBorder="1" applyAlignment="1">
      <alignment horizontal="right" vertical="top"/>
    </xf>
    <xf numFmtId="0" fontId="15" fillId="0" borderId="0" xfId="0" applyFont="1" applyAlignment="1">
      <alignment horizontal="center" wrapText="1"/>
    </xf>
    <xf numFmtId="165" fontId="7" fillId="0" borderId="0" xfId="0" applyNumberFormat="1" applyFont="1" applyAlignment="1">
      <alignment horizontal="right"/>
    </xf>
    <xf numFmtId="0" fontId="15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wrapText="1"/>
    </xf>
    <xf numFmtId="0" fontId="6" fillId="2" borderId="0" xfId="0" applyFont="1" applyFill="1" applyAlignment="1">
      <alignment horizontal="center"/>
    </xf>
    <xf numFmtId="0" fontId="16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/>
    </xf>
    <xf numFmtId="167" fontId="18" fillId="2" borderId="0" xfId="0" applyNumberFormat="1" applyFont="1" applyFill="1"/>
    <xf numFmtId="0" fontId="18" fillId="2" borderId="0" xfId="0" applyFont="1" applyFill="1" applyAlignment="1">
      <alignment wrapText="1"/>
    </xf>
    <xf numFmtId="0" fontId="19" fillId="2" borderId="0" xfId="0" applyFont="1" applyFill="1" applyAlignment="1">
      <alignment horizontal="center" wrapText="1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7" fontId="7" fillId="0" borderId="11" xfId="0" applyNumberFormat="1" applyFont="1" applyBorder="1" applyAlignment="1">
      <alignment horizontal="center"/>
    </xf>
    <xf numFmtId="0" fontId="13" fillId="0" borderId="0" xfId="0" applyFont="1" applyAlignment="1">
      <alignment wrapText="1"/>
    </xf>
    <xf numFmtId="0" fontId="13" fillId="0" borderId="0" xfId="0" applyFont="1"/>
    <xf numFmtId="0" fontId="22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right" vertical="top" wrapText="1"/>
    </xf>
    <xf numFmtId="165" fontId="5" fillId="0" borderId="0" xfId="1" applyNumberFormat="1" applyFont="1" applyBorder="1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right" wrapText="1"/>
    </xf>
    <xf numFmtId="0" fontId="24" fillId="0" borderId="0" xfId="0" applyFont="1"/>
    <xf numFmtId="0" fontId="2" fillId="0" borderId="1" xfId="0" applyFont="1" applyBorder="1"/>
    <xf numFmtId="0" fontId="2" fillId="0" borderId="14" xfId="0" applyFont="1" applyBorder="1"/>
    <xf numFmtId="0" fontId="2" fillId="0" borderId="4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169" fontId="2" fillId="0" borderId="16" xfId="0" applyNumberFormat="1" applyFont="1" applyBorder="1"/>
    <xf numFmtId="169" fontId="2" fillId="0" borderId="6" xfId="0" applyNumberFormat="1" applyFont="1" applyBorder="1"/>
    <xf numFmtId="169" fontId="2" fillId="0" borderId="6" xfId="0" applyNumberFormat="1" applyFont="1" applyBorder="1" applyAlignment="1">
      <alignment horizontal="center"/>
    </xf>
    <xf numFmtId="169" fontId="0" fillId="0" borderId="14" xfId="0" applyNumberFormat="1" applyBorder="1"/>
    <xf numFmtId="169" fontId="0" fillId="0" borderId="1" xfId="0" applyNumberFormat="1" applyBorder="1"/>
    <xf numFmtId="169" fontId="0" fillId="0" borderId="15" xfId="0" applyNumberFormat="1" applyBorder="1"/>
    <xf numFmtId="166" fontId="7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6" fontId="2" fillId="0" borderId="1" xfId="0" applyNumberFormat="1" applyFont="1" applyBorder="1" applyAlignment="1">
      <alignment horizontal="left"/>
    </xf>
    <xf numFmtId="9" fontId="26" fillId="0" borderId="1" xfId="0" applyNumberFormat="1" applyFont="1" applyBorder="1" applyAlignment="1">
      <alignment horizontal="left"/>
    </xf>
    <xf numFmtId="166" fontId="7" fillId="0" borderId="1" xfId="0" applyNumberFormat="1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3" xfId="0" applyFont="1" applyBorder="1" applyAlignment="1">
      <alignment wrapText="1"/>
    </xf>
    <xf numFmtId="0" fontId="13" fillId="0" borderId="17" xfId="0" applyFont="1" applyBorder="1"/>
    <xf numFmtId="0" fontId="0" fillId="0" borderId="17" xfId="0" applyBorder="1"/>
    <xf numFmtId="0" fontId="0" fillId="0" borderId="11" xfId="0" applyBorder="1" applyAlignment="1">
      <alignment horizontal="center"/>
    </xf>
    <xf numFmtId="0" fontId="13" fillId="0" borderId="11" xfId="0" applyFont="1" applyBorder="1"/>
    <xf numFmtId="0" fontId="0" fillId="0" borderId="11" xfId="0" applyBorder="1"/>
    <xf numFmtId="166" fontId="0" fillId="0" borderId="11" xfId="0" applyNumberFormat="1" applyBorder="1"/>
    <xf numFmtId="166" fontId="0" fillId="0" borderId="17" xfId="0" applyNumberFormat="1" applyBorder="1"/>
    <xf numFmtId="0" fontId="13" fillId="0" borderId="12" xfId="0" applyFont="1" applyBorder="1"/>
    <xf numFmtId="0" fontId="0" fillId="0" borderId="18" xfId="0" applyBorder="1"/>
    <xf numFmtId="0" fontId="13" fillId="0" borderId="18" xfId="0" applyFont="1" applyBorder="1"/>
    <xf numFmtId="166" fontId="2" fillId="0" borderId="0" xfId="0" applyNumberFormat="1" applyFont="1"/>
    <xf numFmtId="166" fontId="25" fillId="0" borderId="1" xfId="0" applyNumberFormat="1" applyFont="1" applyBorder="1" applyAlignment="1">
      <alignment horizontal="left"/>
    </xf>
    <xf numFmtId="0" fontId="13" fillId="3" borderId="0" xfId="0" applyFont="1" applyFill="1" applyAlignment="1">
      <alignment vertical="center"/>
    </xf>
    <xf numFmtId="14" fontId="0" fillId="3" borderId="0" xfId="0" applyNumberFormat="1" applyFill="1" applyAlignment="1">
      <alignment vertical="center"/>
    </xf>
    <xf numFmtId="166" fontId="6" fillId="0" borderId="1" xfId="0" applyNumberFormat="1" applyFont="1" applyBorder="1" applyAlignment="1">
      <alignment horizontal="left"/>
    </xf>
    <xf numFmtId="0" fontId="7" fillId="0" borderId="2" xfId="0" applyFont="1" applyBorder="1" applyAlignment="1">
      <alignment horizontal="left" wrapText="1"/>
    </xf>
    <xf numFmtId="166" fontId="5" fillId="0" borderId="1" xfId="0" applyNumberFormat="1" applyFont="1" applyBorder="1" applyAlignment="1">
      <alignment horizontal="left"/>
    </xf>
    <xf numFmtId="0" fontId="2" fillId="4" borderId="0" xfId="0" applyFont="1" applyFill="1" applyAlignment="1">
      <alignment horizontal="right"/>
    </xf>
    <xf numFmtId="14" fontId="2" fillId="0" borderId="0" xfId="0" applyNumberFormat="1" applyFont="1" applyBorder="1"/>
    <xf numFmtId="14" fontId="2" fillId="0" borderId="0" xfId="0" applyNumberFormat="1" applyFont="1" applyBorder="1" applyAlignment="1">
      <alignment horizontal="center"/>
    </xf>
    <xf numFmtId="14" fontId="0" fillId="0" borderId="11" xfId="0" applyNumberFormat="1" applyBorder="1"/>
    <xf numFmtId="9" fontId="7" fillId="2" borderId="0" xfId="1" applyNumberFormat="1" applyFont="1" applyFill="1" applyAlignment="1">
      <alignment horizontal="center"/>
    </xf>
    <xf numFmtId="9" fontId="7" fillId="0" borderId="0" xfId="1" applyNumberFormat="1" applyFont="1" applyFill="1" applyAlignment="1">
      <alignment horizontal="center"/>
    </xf>
    <xf numFmtId="165" fontId="7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9" fontId="7" fillId="0" borderId="0" xfId="0" applyNumberFormat="1" applyFont="1" applyAlignment="1">
      <alignment horizontal="center" wrapText="1"/>
    </xf>
    <xf numFmtId="9" fontId="18" fillId="2" borderId="0" xfId="0" applyNumberFormat="1" applyFont="1" applyFill="1" applyAlignment="1">
      <alignment horizontal="center" wrapText="1"/>
    </xf>
    <xf numFmtId="9" fontId="0" fillId="0" borderId="11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66" fontId="7" fillId="0" borderId="8" xfId="0" applyNumberFormat="1" applyFont="1" applyBorder="1" applyAlignment="1">
      <alignment horizontal="left"/>
    </xf>
    <xf numFmtId="0" fontId="2" fillId="0" borderId="8" xfId="0" applyFont="1" applyBorder="1" applyAlignment="1">
      <alignment horizontal="left"/>
    </xf>
    <xf numFmtId="9" fontId="26" fillId="0" borderId="8" xfId="0" applyNumberFormat="1" applyFont="1" applyBorder="1" applyAlignment="1">
      <alignment horizontal="left"/>
    </xf>
    <xf numFmtId="166" fontId="2" fillId="0" borderId="8" xfId="0" applyNumberFormat="1" applyFont="1" applyBorder="1" applyAlignment="1">
      <alignment horizontal="left"/>
    </xf>
    <xf numFmtId="0" fontId="25" fillId="0" borderId="8" xfId="0" applyFont="1" applyBorder="1" applyAlignment="1">
      <alignment horizontal="left"/>
    </xf>
    <xf numFmtId="9" fontId="28" fillId="0" borderId="1" xfId="0" applyNumberFormat="1" applyFont="1" applyBorder="1" applyAlignment="1">
      <alignment horizontal="left"/>
    </xf>
    <xf numFmtId="166" fontId="29" fillId="0" borderId="1" xfId="0" applyNumberFormat="1" applyFont="1" applyBorder="1" applyAlignment="1">
      <alignment horizontal="left"/>
    </xf>
    <xf numFmtId="9" fontId="7" fillId="0" borderId="1" xfId="0" applyNumberFormat="1" applyFont="1" applyBorder="1" applyAlignment="1">
      <alignment horizontal="left"/>
    </xf>
    <xf numFmtId="0" fontId="29" fillId="0" borderId="1" xfId="0" applyFont="1" applyBorder="1" applyAlignment="1">
      <alignment horizontal="left"/>
    </xf>
    <xf numFmtId="166" fontId="30" fillId="0" borderId="1" xfId="0" applyNumberFormat="1" applyFont="1" applyBorder="1" applyAlignment="1">
      <alignment horizontal="left"/>
    </xf>
    <xf numFmtId="166" fontId="31" fillId="0" borderId="8" xfId="0" applyNumberFormat="1" applyFont="1" applyBorder="1" applyAlignment="1">
      <alignment horizontal="left"/>
    </xf>
    <xf numFmtId="0" fontId="32" fillId="0" borderId="8" xfId="0" applyFont="1" applyBorder="1" applyAlignment="1">
      <alignment horizontal="left"/>
    </xf>
    <xf numFmtId="9" fontId="32" fillId="0" borderId="8" xfId="0" applyNumberFormat="1" applyFont="1" applyBorder="1" applyAlignment="1">
      <alignment horizontal="left"/>
    </xf>
    <xf numFmtId="166" fontId="32" fillId="0" borderId="8" xfId="0" applyNumberFormat="1" applyFont="1" applyBorder="1" applyAlignment="1">
      <alignment horizontal="left"/>
    </xf>
    <xf numFmtId="166" fontId="27" fillId="0" borderId="8" xfId="0" applyNumberFormat="1" applyFont="1" applyBorder="1" applyAlignment="1">
      <alignment horizontal="left"/>
    </xf>
    <xf numFmtId="166" fontId="7" fillId="0" borderId="0" xfId="0" applyNumberFormat="1" applyFont="1"/>
    <xf numFmtId="0" fontId="7" fillId="0" borderId="10" xfId="0" applyFont="1" applyBorder="1" applyAlignment="1">
      <alignment horizontal="left"/>
    </xf>
    <xf numFmtId="0" fontId="0" fillId="0" borderId="9" xfId="0" applyBorder="1" applyAlignment="1">
      <alignment horizontal="left"/>
    </xf>
  </cellXfs>
  <cellStyles count="2">
    <cellStyle name="Euro" xfId="1"/>
    <cellStyle name="Standard" xfId="0" builtinId="0"/>
  </cellStyles>
  <dxfs count="17"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Kostenfortschreibung%20Vorlage%20-%20V2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stenfortschr."/>
      <sheetName val="Zahlungsfreig."/>
      <sheetName val="Nachträge"/>
      <sheetName val="Formeln"/>
      <sheetName val="Druckansicht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E1369"/>
  <sheetViews>
    <sheetView tabSelected="1" zoomScaleNormal="100" workbookViewId="0">
      <pane xSplit="6" ySplit="9" topLeftCell="G10" activePane="bottomRight" state="frozen"/>
      <selection activeCell="B1" sqref="B1"/>
      <selection pane="topRight" activeCell="G1" sqref="G1"/>
      <selection pane="bottomLeft" activeCell="B10" sqref="B10"/>
      <selection pane="bottomRight" activeCell="E7" sqref="E7"/>
    </sheetView>
  </sheetViews>
  <sheetFormatPr baseColWidth="10" defaultRowHeight="12.75" x14ac:dyDescent="0.2"/>
  <cols>
    <col min="1" max="1" width="5.42578125" style="14" customWidth="1"/>
    <col min="2" max="2" width="7.140625" style="1" customWidth="1"/>
    <col min="3" max="3" width="6.42578125" style="2" customWidth="1"/>
    <col min="4" max="4" width="40.140625" style="3" bestFit="1" customWidth="1"/>
    <col min="5" max="5" width="18.85546875" style="4" customWidth="1"/>
    <col min="6" max="6" width="36.28515625" style="5" customWidth="1"/>
    <col min="7" max="7" width="29" style="5" bestFit="1" customWidth="1"/>
    <col min="8" max="8" width="4.42578125" style="5" customWidth="1"/>
    <col min="9" max="9" width="18" style="5" customWidth="1"/>
    <col min="10" max="10" width="17.140625" style="5" bestFit="1" customWidth="1"/>
    <col min="11" max="11" width="21" style="2" customWidth="1"/>
    <col min="12" max="12" width="4.5703125" style="5" bestFit="1" customWidth="1"/>
    <col min="13" max="13" width="19.28515625" style="5" customWidth="1"/>
    <col min="14" max="14" width="23.28515625" style="5" bestFit="1" customWidth="1"/>
    <col min="15" max="16" width="23.140625" style="5" bestFit="1" customWidth="1"/>
    <col min="17" max="17" width="16" style="5" customWidth="1"/>
    <col min="18" max="18" width="17.140625" style="5" bestFit="1" customWidth="1"/>
    <col min="19" max="19" width="24.85546875" style="5" customWidth="1"/>
    <col min="20" max="20" width="5.85546875" style="5" customWidth="1"/>
    <col min="21" max="21" width="22.5703125" style="5" customWidth="1"/>
    <col min="22" max="22" width="4.28515625" style="5" customWidth="1"/>
    <col min="23" max="23" width="13.42578125" style="5" bestFit="1" customWidth="1"/>
    <col min="24" max="29" width="11.42578125" style="5"/>
    <col min="30" max="30" width="17" style="5" bestFit="1" customWidth="1"/>
    <col min="31" max="31" width="15" style="5" customWidth="1"/>
    <col min="32" max="16384" width="11.42578125" style="5"/>
  </cols>
  <sheetData>
    <row r="1" spans="1:31" ht="20.25" x14ac:dyDescent="0.3">
      <c r="B1" s="26" t="s">
        <v>29</v>
      </c>
      <c r="C1" s="1"/>
      <c r="D1" s="2"/>
      <c r="E1" s="3"/>
      <c r="AC1" s="5" t="s">
        <v>161</v>
      </c>
      <c r="AD1" s="5" t="s">
        <v>161</v>
      </c>
      <c r="AE1" s="5" t="s">
        <v>195</v>
      </c>
    </row>
    <row r="2" spans="1:31" x14ac:dyDescent="0.2">
      <c r="B2" s="45"/>
      <c r="C2" s="1"/>
      <c r="D2" s="2"/>
      <c r="E2" s="3"/>
    </row>
    <row r="3" spans="1:31" s="6" customFormat="1" ht="15.75" x14ac:dyDescent="0.25">
      <c r="B3" s="48" t="s">
        <v>25</v>
      </c>
      <c r="C3" s="49"/>
      <c r="D3" s="50"/>
      <c r="E3" s="36"/>
      <c r="K3" s="7"/>
    </row>
    <row r="4" spans="1:31" s="6" customFormat="1" ht="15.75" x14ac:dyDescent="0.25">
      <c r="B4" s="48" t="s">
        <v>26</v>
      </c>
      <c r="C4" s="49"/>
      <c r="D4" s="50"/>
      <c r="E4" s="36"/>
      <c r="K4" s="7"/>
    </row>
    <row r="5" spans="1:31" s="6" customFormat="1" ht="15.75" x14ac:dyDescent="0.25">
      <c r="B5" s="48" t="s">
        <v>27</v>
      </c>
      <c r="C5" s="49"/>
      <c r="D5" s="50"/>
      <c r="E5" s="36"/>
      <c r="F5" s="8"/>
      <c r="K5" s="7"/>
    </row>
    <row r="6" spans="1:31" s="6" customFormat="1" ht="15.75" x14ac:dyDescent="0.25">
      <c r="B6" s="48"/>
      <c r="C6" s="49"/>
      <c r="D6" s="50"/>
      <c r="E6" s="36"/>
      <c r="G6" s="6" t="s">
        <v>5</v>
      </c>
      <c r="K6" s="7"/>
    </row>
    <row r="7" spans="1:31" s="6" customFormat="1" ht="15.75" x14ac:dyDescent="0.25">
      <c r="B7" s="48" t="s">
        <v>37</v>
      </c>
      <c r="C7" s="48"/>
      <c r="D7" s="48"/>
      <c r="E7" s="48"/>
      <c r="K7" s="7"/>
    </row>
    <row r="8" spans="1:31" ht="13.5" thickBot="1" x14ac:dyDescent="0.25">
      <c r="A8" s="9"/>
      <c r="B8" s="136"/>
      <c r="C8" s="137" t="s">
        <v>183</v>
      </c>
      <c r="D8" s="138">
        <v>43874</v>
      </c>
      <c r="E8" s="5"/>
      <c r="I8" s="2"/>
      <c r="K8" s="5"/>
      <c r="N8" s="5" t="s">
        <v>198</v>
      </c>
      <c r="O8" s="1" t="s">
        <v>196</v>
      </c>
      <c r="P8" s="1" t="s">
        <v>197</v>
      </c>
    </row>
    <row r="9" spans="1:31" s="25" customFormat="1" ht="26.25" thickBot="1" x14ac:dyDescent="0.25">
      <c r="A9" s="30" t="s">
        <v>0</v>
      </c>
      <c r="B9" s="31" t="s">
        <v>28</v>
      </c>
      <c r="C9" s="32"/>
      <c r="D9" s="33" t="s">
        <v>1</v>
      </c>
      <c r="E9" s="33" t="s">
        <v>38</v>
      </c>
      <c r="F9" s="33" t="s">
        <v>39</v>
      </c>
      <c r="G9" s="33" t="s">
        <v>40</v>
      </c>
      <c r="H9" s="164" t="s">
        <v>41</v>
      </c>
      <c r="I9" s="165"/>
      <c r="J9" s="33" t="s">
        <v>42</v>
      </c>
      <c r="K9" s="33" t="s">
        <v>43</v>
      </c>
      <c r="L9" s="164" t="s">
        <v>44</v>
      </c>
      <c r="M9" s="165"/>
      <c r="N9" s="33" t="s">
        <v>45</v>
      </c>
      <c r="O9" s="134" t="s">
        <v>46</v>
      </c>
      <c r="P9" s="134" t="s">
        <v>46</v>
      </c>
      <c r="Q9" s="33" t="s">
        <v>47</v>
      </c>
      <c r="R9" s="33" t="s">
        <v>48</v>
      </c>
      <c r="S9" s="33" t="s">
        <v>49</v>
      </c>
      <c r="T9" s="164" t="s">
        <v>50</v>
      </c>
      <c r="U9" s="165"/>
      <c r="V9" s="33"/>
      <c r="W9" s="33" t="s">
        <v>51</v>
      </c>
    </row>
    <row r="10" spans="1:31" s="22" customFormat="1" x14ac:dyDescent="0.2">
      <c r="A10" s="37"/>
      <c r="B10" s="38">
        <v>100</v>
      </c>
      <c r="C10" s="39" t="s">
        <v>21</v>
      </c>
      <c r="D10" s="4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31" x14ac:dyDescent="0.2">
      <c r="A11" s="41" t="str">
        <f>IF(F11="","",1+MAX(A$10:A10))</f>
        <v/>
      </c>
      <c r="B11" s="10"/>
      <c r="C11" s="10">
        <v>110</v>
      </c>
      <c r="D11" s="11" t="s">
        <v>22</v>
      </c>
      <c r="E11" s="113"/>
      <c r="F11" s="11"/>
      <c r="G11" s="113"/>
      <c r="H11" s="114">
        <v>0</v>
      </c>
      <c r="I11" s="113">
        <f>-SUM(G11*H11)</f>
        <v>0</v>
      </c>
      <c r="J11" s="113">
        <f>SUM(G11+I11)</f>
        <v>0</v>
      </c>
      <c r="K11" s="113" t="str">
        <f>IF(ISERROR(VLOOKUP(AC11,Nachträge!$A$2:$Y$646,25,FALSE)),"",VLOOKUP(AC11,Nachträge!$A$2:$Y$646,25,FALSE))</f>
        <v/>
      </c>
      <c r="L11" s="114">
        <v>0</v>
      </c>
      <c r="M11" s="113" t="e">
        <f>-SUM(K11*L11)</f>
        <v>#VALUE!</v>
      </c>
      <c r="N11" s="113" t="e">
        <f>SUM(K11+M11)</f>
        <v>#VALUE!</v>
      </c>
      <c r="O11" s="113" t="e">
        <f>SUM(G11+K11)</f>
        <v>#VALUE!</v>
      </c>
      <c r="P11" s="113" t="e">
        <f>SUM(J11+N11)</f>
        <v>#VALUE!</v>
      </c>
      <c r="Q11" s="113">
        <f>SUMIFS(Zahlungsfreigabe!$I$12:$I$1000,Zahlungsfreigabe!$C$12:$C$1000,Baukosten!F11,Zahlungsfreigabe!$E$12:$E$1000,D11)</f>
        <v>0</v>
      </c>
      <c r="R11" s="113" t="e">
        <f>(J11+K11)-Q11</f>
        <v>#VALUE!</v>
      </c>
      <c r="S11" s="130" t="e">
        <f>SUM(J11+K11)</f>
        <v>#VALUE!</v>
      </c>
      <c r="T11" s="55">
        <v>0</v>
      </c>
      <c r="U11" s="113" t="e">
        <f t="shared" ref="U11:U25" si="0">-SUM(J11+K11)*T11</f>
        <v>#VALUE!</v>
      </c>
      <c r="V11" s="11"/>
      <c r="W11" s="11"/>
      <c r="AC11" s="100" t="str">
        <f>IFERROR(A11,"")</f>
        <v/>
      </c>
      <c r="AD11" s="129" t="e">
        <f>J11+K11</f>
        <v>#VALUE!</v>
      </c>
      <c r="AE11" s="5" t="e">
        <f>(AD11/100)*80</f>
        <v>#VALUE!</v>
      </c>
    </row>
    <row r="12" spans="1:31" x14ac:dyDescent="0.2">
      <c r="A12" s="41" t="str">
        <f>IF(F12="","",1+MAX(A$10:A11))</f>
        <v/>
      </c>
      <c r="B12" s="10"/>
      <c r="C12" s="10">
        <v>120</v>
      </c>
      <c r="D12" s="11" t="s">
        <v>23</v>
      </c>
      <c r="E12" s="113"/>
      <c r="F12" s="11"/>
      <c r="G12" s="113"/>
      <c r="H12" s="114">
        <v>0</v>
      </c>
      <c r="I12" s="113">
        <f>-SUM(G12*H12)</f>
        <v>0</v>
      </c>
      <c r="J12" s="113">
        <f>SUM(G12+I12)</f>
        <v>0</v>
      </c>
      <c r="K12" s="113" t="str">
        <f>IF(ISERROR(VLOOKUP(AC12,Nachträge!$A$2:$Y$646,25,FALSE)),"",VLOOKUP(AC12,Nachträge!$A$2:$Y$646,25,FALSE))</f>
        <v/>
      </c>
      <c r="L12" s="114">
        <v>0</v>
      </c>
      <c r="M12" s="113" t="e">
        <f>-SUM(K12*L12)</f>
        <v>#VALUE!</v>
      </c>
      <c r="N12" s="113" t="e">
        <f>SUM(K12+M12)</f>
        <v>#VALUE!</v>
      </c>
      <c r="O12" s="113" t="e">
        <f>SUM(G12+K12)</f>
        <v>#VALUE!</v>
      </c>
      <c r="P12" s="113" t="e">
        <f>SUM(J12+N12)</f>
        <v>#VALUE!</v>
      </c>
      <c r="Q12" s="113">
        <f>SUMIFS(Zahlungsfreigabe!$I$12:$I$1000,Zahlungsfreigabe!$C$12:$C$1000,Baukosten!F12,Zahlungsfreigabe!$E$12:$E$1000,D12)</f>
        <v>0</v>
      </c>
      <c r="R12" s="113" t="e">
        <f t="shared" ref="R12:R25" si="1">(J12+K12)-Q12</f>
        <v>#VALUE!</v>
      </c>
      <c r="S12" s="130" t="e">
        <f t="shared" ref="S12:S25" si="2">SUM(J12+K12)</f>
        <v>#VALUE!</v>
      </c>
      <c r="T12" s="55">
        <v>0</v>
      </c>
      <c r="U12" s="113" t="e">
        <f t="shared" si="0"/>
        <v>#VALUE!</v>
      </c>
      <c r="V12" s="11"/>
      <c r="W12" s="11"/>
      <c r="AC12" s="100" t="str">
        <f t="shared" ref="AC12:AC75" si="3">IFERROR(A12,"")</f>
        <v/>
      </c>
      <c r="AD12" s="129" t="e">
        <f t="shared" ref="AD12:AD75" si="4">J12+K12</f>
        <v>#VALUE!</v>
      </c>
      <c r="AE12" s="5" t="e">
        <f t="shared" ref="AE12:AE75" si="5">(AD12/100)*80</f>
        <v>#VALUE!</v>
      </c>
    </row>
    <row r="13" spans="1:31" x14ac:dyDescent="0.2">
      <c r="A13" s="41" t="str">
        <f>IF(F13="","",1+MAX(A$10:A12))</f>
        <v/>
      </c>
      <c r="B13" s="10"/>
      <c r="C13" s="10">
        <v>121</v>
      </c>
      <c r="D13" s="11" t="s">
        <v>53</v>
      </c>
      <c r="E13" s="113"/>
      <c r="F13" s="11"/>
      <c r="G13" s="113"/>
      <c r="H13" s="114">
        <v>0</v>
      </c>
      <c r="I13" s="113">
        <f t="shared" ref="I13:I76" si="6">-SUM(G13*H13)</f>
        <v>0</v>
      </c>
      <c r="J13" s="113">
        <f t="shared" ref="J13:J76" si="7">SUM(G13+I13)</f>
        <v>0</v>
      </c>
      <c r="K13" s="113" t="str">
        <f>IF(ISERROR(VLOOKUP(AC13,Nachträge!$A$2:$Y$646,25,FALSE)),"",VLOOKUP(AC13,Nachträge!$A$2:$Y$646,25,FALSE))</f>
        <v/>
      </c>
      <c r="L13" s="114">
        <v>0</v>
      </c>
      <c r="M13" s="113" t="e">
        <f t="shared" ref="M13:M76" si="8">-SUM(K13*L13)</f>
        <v>#VALUE!</v>
      </c>
      <c r="N13" s="113" t="e">
        <f t="shared" ref="N13:N76" si="9">SUM(K13+M13)</f>
        <v>#VALUE!</v>
      </c>
      <c r="O13" s="113" t="e">
        <f t="shared" ref="O13:O76" si="10">SUM(G13+K13)</f>
        <v>#VALUE!</v>
      </c>
      <c r="P13" s="113" t="e">
        <f t="shared" ref="P13:P76" si="11">SUM(J13+N13)</f>
        <v>#VALUE!</v>
      </c>
      <c r="Q13" s="113">
        <f>SUMIFS(Zahlungsfreigabe!$I$12:$I$1000,Zahlungsfreigabe!$C$12:$C$1000,Baukosten!F13,Zahlungsfreigabe!$E$12:$E$1000,D13)</f>
        <v>0</v>
      </c>
      <c r="R13" s="113" t="e">
        <f t="shared" si="1"/>
        <v>#VALUE!</v>
      </c>
      <c r="S13" s="130" t="e">
        <f t="shared" si="2"/>
        <v>#VALUE!</v>
      </c>
      <c r="T13" s="55">
        <v>0</v>
      </c>
      <c r="U13" s="113" t="e">
        <f t="shared" si="0"/>
        <v>#VALUE!</v>
      </c>
      <c r="V13" s="11"/>
      <c r="W13" s="11"/>
      <c r="AC13" s="100" t="str">
        <f t="shared" si="3"/>
        <v/>
      </c>
      <c r="AD13" s="129" t="e">
        <f t="shared" si="4"/>
        <v>#VALUE!</v>
      </c>
      <c r="AE13" s="5" t="e">
        <f t="shared" si="5"/>
        <v>#VALUE!</v>
      </c>
    </row>
    <row r="14" spans="1:31" x14ac:dyDescent="0.2">
      <c r="A14" s="41" t="str">
        <f>IF(F14="","",1+MAX(A$10:A13))</f>
        <v/>
      </c>
      <c r="B14" s="10"/>
      <c r="C14" s="10">
        <v>122</v>
      </c>
      <c r="D14" s="11" t="s">
        <v>54</v>
      </c>
      <c r="E14" s="113"/>
      <c r="F14" s="11"/>
      <c r="G14" s="113"/>
      <c r="H14" s="114">
        <v>0</v>
      </c>
      <c r="I14" s="113">
        <f t="shared" si="6"/>
        <v>0</v>
      </c>
      <c r="J14" s="113">
        <f t="shared" si="7"/>
        <v>0</v>
      </c>
      <c r="K14" s="113" t="str">
        <f>IF(ISERROR(VLOOKUP(AC14,Nachträge!$A$2:$Y$646,25,FALSE)),"",VLOOKUP(AC14,Nachträge!$A$2:$Y$646,25,FALSE))</f>
        <v/>
      </c>
      <c r="L14" s="114">
        <v>0</v>
      </c>
      <c r="M14" s="113" t="e">
        <f t="shared" si="8"/>
        <v>#VALUE!</v>
      </c>
      <c r="N14" s="113" t="e">
        <f t="shared" si="9"/>
        <v>#VALUE!</v>
      </c>
      <c r="O14" s="113" t="e">
        <f t="shared" si="10"/>
        <v>#VALUE!</v>
      </c>
      <c r="P14" s="113" t="e">
        <f t="shared" si="11"/>
        <v>#VALUE!</v>
      </c>
      <c r="Q14" s="113">
        <f>SUMIFS(Zahlungsfreigabe!$I$12:$I$1000,Zahlungsfreigabe!$C$12:$C$1000,Baukosten!F14,Zahlungsfreigabe!$E$12:$E$1000,D14)</f>
        <v>0</v>
      </c>
      <c r="R14" s="113" t="e">
        <f t="shared" si="1"/>
        <v>#VALUE!</v>
      </c>
      <c r="S14" s="130" t="e">
        <f t="shared" si="2"/>
        <v>#VALUE!</v>
      </c>
      <c r="T14" s="55">
        <v>0</v>
      </c>
      <c r="U14" s="113" t="e">
        <f t="shared" si="0"/>
        <v>#VALUE!</v>
      </c>
      <c r="V14" s="11"/>
      <c r="W14" s="11"/>
      <c r="AC14" s="100" t="str">
        <f t="shared" si="3"/>
        <v/>
      </c>
      <c r="AD14" s="129" t="e">
        <f t="shared" si="4"/>
        <v>#VALUE!</v>
      </c>
      <c r="AE14" s="5" t="e">
        <f t="shared" si="5"/>
        <v>#VALUE!</v>
      </c>
    </row>
    <row r="15" spans="1:31" x14ac:dyDescent="0.2">
      <c r="A15" s="41" t="str">
        <f>IF(F15="","",1+MAX(A$10:A14))</f>
        <v/>
      </c>
      <c r="B15" s="10"/>
      <c r="C15" s="10">
        <v>123</v>
      </c>
      <c r="D15" s="11" t="s">
        <v>55</v>
      </c>
      <c r="E15" s="113"/>
      <c r="F15" s="11"/>
      <c r="G15" s="113"/>
      <c r="H15" s="114">
        <v>0</v>
      </c>
      <c r="I15" s="113">
        <f t="shared" si="6"/>
        <v>0</v>
      </c>
      <c r="J15" s="113">
        <f t="shared" si="7"/>
        <v>0</v>
      </c>
      <c r="K15" s="113" t="str">
        <f>IF(ISERROR(VLOOKUP(AC15,Nachträge!$A$2:$Y$646,25,FALSE)),"",VLOOKUP(AC15,Nachträge!$A$2:$Y$646,25,FALSE))</f>
        <v/>
      </c>
      <c r="L15" s="114">
        <v>0</v>
      </c>
      <c r="M15" s="113" t="e">
        <f t="shared" si="8"/>
        <v>#VALUE!</v>
      </c>
      <c r="N15" s="113" t="e">
        <f t="shared" si="9"/>
        <v>#VALUE!</v>
      </c>
      <c r="O15" s="113" t="e">
        <f t="shared" si="10"/>
        <v>#VALUE!</v>
      </c>
      <c r="P15" s="113" t="e">
        <f t="shared" si="11"/>
        <v>#VALUE!</v>
      </c>
      <c r="Q15" s="113">
        <f>SUMIFS(Zahlungsfreigabe!$I$12:$I$1000,Zahlungsfreigabe!$C$12:$C$1000,Baukosten!F15,Zahlungsfreigabe!$E$12:$E$1000,D15)</f>
        <v>0</v>
      </c>
      <c r="R15" s="113" t="e">
        <f t="shared" si="1"/>
        <v>#VALUE!</v>
      </c>
      <c r="S15" s="130" t="e">
        <f t="shared" si="2"/>
        <v>#VALUE!</v>
      </c>
      <c r="T15" s="55">
        <v>0</v>
      </c>
      <c r="U15" s="113" t="e">
        <f t="shared" si="0"/>
        <v>#VALUE!</v>
      </c>
      <c r="V15" s="11"/>
      <c r="W15" s="11"/>
      <c r="AC15" s="100" t="str">
        <f t="shared" si="3"/>
        <v/>
      </c>
      <c r="AD15" s="129" t="e">
        <f t="shared" si="4"/>
        <v>#VALUE!</v>
      </c>
      <c r="AE15" s="5" t="e">
        <f t="shared" si="5"/>
        <v>#VALUE!</v>
      </c>
    </row>
    <row r="16" spans="1:31" x14ac:dyDescent="0.2">
      <c r="A16" s="41" t="str">
        <f>IF(F16="","",1+MAX(A$10:A15))</f>
        <v/>
      </c>
      <c r="B16" s="10"/>
      <c r="C16" s="10">
        <v>124</v>
      </c>
      <c r="D16" s="11" t="s">
        <v>56</v>
      </c>
      <c r="E16" s="113"/>
      <c r="F16" s="11"/>
      <c r="G16" s="113"/>
      <c r="H16" s="114">
        <v>0</v>
      </c>
      <c r="I16" s="113">
        <f t="shared" si="6"/>
        <v>0</v>
      </c>
      <c r="J16" s="113">
        <f t="shared" si="7"/>
        <v>0</v>
      </c>
      <c r="K16" s="113" t="str">
        <f>IF(ISERROR(VLOOKUP(AC16,Nachträge!$A$2:$Y$646,25,FALSE)),"",VLOOKUP(AC16,Nachträge!$A$2:$Y$646,25,FALSE))</f>
        <v/>
      </c>
      <c r="L16" s="114">
        <v>0</v>
      </c>
      <c r="M16" s="113" t="e">
        <f t="shared" si="8"/>
        <v>#VALUE!</v>
      </c>
      <c r="N16" s="113" t="e">
        <f t="shared" si="9"/>
        <v>#VALUE!</v>
      </c>
      <c r="O16" s="113" t="e">
        <f t="shared" si="10"/>
        <v>#VALUE!</v>
      </c>
      <c r="P16" s="113" t="e">
        <f t="shared" si="11"/>
        <v>#VALUE!</v>
      </c>
      <c r="Q16" s="113">
        <f>SUMIFS(Zahlungsfreigabe!$I$12:$I$1000,Zahlungsfreigabe!$C$12:$C$1000,Baukosten!F16,Zahlungsfreigabe!$E$12:$E$1000,D16)</f>
        <v>0</v>
      </c>
      <c r="R16" s="113" t="e">
        <f t="shared" si="1"/>
        <v>#VALUE!</v>
      </c>
      <c r="S16" s="130" t="e">
        <f t="shared" si="2"/>
        <v>#VALUE!</v>
      </c>
      <c r="T16" s="55">
        <v>0</v>
      </c>
      <c r="U16" s="113" t="e">
        <f t="shared" si="0"/>
        <v>#VALUE!</v>
      </c>
      <c r="V16" s="11"/>
      <c r="W16" s="11"/>
      <c r="AC16" s="100" t="str">
        <f t="shared" si="3"/>
        <v/>
      </c>
      <c r="AD16" s="129" t="e">
        <f t="shared" si="4"/>
        <v>#VALUE!</v>
      </c>
      <c r="AE16" s="5" t="e">
        <f t="shared" si="5"/>
        <v>#VALUE!</v>
      </c>
    </row>
    <row r="17" spans="1:31" x14ac:dyDescent="0.2">
      <c r="A17" s="41" t="str">
        <f>IF(F17="","",1+MAX(A$10:A16))</f>
        <v/>
      </c>
      <c r="B17" s="10"/>
      <c r="C17" s="10">
        <v>125</v>
      </c>
      <c r="D17" s="11" t="s">
        <v>57</v>
      </c>
      <c r="E17" s="113"/>
      <c r="F17" s="11"/>
      <c r="G17" s="113"/>
      <c r="H17" s="114">
        <v>0</v>
      </c>
      <c r="I17" s="113">
        <f t="shared" si="6"/>
        <v>0</v>
      </c>
      <c r="J17" s="113">
        <f t="shared" si="7"/>
        <v>0</v>
      </c>
      <c r="K17" s="113" t="str">
        <f>IF(ISERROR(VLOOKUP(AC17,Nachträge!$A$2:$Y$646,25,FALSE)),"",VLOOKUP(AC17,Nachträge!$A$2:$Y$646,25,FALSE))</f>
        <v/>
      </c>
      <c r="L17" s="114">
        <v>0</v>
      </c>
      <c r="M17" s="113" t="e">
        <f t="shared" si="8"/>
        <v>#VALUE!</v>
      </c>
      <c r="N17" s="113" t="e">
        <f t="shared" si="9"/>
        <v>#VALUE!</v>
      </c>
      <c r="O17" s="113" t="e">
        <f t="shared" si="10"/>
        <v>#VALUE!</v>
      </c>
      <c r="P17" s="113" t="e">
        <f t="shared" si="11"/>
        <v>#VALUE!</v>
      </c>
      <c r="Q17" s="113">
        <f>SUMIFS(Zahlungsfreigabe!$I$12:$I$1000,Zahlungsfreigabe!$C$12:$C$1000,Baukosten!F17,Zahlungsfreigabe!$E$12:$E$1000,D17)</f>
        <v>0</v>
      </c>
      <c r="R17" s="113" t="e">
        <f t="shared" si="1"/>
        <v>#VALUE!</v>
      </c>
      <c r="S17" s="130" t="e">
        <f t="shared" si="2"/>
        <v>#VALUE!</v>
      </c>
      <c r="T17" s="55">
        <v>0</v>
      </c>
      <c r="U17" s="113" t="e">
        <f t="shared" si="0"/>
        <v>#VALUE!</v>
      </c>
      <c r="V17" s="11"/>
      <c r="W17" s="11"/>
      <c r="AC17" s="100" t="str">
        <f t="shared" si="3"/>
        <v/>
      </c>
      <c r="AD17" s="129" t="e">
        <f t="shared" si="4"/>
        <v>#VALUE!</v>
      </c>
      <c r="AE17" s="5" t="e">
        <f t="shared" si="5"/>
        <v>#VALUE!</v>
      </c>
    </row>
    <row r="18" spans="1:31" x14ac:dyDescent="0.2">
      <c r="A18" s="41" t="str">
        <f>IF(F18="","",1+MAX(A$10:A17))</f>
        <v/>
      </c>
      <c r="B18" s="10"/>
      <c r="C18" s="10">
        <v>126</v>
      </c>
      <c r="D18" s="11" t="s">
        <v>58</v>
      </c>
      <c r="E18" s="113"/>
      <c r="F18" s="11"/>
      <c r="G18" s="113"/>
      <c r="H18" s="114">
        <v>0</v>
      </c>
      <c r="I18" s="113">
        <f t="shared" si="6"/>
        <v>0</v>
      </c>
      <c r="J18" s="113">
        <f t="shared" si="7"/>
        <v>0</v>
      </c>
      <c r="K18" s="113" t="str">
        <f>IF(ISERROR(VLOOKUP(AC18,Nachträge!$A$2:$Y$646,25,FALSE)),"",VLOOKUP(AC18,Nachträge!$A$2:$Y$646,25,FALSE))</f>
        <v/>
      </c>
      <c r="L18" s="114">
        <v>0</v>
      </c>
      <c r="M18" s="113" t="e">
        <f t="shared" si="8"/>
        <v>#VALUE!</v>
      </c>
      <c r="N18" s="113" t="e">
        <f t="shared" si="9"/>
        <v>#VALUE!</v>
      </c>
      <c r="O18" s="113" t="e">
        <f t="shared" si="10"/>
        <v>#VALUE!</v>
      </c>
      <c r="P18" s="113" t="e">
        <f t="shared" si="11"/>
        <v>#VALUE!</v>
      </c>
      <c r="Q18" s="113">
        <f>SUMIFS(Zahlungsfreigabe!$I$12:$I$1000,Zahlungsfreigabe!$C$12:$C$1000,Baukosten!F18,Zahlungsfreigabe!$E$12:$E$1000,D18)</f>
        <v>0</v>
      </c>
      <c r="R18" s="113" t="e">
        <f t="shared" si="1"/>
        <v>#VALUE!</v>
      </c>
      <c r="S18" s="130" t="e">
        <f t="shared" si="2"/>
        <v>#VALUE!</v>
      </c>
      <c r="T18" s="55">
        <v>0</v>
      </c>
      <c r="U18" s="113" t="e">
        <f t="shared" si="0"/>
        <v>#VALUE!</v>
      </c>
      <c r="V18" s="11"/>
      <c r="W18" s="11"/>
      <c r="AC18" s="100" t="str">
        <f t="shared" si="3"/>
        <v/>
      </c>
      <c r="AD18" s="129" t="e">
        <f t="shared" si="4"/>
        <v>#VALUE!</v>
      </c>
      <c r="AE18" s="5" t="e">
        <f t="shared" si="5"/>
        <v>#VALUE!</v>
      </c>
    </row>
    <row r="19" spans="1:31" x14ac:dyDescent="0.2">
      <c r="A19" s="41" t="str">
        <f>IF(F19="","",1+MAX(A$10:A18))</f>
        <v/>
      </c>
      <c r="B19" s="10"/>
      <c r="C19" s="10">
        <v>127</v>
      </c>
      <c r="D19" s="11" t="s">
        <v>59</v>
      </c>
      <c r="E19" s="113"/>
      <c r="F19" s="11"/>
      <c r="G19" s="113"/>
      <c r="H19" s="114">
        <v>0</v>
      </c>
      <c r="I19" s="113">
        <f t="shared" si="6"/>
        <v>0</v>
      </c>
      <c r="J19" s="113">
        <f t="shared" si="7"/>
        <v>0</v>
      </c>
      <c r="K19" s="113" t="str">
        <f>IF(ISERROR(VLOOKUP(AC19,Nachträge!$A$2:$Y$646,25,FALSE)),"",VLOOKUP(AC19,Nachträge!$A$2:$Y$646,25,FALSE))</f>
        <v/>
      </c>
      <c r="L19" s="114">
        <v>0</v>
      </c>
      <c r="M19" s="113" t="e">
        <f t="shared" si="8"/>
        <v>#VALUE!</v>
      </c>
      <c r="N19" s="113" t="e">
        <f t="shared" si="9"/>
        <v>#VALUE!</v>
      </c>
      <c r="O19" s="113" t="e">
        <f t="shared" si="10"/>
        <v>#VALUE!</v>
      </c>
      <c r="P19" s="113" t="e">
        <f t="shared" si="11"/>
        <v>#VALUE!</v>
      </c>
      <c r="Q19" s="113">
        <f>SUMIFS(Zahlungsfreigabe!$I$12:$I$1000,Zahlungsfreigabe!$C$12:$C$1000,Baukosten!F19,Zahlungsfreigabe!$E$12:$E$1000,D19)</f>
        <v>0</v>
      </c>
      <c r="R19" s="113" t="e">
        <f t="shared" si="1"/>
        <v>#VALUE!</v>
      </c>
      <c r="S19" s="130" t="e">
        <f t="shared" si="2"/>
        <v>#VALUE!</v>
      </c>
      <c r="T19" s="55">
        <v>0</v>
      </c>
      <c r="U19" s="113" t="e">
        <f t="shared" si="0"/>
        <v>#VALUE!</v>
      </c>
      <c r="V19" s="11"/>
      <c r="W19" s="11"/>
      <c r="AC19" s="100" t="str">
        <f t="shared" si="3"/>
        <v/>
      </c>
      <c r="AD19" s="129" t="e">
        <f t="shared" si="4"/>
        <v>#VALUE!</v>
      </c>
      <c r="AE19" s="5" t="e">
        <f t="shared" si="5"/>
        <v>#VALUE!</v>
      </c>
    </row>
    <row r="20" spans="1:31" x14ac:dyDescent="0.2">
      <c r="A20" s="41" t="str">
        <f>IF(F20="","",1+MAX(A$10:A19))</f>
        <v/>
      </c>
      <c r="B20" s="10"/>
      <c r="C20" s="10">
        <v>128</v>
      </c>
      <c r="D20" s="11" t="s">
        <v>60</v>
      </c>
      <c r="E20" s="113"/>
      <c r="F20" s="11"/>
      <c r="G20" s="113"/>
      <c r="H20" s="114">
        <v>0</v>
      </c>
      <c r="I20" s="113">
        <f t="shared" si="6"/>
        <v>0</v>
      </c>
      <c r="J20" s="113">
        <f t="shared" si="7"/>
        <v>0</v>
      </c>
      <c r="K20" s="113" t="str">
        <f>IF(ISERROR(VLOOKUP(AC20,Nachträge!$A$2:$Y$646,25,FALSE)),"",VLOOKUP(AC20,Nachträge!$A$2:$Y$646,25,FALSE))</f>
        <v/>
      </c>
      <c r="L20" s="114">
        <v>0</v>
      </c>
      <c r="M20" s="113" t="e">
        <f t="shared" si="8"/>
        <v>#VALUE!</v>
      </c>
      <c r="N20" s="113" t="e">
        <f t="shared" si="9"/>
        <v>#VALUE!</v>
      </c>
      <c r="O20" s="113" t="e">
        <f t="shared" si="10"/>
        <v>#VALUE!</v>
      </c>
      <c r="P20" s="113" t="e">
        <f t="shared" si="11"/>
        <v>#VALUE!</v>
      </c>
      <c r="Q20" s="113">
        <f>SUMIFS(Zahlungsfreigabe!$I$12:$I$1000,Zahlungsfreigabe!$C$12:$C$1000,Baukosten!F20,Zahlungsfreigabe!$E$12:$E$1000,D20)</f>
        <v>0</v>
      </c>
      <c r="R20" s="113" t="e">
        <f t="shared" si="1"/>
        <v>#VALUE!</v>
      </c>
      <c r="S20" s="130" t="e">
        <f t="shared" si="2"/>
        <v>#VALUE!</v>
      </c>
      <c r="T20" s="55">
        <v>0</v>
      </c>
      <c r="U20" s="113" t="e">
        <f t="shared" si="0"/>
        <v>#VALUE!</v>
      </c>
      <c r="V20" s="11"/>
      <c r="W20" s="11"/>
      <c r="AC20" s="100" t="str">
        <f t="shared" si="3"/>
        <v/>
      </c>
      <c r="AD20" s="129" t="e">
        <f t="shared" si="4"/>
        <v>#VALUE!</v>
      </c>
      <c r="AE20" s="5" t="e">
        <f t="shared" si="5"/>
        <v>#VALUE!</v>
      </c>
    </row>
    <row r="21" spans="1:31" x14ac:dyDescent="0.2">
      <c r="A21" s="41" t="str">
        <f>IF(F21="","",1+MAX(A$10:A20))</f>
        <v/>
      </c>
      <c r="B21" s="10"/>
      <c r="C21" s="10">
        <v>129</v>
      </c>
      <c r="D21" s="11" t="s">
        <v>61</v>
      </c>
      <c r="E21" s="113"/>
      <c r="F21" s="11"/>
      <c r="G21" s="113"/>
      <c r="H21" s="114">
        <v>0</v>
      </c>
      <c r="I21" s="113">
        <f t="shared" si="6"/>
        <v>0</v>
      </c>
      <c r="J21" s="113">
        <f t="shared" si="7"/>
        <v>0</v>
      </c>
      <c r="K21" s="113" t="str">
        <f>IF(ISERROR(VLOOKUP(AC21,Nachträge!$A$2:$Y$646,25,FALSE)),"",VLOOKUP(AC21,Nachträge!$A$2:$Y$646,25,FALSE))</f>
        <v/>
      </c>
      <c r="L21" s="114">
        <v>0</v>
      </c>
      <c r="M21" s="113" t="e">
        <f t="shared" si="8"/>
        <v>#VALUE!</v>
      </c>
      <c r="N21" s="113" t="e">
        <f t="shared" si="9"/>
        <v>#VALUE!</v>
      </c>
      <c r="O21" s="113" t="e">
        <f t="shared" si="10"/>
        <v>#VALUE!</v>
      </c>
      <c r="P21" s="113" t="e">
        <f t="shared" si="11"/>
        <v>#VALUE!</v>
      </c>
      <c r="Q21" s="113">
        <f>SUMIFS(Zahlungsfreigabe!$I$12:$I$1000,Zahlungsfreigabe!$C$12:$C$1000,Baukosten!F21,Zahlungsfreigabe!$E$12:$E$1000,D21)</f>
        <v>0</v>
      </c>
      <c r="R21" s="113" t="e">
        <f t="shared" si="1"/>
        <v>#VALUE!</v>
      </c>
      <c r="S21" s="130" t="e">
        <f t="shared" si="2"/>
        <v>#VALUE!</v>
      </c>
      <c r="T21" s="55">
        <v>0</v>
      </c>
      <c r="U21" s="113" t="e">
        <f t="shared" si="0"/>
        <v>#VALUE!</v>
      </c>
      <c r="V21" s="11"/>
      <c r="W21" s="11"/>
      <c r="AC21" s="100" t="str">
        <f t="shared" si="3"/>
        <v/>
      </c>
      <c r="AD21" s="129" t="e">
        <f t="shared" si="4"/>
        <v>#VALUE!</v>
      </c>
      <c r="AE21" s="5" t="e">
        <f t="shared" si="5"/>
        <v>#VALUE!</v>
      </c>
    </row>
    <row r="22" spans="1:31" x14ac:dyDescent="0.2">
      <c r="A22" s="41" t="str">
        <f>IF(F22="","",1+MAX(A$10:A21))</f>
        <v/>
      </c>
      <c r="B22" s="10"/>
      <c r="C22" s="10">
        <v>130</v>
      </c>
      <c r="D22" s="11" t="s">
        <v>52</v>
      </c>
      <c r="E22" s="113"/>
      <c r="F22" s="11"/>
      <c r="G22" s="113"/>
      <c r="H22" s="114">
        <v>0</v>
      </c>
      <c r="I22" s="113">
        <f t="shared" si="6"/>
        <v>0</v>
      </c>
      <c r="J22" s="113">
        <f t="shared" si="7"/>
        <v>0</v>
      </c>
      <c r="K22" s="113" t="str">
        <f>IF(ISERROR(VLOOKUP(AC22,Nachträge!$A$2:$Y$646,25,FALSE)),"",VLOOKUP(AC22,Nachträge!$A$2:$Y$646,25,FALSE))</f>
        <v/>
      </c>
      <c r="L22" s="114">
        <v>0</v>
      </c>
      <c r="M22" s="113" t="e">
        <f t="shared" si="8"/>
        <v>#VALUE!</v>
      </c>
      <c r="N22" s="113" t="e">
        <f t="shared" si="9"/>
        <v>#VALUE!</v>
      </c>
      <c r="O22" s="113" t="e">
        <f t="shared" si="10"/>
        <v>#VALUE!</v>
      </c>
      <c r="P22" s="113" t="e">
        <f t="shared" si="11"/>
        <v>#VALUE!</v>
      </c>
      <c r="Q22" s="113">
        <f>SUMIFS(Zahlungsfreigabe!$I$12:$I$1000,Zahlungsfreigabe!$C$12:$C$1000,Baukosten!F22,Zahlungsfreigabe!$E$12:$E$1000,D22)</f>
        <v>0</v>
      </c>
      <c r="R22" s="113" t="e">
        <f t="shared" si="1"/>
        <v>#VALUE!</v>
      </c>
      <c r="S22" s="130" t="e">
        <f t="shared" si="2"/>
        <v>#VALUE!</v>
      </c>
      <c r="T22" s="55">
        <v>0</v>
      </c>
      <c r="U22" s="113" t="e">
        <f t="shared" si="0"/>
        <v>#VALUE!</v>
      </c>
      <c r="V22" s="11"/>
      <c r="W22" s="11"/>
      <c r="AC22" s="100" t="str">
        <f t="shared" si="3"/>
        <v/>
      </c>
      <c r="AD22" s="129" t="e">
        <f t="shared" si="4"/>
        <v>#VALUE!</v>
      </c>
      <c r="AE22" s="5" t="e">
        <f t="shared" si="5"/>
        <v>#VALUE!</v>
      </c>
    </row>
    <row r="23" spans="1:31" x14ac:dyDescent="0.2">
      <c r="A23" s="41" t="str">
        <f>IF(F23="","",1+MAX(A$10:A22))</f>
        <v/>
      </c>
      <c r="B23" s="10"/>
      <c r="C23" s="10">
        <v>131</v>
      </c>
      <c r="D23" s="11" t="s">
        <v>62</v>
      </c>
      <c r="E23" s="113"/>
      <c r="F23" s="11"/>
      <c r="G23" s="113"/>
      <c r="H23" s="114">
        <v>0</v>
      </c>
      <c r="I23" s="113">
        <f t="shared" si="6"/>
        <v>0</v>
      </c>
      <c r="J23" s="113">
        <f t="shared" si="7"/>
        <v>0</v>
      </c>
      <c r="K23" s="113" t="str">
        <f>IF(ISERROR(VLOOKUP(AC23,Nachträge!$A$2:$Y$646,25,FALSE)),"",VLOOKUP(AC23,Nachträge!$A$2:$Y$646,25,FALSE))</f>
        <v/>
      </c>
      <c r="L23" s="114">
        <v>0</v>
      </c>
      <c r="M23" s="113" t="e">
        <f t="shared" si="8"/>
        <v>#VALUE!</v>
      </c>
      <c r="N23" s="113" t="e">
        <f t="shared" si="9"/>
        <v>#VALUE!</v>
      </c>
      <c r="O23" s="113" t="e">
        <f t="shared" si="10"/>
        <v>#VALUE!</v>
      </c>
      <c r="P23" s="113" t="e">
        <f t="shared" si="11"/>
        <v>#VALUE!</v>
      </c>
      <c r="Q23" s="113">
        <f>SUMIFS(Zahlungsfreigabe!$I$12:$I$1000,Zahlungsfreigabe!$C$12:$C$1000,Baukosten!F23,Zahlungsfreigabe!$E$12:$E$1000,D23)</f>
        <v>0</v>
      </c>
      <c r="R23" s="113" t="e">
        <f t="shared" si="1"/>
        <v>#VALUE!</v>
      </c>
      <c r="S23" s="130" t="e">
        <f t="shared" si="2"/>
        <v>#VALUE!</v>
      </c>
      <c r="T23" s="55">
        <v>0</v>
      </c>
      <c r="U23" s="113" t="e">
        <f t="shared" si="0"/>
        <v>#VALUE!</v>
      </c>
      <c r="V23" s="11"/>
      <c r="W23" s="11"/>
      <c r="AC23" s="100" t="str">
        <f t="shared" si="3"/>
        <v/>
      </c>
      <c r="AD23" s="129" t="e">
        <f t="shared" si="4"/>
        <v>#VALUE!</v>
      </c>
      <c r="AE23" s="5" t="e">
        <f t="shared" si="5"/>
        <v>#VALUE!</v>
      </c>
    </row>
    <row r="24" spans="1:31" x14ac:dyDescent="0.2">
      <c r="A24" s="41" t="str">
        <f>IF(F24="","",1+MAX(A$10:A23))</f>
        <v/>
      </c>
      <c r="B24" s="10"/>
      <c r="C24" s="10">
        <v>132</v>
      </c>
      <c r="D24" s="11" t="s">
        <v>63</v>
      </c>
      <c r="E24" s="113"/>
      <c r="F24" s="11"/>
      <c r="G24" s="113"/>
      <c r="H24" s="114">
        <v>0</v>
      </c>
      <c r="I24" s="113">
        <f t="shared" si="6"/>
        <v>0</v>
      </c>
      <c r="J24" s="113">
        <f t="shared" si="7"/>
        <v>0</v>
      </c>
      <c r="K24" s="113" t="str">
        <f>IF(ISERROR(VLOOKUP(AC24,Nachträge!$A$2:$Y$646,25,FALSE)),"",VLOOKUP(AC24,Nachträge!$A$2:$Y$646,25,FALSE))</f>
        <v/>
      </c>
      <c r="L24" s="114">
        <v>0</v>
      </c>
      <c r="M24" s="113" t="e">
        <f t="shared" si="8"/>
        <v>#VALUE!</v>
      </c>
      <c r="N24" s="113" t="e">
        <f t="shared" si="9"/>
        <v>#VALUE!</v>
      </c>
      <c r="O24" s="113" t="e">
        <f t="shared" si="10"/>
        <v>#VALUE!</v>
      </c>
      <c r="P24" s="113" t="e">
        <f t="shared" si="11"/>
        <v>#VALUE!</v>
      </c>
      <c r="Q24" s="113">
        <f>SUMIFS(Zahlungsfreigabe!$I$12:$I$1000,Zahlungsfreigabe!$C$12:$C$1000,Baukosten!F24,Zahlungsfreigabe!$E$12:$E$1000,D24)</f>
        <v>0</v>
      </c>
      <c r="R24" s="113" t="e">
        <f t="shared" si="1"/>
        <v>#VALUE!</v>
      </c>
      <c r="S24" s="130" t="e">
        <f t="shared" si="2"/>
        <v>#VALUE!</v>
      </c>
      <c r="T24" s="55">
        <v>0</v>
      </c>
      <c r="U24" s="113" t="e">
        <f t="shared" si="0"/>
        <v>#VALUE!</v>
      </c>
      <c r="V24" s="11"/>
      <c r="W24" s="11"/>
      <c r="AC24" s="100" t="str">
        <f t="shared" si="3"/>
        <v/>
      </c>
      <c r="AD24" s="129" t="e">
        <f t="shared" si="4"/>
        <v>#VALUE!</v>
      </c>
      <c r="AE24" s="5" t="e">
        <f t="shared" si="5"/>
        <v>#VALUE!</v>
      </c>
    </row>
    <row r="25" spans="1:31" x14ac:dyDescent="0.2">
      <c r="A25" s="41" t="str">
        <f>IF(F25="","",1+MAX(A$10:A24))</f>
        <v/>
      </c>
      <c r="B25" s="10"/>
      <c r="C25" s="10">
        <v>139</v>
      </c>
      <c r="D25" s="11" t="s">
        <v>61</v>
      </c>
      <c r="E25" s="113"/>
      <c r="F25" s="11"/>
      <c r="G25" s="113"/>
      <c r="H25" s="114">
        <v>0</v>
      </c>
      <c r="I25" s="113">
        <f t="shared" si="6"/>
        <v>0</v>
      </c>
      <c r="J25" s="113">
        <f t="shared" si="7"/>
        <v>0</v>
      </c>
      <c r="K25" s="113" t="str">
        <f>IF(ISERROR(VLOOKUP(AC25,Nachträge!$A$2:$Y$646,25,FALSE)),"",VLOOKUP(AC25,Nachträge!$A$2:$Y$646,25,FALSE))</f>
        <v/>
      </c>
      <c r="L25" s="114">
        <v>0</v>
      </c>
      <c r="M25" s="113" t="e">
        <f t="shared" si="8"/>
        <v>#VALUE!</v>
      </c>
      <c r="N25" s="113" t="e">
        <f t="shared" si="9"/>
        <v>#VALUE!</v>
      </c>
      <c r="O25" s="113" t="e">
        <f t="shared" si="10"/>
        <v>#VALUE!</v>
      </c>
      <c r="P25" s="113" t="e">
        <f t="shared" si="11"/>
        <v>#VALUE!</v>
      </c>
      <c r="Q25" s="113">
        <f>SUMIFS(Zahlungsfreigabe!$I$12:$I$1000,Zahlungsfreigabe!$C$12:$C$1000,Baukosten!F25,Zahlungsfreigabe!$E$12:$E$1000,D25)</f>
        <v>0</v>
      </c>
      <c r="R25" s="113" t="e">
        <f t="shared" si="1"/>
        <v>#VALUE!</v>
      </c>
      <c r="S25" s="130" t="e">
        <f t="shared" si="2"/>
        <v>#VALUE!</v>
      </c>
      <c r="T25" s="55">
        <v>0</v>
      </c>
      <c r="U25" s="113" t="e">
        <f t="shared" si="0"/>
        <v>#VALUE!</v>
      </c>
      <c r="V25" s="11"/>
      <c r="W25" s="11"/>
      <c r="AC25" s="100" t="str">
        <f t="shared" si="3"/>
        <v/>
      </c>
      <c r="AD25" s="129" t="e">
        <f t="shared" si="4"/>
        <v>#VALUE!</v>
      </c>
      <c r="AE25" s="5" t="e">
        <f t="shared" si="5"/>
        <v>#VALUE!</v>
      </c>
    </row>
    <row r="26" spans="1:31" s="25" customFormat="1" x14ac:dyDescent="0.2">
      <c r="A26" s="41" t="str">
        <f>IF(F26="","",1+MAX(A$10:A25))</f>
        <v/>
      </c>
      <c r="B26" s="21"/>
      <c r="C26" s="19" t="s">
        <v>12</v>
      </c>
      <c r="D26" s="19"/>
      <c r="E26" s="115">
        <f>SUM(E11:E25)</f>
        <v>0</v>
      </c>
      <c r="F26" s="11"/>
      <c r="G26" s="115">
        <f>SUM(G11:G25)</f>
        <v>0</v>
      </c>
      <c r="H26" s="114"/>
      <c r="I26" s="115">
        <f>-SUM(I11:I25)</f>
        <v>0</v>
      </c>
      <c r="J26" s="115">
        <f>SUM(J11:J25)</f>
        <v>0</v>
      </c>
      <c r="K26" s="115">
        <f>SUM(K11:K25)</f>
        <v>0</v>
      </c>
      <c r="L26" s="153"/>
      <c r="M26" s="115" t="e">
        <f>-SUM(M11:M25)</f>
        <v>#VALUE!</v>
      </c>
      <c r="N26" s="115" t="e">
        <f t="shared" ref="N26:S26" si="12">SUM(N11:N25)</f>
        <v>#VALUE!</v>
      </c>
      <c r="O26" s="115" t="e">
        <f t="shared" si="12"/>
        <v>#VALUE!</v>
      </c>
      <c r="P26" s="115" t="e">
        <f t="shared" si="12"/>
        <v>#VALUE!</v>
      </c>
      <c r="Q26" s="115">
        <f t="shared" si="12"/>
        <v>0</v>
      </c>
      <c r="R26" s="115" t="e">
        <f t="shared" si="12"/>
        <v>#VALUE!</v>
      </c>
      <c r="S26" s="154" t="e">
        <f t="shared" si="12"/>
        <v>#VALUE!</v>
      </c>
      <c r="T26" s="155"/>
      <c r="U26" s="115" t="e">
        <f>SUM(U11:U25)</f>
        <v>#VALUE!</v>
      </c>
      <c r="V26" s="11"/>
      <c r="W26" s="11"/>
      <c r="AC26" s="100" t="str">
        <f t="shared" si="3"/>
        <v/>
      </c>
      <c r="AD26" s="129">
        <f t="shared" si="4"/>
        <v>0</v>
      </c>
      <c r="AE26" s="5">
        <f t="shared" si="5"/>
        <v>0</v>
      </c>
    </row>
    <row r="27" spans="1:31" s="22" customFormat="1" x14ac:dyDescent="0.2">
      <c r="A27" s="41" t="str">
        <f>IF(F27="","",1+MAX(A$10:A26))</f>
        <v/>
      </c>
      <c r="B27" s="21">
        <v>200</v>
      </c>
      <c r="C27" s="19" t="s">
        <v>18</v>
      </c>
      <c r="D27" s="23"/>
      <c r="E27" s="113"/>
      <c r="F27" s="11"/>
      <c r="G27" s="113"/>
      <c r="H27" s="114"/>
      <c r="I27" s="113"/>
      <c r="J27" s="113"/>
      <c r="K27" s="113"/>
      <c r="L27" s="114"/>
      <c r="M27" s="113"/>
      <c r="N27" s="113"/>
      <c r="O27" s="113"/>
      <c r="P27" s="113"/>
      <c r="Q27" s="113"/>
      <c r="R27" s="11"/>
      <c r="S27" s="104"/>
      <c r="T27" s="11"/>
      <c r="U27" s="11"/>
      <c r="V27" s="11"/>
      <c r="W27" s="11"/>
      <c r="AC27" s="100" t="str">
        <f t="shared" si="3"/>
        <v/>
      </c>
      <c r="AD27" s="129">
        <f t="shared" si="4"/>
        <v>0</v>
      </c>
      <c r="AE27" s="5">
        <f t="shared" si="5"/>
        <v>0</v>
      </c>
    </row>
    <row r="28" spans="1:31" x14ac:dyDescent="0.2">
      <c r="A28" s="41" t="str">
        <f>IF(F28="","",1+MAX(A$10:A27))</f>
        <v/>
      </c>
      <c r="B28" s="10"/>
      <c r="C28" s="10">
        <v>210</v>
      </c>
      <c r="D28" s="11" t="s">
        <v>64</v>
      </c>
      <c r="E28" s="113"/>
      <c r="F28" s="11"/>
      <c r="G28" s="113"/>
      <c r="H28" s="114">
        <v>0</v>
      </c>
      <c r="I28" s="113">
        <f t="shared" si="6"/>
        <v>0</v>
      </c>
      <c r="J28" s="113">
        <f t="shared" si="7"/>
        <v>0</v>
      </c>
      <c r="K28" s="113" t="str">
        <f>IF(ISERROR(VLOOKUP(AC28,Nachträge!$A$2:$Y$646,25,FALSE)),"",VLOOKUP(AC28,Nachträge!$A$2:$Y$646,25,FALSE))</f>
        <v/>
      </c>
      <c r="L28" s="114">
        <v>0</v>
      </c>
      <c r="M28" s="113" t="e">
        <f t="shared" si="8"/>
        <v>#VALUE!</v>
      </c>
      <c r="N28" s="113" t="e">
        <f t="shared" si="9"/>
        <v>#VALUE!</v>
      </c>
      <c r="O28" s="113" t="e">
        <f t="shared" si="10"/>
        <v>#VALUE!</v>
      </c>
      <c r="P28" s="113" t="e">
        <f t="shared" si="11"/>
        <v>#VALUE!</v>
      </c>
      <c r="Q28" s="113">
        <f>SUMIFS(Zahlungsfreigabe!$J$12:$J$1000,Zahlungsfreigabe!$C$12:$C$1000,Baukosten!F28,Zahlungsfreigabe!$E$12:$E$1000,D28)</f>
        <v>0</v>
      </c>
      <c r="R28" s="113" t="e">
        <f t="shared" ref="R28" si="13">(J28+K28)-Q28</f>
        <v>#VALUE!</v>
      </c>
      <c r="S28" s="130" t="e">
        <f t="shared" ref="S28" si="14">SUM(J28+K28)</f>
        <v>#VALUE!</v>
      </c>
      <c r="T28" s="55">
        <v>0</v>
      </c>
      <c r="U28" s="113" t="e">
        <f t="shared" ref="U28" si="15">-SUM(J28+K28)*T28</f>
        <v>#VALUE!</v>
      </c>
      <c r="V28" s="11"/>
      <c r="W28" s="11"/>
      <c r="AC28" s="100" t="str">
        <f t="shared" si="3"/>
        <v/>
      </c>
      <c r="AD28" s="129" t="e">
        <f t="shared" si="4"/>
        <v>#VALUE!</v>
      </c>
      <c r="AE28" s="5" t="e">
        <f t="shared" si="5"/>
        <v>#VALUE!</v>
      </c>
    </row>
    <row r="29" spans="1:31" x14ac:dyDescent="0.2">
      <c r="A29" s="41" t="str">
        <f>IF(F29="","",1+MAX(A$10:A28))</f>
        <v/>
      </c>
      <c r="B29" s="10"/>
      <c r="C29" s="10">
        <v>210</v>
      </c>
      <c r="D29" s="11" t="s">
        <v>64</v>
      </c>
      <c r="E29" s="113"/>
      <c r="F29" s="11"/>
      <c r="G29" s="113"/>
      <c r="H29" s="114">
        <v>0</v>
      </c>
      <c r="I29" s="113">
        <f t="shared" si="6"/>
        <v>0</v>
      </c>
      <c r="J29" s="113">
        <f t="shared" si="7"/>
        <v>0</v>
      </c>
      <c r="K29" s="113" t="str">
        <f>IF(ISERROR(VLOOKUP(AC29,Nachträge!$A$2:$Y$646,25,FALSE)),"",VLOOKUP(AC29,Nachträge!$A$2:$Y$646,25,FALSE))</f>
        <v/>
      </c>
      <c r="L29" s="114">
        <v>0</v>
      </c>
      <c r="M29" s="113" t="e">
        <f t="shared" si="8"/>
        <v>#VALUE!</v>
      </c>
      <c r="N29" s="113" t="e">
        <f t="shared" si="9"/>
        <v>#VALUE!</v>
      </c>
      <c r="O29" s="113" t="e">
        <f t="shared" si="10"/>
        <v>#VALUE!</v>
      </c>
      <c r="P29" s="113" t="e">
        <f t="shared" si="11"/>
        <v>#VALUE!</v>
      </c>
      <c r="Q29" s="113">
        <f>SUMIFS(Zahlungsfreigabe!$J$12:$J$1000,Zahlungsfreigabe!$C$12:$C$1000,Baukosten!F29,Zahlungsfreigabe!$E$12:$E$1000,D29)</f>
        <v>0</v>
      </c>
      <c r="R29" s="113" t="e">
        <f t="shared" ref="R29:R30" si="16">(J29+K29)-Q29</f>
        <v>#VALUE!</v>
      </c>
      <c r="S29" s="130" t="e">
        <f t="shared" ref="S29:S30" si="17">SUM(J29+K29)</f>
        <v>#VALUE!</v>
      </c>
      <c r="T29" s="55">
        <v>0</v>
      </c>
      <c r="U29" s="113" t="e">
        <f t="shared" ref="U29:U30" si="18">-SUM(J29+K29)*T29</f>
        <v>#VALUE!</v>
      </c>
      <c r="V29" s="11"/>
      <c r="W29" s="11"/>
      <c r="AC29" s="100" t="str">
        <f t="shared" si="3"/>
        <v/>
      </c>
      <c r="AD29" s="129" t="e">
        <f t="shared" si="4"/>
        <v>#VALUE!</v>
      </c>
      <c r="AE29" s="5" t="e">
        <f t="shared" si="5"/>
        <v>#VALUE!</v>
      </c>
    </row>
    <row r="30" spans="1:31" x14ac:dyDescent="0.2">
      <c r="A30" s="41" t="str">
        <f>IF(F30="","",1+MAX(A$10:A29))</f>
        <v/>
      </c>
      <c r="B30" s="10"/>
      <c r="C30" s="10">
        <v>210</v>
      </c>
      <c r="D30" s="11" t="s">
        <v>64</v>
      </c>
      <c r="E30" s="113"/>
      <c r="F30" s="11"/>
      <c r="G30" s="113"/>
      <c r="H30" s="114">
        <v>0</v>
      </c>
      <c r="I30" s="113">
        <f t="shared" si="6"/>
        <v>0</v>
      </c>
      <c r="J30" s="113">
        <f t="shared" si="7"/>
        <v>0</v>
      </c>
      <c r="K30" s="113" t="str">
        <f>IF(ISERROR(VLOOKUP(AC30,Nachträge!$A$2:$Y$646,25,FALSE)),"",VLOOKUP(AC30,Nachträge!$A$2:$Y$646,25,FALSE))</f>
        <v/>
      </c>
      <c r="L30" s="114">
        <v>0</v>
      </c>
      <c r="M30" s="113" t="e">
        <f t="shared" si="8"/>
        <v>#VALUE!</v>
      </c>
      <c r="N30" s="113" t="e">
        <f t="shared" si="9"/>
        <v>#VALUE!</v>
      </c>
      <c r="O30" s="113" t="e">
        <f t="shared" si="10"/>
        <v>#VALUE!</v>
      </c>
      <c r="P30" s="113" t="e">
        <f t="shared" si="11"/>
        <v>#VALUE!</v>
      </c>
      <c r="Q30" s="113">
        <f>SUMIFS(Zahlungsfreigabe!$J$12:$J$1000,Zahlungsfreigabe!$C$12:$C$1000,Baukosten!F30,Zahlungsfreigabe!$E$12:$E$1000,D30)</f>
        <v>0</v>
      </c>
      <c r="R30" s="113" t="e">
        <f t="shared" si="16"/>
        <v>#VALUE!</v>
      </c>
      <c r="S30" s="130" t="e">
        <f t="shared" si="17"/>
        <v>#VALUE!</v>
      </c>
      <c r="T30" s="55">
        <v>0</v>
      </c>
      <c r="U30" s="113" t="e">
        <f t="shared" si="18"/>
        <v>#VALUE!</v>
      </c>
      <c r="V30" s="11"/>
      <c r="W30" s="11"/>
      <c r="AC30" s="100" t="str">
        <f t="shared" si="3"/>
        <v/>
      </c>
      <c r="AD30" s="129" t="e">
        <f t="shared" si="4"/>
        <v>#VALUE!</v>
      </c>
      <c r="AE30" s="5" t="e">
        <f t="shared" si="5"/>
        <v>#VALUE!</v>
      </c>
    </row>
    <row r="31" spans="1:31" x14ac:dyDescent="0.2">
      <c r="A31" s="41" t="str">
        <f>IF(F31="","",1+MAX(A$10:A30))</f>
        <v/>
      </c>
      <c r="B31" s="10"/>
      <c r="C31" s="10">
        <v>210</v>
      </c>
      <c r="D31" s="11" t="s">
        <v>64</v>
      </c>
      <c r="E31" s="113"/>
      <c r="F31" s="11"/>
      <c r="G31" s="113"/>
      <c r="H31" s="114">
        <v>0</v>
      </c>
      <c r="I31" s="113">
        <f t="shared" si="6"/>
        <v>0</v>
      </c>
      <c r="J31" s="113">
        <f t="shared" si="7"/>
        <v>0</v>
      </c>
      <c r="K31" s="113" t="str">
        <f>IF(ISERROR(VLOOKUP(AC31,Nachträge!$A$2:$Y$646,25,FALSE)),"",VLOOKUP(AC31,Nachträge!$A$2:$Y$646,25,FALSE))</f>
        <v/>
      </c>
      <c r="L31" s="114">
        <v>0</v>
      </c>
      <c r="M31" s="113" t="e">
        <f t="shared" si="8"/>
        <v>#VALUE!</v>
      </c>
      <c r="N31" s="113" t="e">
        <f t="shared" si="9"/>
        <v>#VALUE!</v>
      </c>
      <c r="O31" s="113" t="e">
        <f t="shared" si="10"/>
        <v>#VALUE!</v>
      </c>
      <c r="P31" s="113" t="e">
        <f t="shared" si="11"/>
        <v>#VALUE!</v>
      </c>
      <c r="Q31" s="113">
        <f>SUMIFS(Zahlungsfreigabe!$J$12:$J$1000,Zahlungsfreigabe!$C$12:$C$1000,Baukosten!F31,Zahlungsfreigabe!$E$12:$E$1000,D31)</f>
        <v>0</v>
      </c>
      <c r="R31" s="113" t="e">
        <f t="shared" ref="R31:R94" si="19">(J31+K31)-Q31</f>
        <v>#VALUE!</v>
      </c>
      <c r="S31" s="130" t="e">
        <f t="shared" ref="S31:S94" si="20">SUM(J31+K31)</f>
        <v>#VALUE!</v>
      </c>
      <c r="T31" s="55">
        <v>0</v>
      </c>
      <c r="U31" s="113" t="e">
        <f t="shared" ref="U31:U94" si="21">-SUM(J31+K31)*T31</f>
        <v>#VALUE!</v>
      </c>
      <c r="V31" s="11"/>
      <c r="W31" s="11"/>
      <c r="AC31" s="100" t="str">
        <f t="shared" si="3"/>
        <v/>
      </c>
      <c r="AD31" s="129" t="e">
        <f t="shared" si="4"/>
        <v>#VALUE!</v>
      </c>
      <c r="AE31" s="5" t="e">
        <f t="shared" si="5"/>
        <v>#VALUE!</v>
      </c>
    </row>
    <row r="32" spans="1:31" x14ac:dyDescent="0.2">
      <c r="A32" s="41" t="str">
        <f>IF(F32="","",1+MAX(A$10:A31))</f>
        <v/>
      </c>
      <c r="B32" s="10"/>
      <c r="C32" s="10">
        <v>210</v>
      </c>
      <c r="D32" s="11" t="s">
        <v>64</v>
      </c>
      <c r="E32" s="113"/>
      <c r="F32" s="11"/>
      <c r="G32" s="113"/>
      <c r="H32" s="114">
        <v>0</v>
      </c>
      <c r="I32" s="113">
        <f t="shared" si="6"/>
        <v>0</v>
      </c>
      <c r="J32" s="113">
        <f t="shared" si="7"/>
        <v>0</v>
      </c>
      <c r="K32" s="113" t="str">
        <f>IF(ISERROR(VLOOKUP(AC32,Nachträge!$A$2:$Y$646,25,FALSE)),"",VLOOKUP(AC32,Nachträge!$A$2:$Y$646,25,FALSE))</f>
        <v/>
      </c>
      <c r="L32" s="114">
        <v>0</v>
      </c>
      <c r="M32" s="113" t="e">
        <f t="shared" si="8"/>
        <v>#VALUE!</v>
      </c>
      <c r="N32" s="113" t="e">
        <f t="shared" si="9"/>
        <v>#VALUE!</v>
      </c>
      <c r="O32" s="113" t="e">
        <f t="shared" si="10"/>
        <v>#VALUE!</v>
      </c>
      <c r="P32" s="113" t="e">
        <f t="shared" si="11"/>
        <v>#VALUE!</v>
      </c>
      <c r="Q32" s="113">
        <f>SUMIFS(Zahlungsfreigabe!$J$12:$J$1000,Zahlungsfreigabe!$C$12:$C$1000,Baukosten!F32,Zahlungsfreigabe!$E$12:$E$1000,D32)</f>
        <v>0</v>
      </c>
      <c r="R32" s="113" t="e">
        <f t="shared" si="19"/>
        <v>#VALUE!</v>
      </c>
      <c r="S32" s="130" t="e">
        <f t="shared" si="20"/>
        <v>#VALUE!</v>
      </c>
      <c r="T32" s="55">
        <v>0</v>
      </c>
      <c r="U32" s="113" t="e">
        <f t="shared" si="21"/>
        <v>#VALUE!</v>
      </c>
      <c r="V32" s="11"/>
      <c r="W32" s="11"/>
      <c r="AC32" s="100" t="str">
        <f t="shared" si="3"/>
        <v/>
      </c>
      <c r="AD32" s="129" t="e">
        <f t="shared" si="4"/>
        <v>#VALUE!</v>
      </c>
      <c r="AE32" s="5" t="e">
        <f t="shared" si="5"/>
        <v>#VALUE!</v>
      </c>
    </row>
    <row r="33" spans="1:31" x14ac:dyDescent="0.2">
      <c r="A33" s="41" t="str">
        <f>IF(F33="","",1+MAX(A$10:A32))</f>
        <v/>
      </c>
      <c r="B33" s="10"/>
      <c r="C33" s="10">
        <v>210</v>
      </c>
      <c r="D33" s="11" t="s">
        <v>64</v>
      </c>
      <c r="E33" s="113"/>
      <c r="F33" s="11"/>
      <c r="G33" s="113"/>
      <c r="H33" s="114">
        <v>0</v>
      </c>
      <c r="I33" s="113">
        <f t="shared" si="6"/>
        <v>0</v>
      </c>
      <c r="J33" s="113">
        <f t="shared" si="7"/>
        <v>0</v>
      </c>
      <c r="K33" s="113" t="str">
        <f>IF(ISERROR(VLOOKUP(AC33,Nachträge!$A$2:$Y$646,25,FALSE)),"",VLOOKUP(AC33,Nachträge!$A$2:$Y$646,25,FALSE))</f>
        <v/>
      </c>
      <c r="L33" s="114">
        <v>0</v>
      </c>
      <c r="M33" s="113" t="e">
        <f t="shared" si="8"/>
        <v>#VALUE!</v>
      </c>
      <c r="N33" s="113" t="e">
        <f t="shared" si="9"/>
        <v>#VALUE!</v>
      </c>
      <c r="O33" s="113" t="e">
        <f t="shared" si="10"/>
        <v>#VALUE!</v>
      </c>
      <c r="P33" s="113" t="e">
        <f t="shared" si="11"/>
        <v>#VALUE!</v>
      </c>
      <c r="Q33" s="113">
        <f>SUMIFS(Zahlungsfreigabe!$J$12:$J$1000,Zahlungsfreigabe!$C$12:$C$1000,Baukosten!F33,Zahlungsfreigabe!$E$12:$E$1000,D33)</f>
        <v>0</v>
      </c>
      <c r="R33" s="113" t="e">
        <f t="shared" si="19"/>
        <v>#VALUE!</v>
      </c>
      <c r="S33" s="130" t="e">
        <f t="shared" si="20"/>
        <v>#VALUE!</v>
      </c>
      <c r="T33" s="55">
        <v>0</v>
      </c>
      <c r="U33" s="113" t="e">
        <f t="shared" si="21"/>
        <v>#VALUE!</v>
      </c>
      <c r="V33" s="11"/>
      <c r="W33" s="11"/>
      <c r="AC33" s="100" t="str">
        <f t="shared" si="3"/>
        <v/>
      </c>
      <c r="AD33" s="129" t="e">
        <f t="shared" si="4"/>
        <v>#VALUE!</v>
      </c>
      <c r="AE33" s="5" t="e">
        <f t="shared" si="5"/>
        <v>#VALUE!</v>
      </c>
    </row>
    <row r="34" spans="1:31" x14ac:dyDescent="0.2">
      <c r="A34" s="41" t="str">
        <f>IF(F34="","",1+MAX(A$10:A33))</f>
        <v/>
      </c>
      <c r="B34" s="10"/>
      <c r="C34" s="10">
        <v>210</v>
      </c>
      <c r="D34" s="11" t="s">
        <v>64</v>
      </c>
      <c r="E34" s="113"/>
      <c r="F34" s="11"/>
      <c r="G34" s="113"/>
      <c r="H34" s="114">
        <v>0</v>
      </c>
      <c r="I34" s="113">
        <f t="shared" si="6"/>
        <v>0</v>
      </c>
      <c r="J34" s="113">
        <f t="shared" si="7"/>
        <v>0</v>
      </c>
      <c r="K34" s="113" t="str">
        <f>IF(ISERROR(VLOOKUP(AC34,Nachträge!$A$2:$Y$646,25,FALSE)),"",VLOOKUP(AC34,Nachträge!$A$2:$Y$646,25,FALSE))</f>
        <v/>
      </c>
      <c r="L34" s="114">
        <v>0</v>
      </c>
      <c r="M34" s="113" t="e">
        <f t="shared" si="8"/>
        <v>#VALUE!</v>
      </c>
      <c r="N34" s="113" t="e">
        <f t="shared" si="9"/>
        <v>#VALUE!</v>
      </c>
      <c r="O34" s="113" t="e">
        <f t="shared" si="10"/>
        <v>#VALUE!</v>
      </c>
      <c r="P34" s="113" t="e">
        <f t="shared" si="11"/>
        <v>#VALUE!</v>
      </c>
      <c r="Q34" s="113">
        <f>SUMIFS(Zahlungsfreigabe!$J$12:$J$1000,Zahlungsfreigabe!$C$12:$C$1000,Baukosten!F34,Zahlungsfreigabe!$E$12:$E$1000,D34)</f>
        <v>0</v>
      </c>
      <c r="R34" s="113" t="e">
        <f t="shared" si="19"/>
        <v>#VALUE!</v>
      </c>
      <c r="S34" s="130" t="e">
        <f t="shared" si="20"/>
        <v>#VALUE!</v>
      </c>
      <c r="T34" s="55">
        <v>0</v>
      </c>
      <c r="U34" s="113" t="e">
        <f t="shared" si="21"/>
        <v>#VALUE!</v>
      </c>
      <c r="V34" s="11"/>
      <c r="W34" s="11"/>
      <c r="AC34" s="100" t="str">
        <f t="shared" si="3"/>
        <v/>
      </c>
      <c r="AD34" s="129" t="e">
        <f t="shared" si="4"/>
        <v>#VALUE!</v>
      </c>
      <c r="AE34" s="5" t="e">
        <f t="shared" si="5"/>
        <v>#VALUE!</v>
      </c>
    </row>
    <row r="35" spans="1:31" x14ac:dyDescent="0.2">
      <c r="A35" s="41" t="str">
        <f>IF(F35="","",1+MAX(A$10:A34))</f>
        <v/>
      </c>
      <c r="B35" s="10"/>
      <c r="C35" s="10">
        <v>210</v>
      </c>
      <c r="D35" s="11" t="s">
        <v>64</v>
      </c>
      <c r="E35" s="113"/>
      <c r="F35" s="11"/>
      <c r="G35" s="113"/>
      <c r="H35" s="114">
        <v>0</v>
      </c>
      <c r="I35" s="113">
        <f t="shared" si="6"/>
        <v>0</v>
      </c>
      <c r="J35" s="113">
        <f t="shared" si="7"/>
        <v>0</v>
      </c>
      <c r="K35" s="113" t="str">
        <f>IF(ISERROR(VLOOKUP(AC35,Nachträge!$A$2:$Y$646,25,FALSE)),"",VLOOKUP(AC35,Nachträge!$A$2:$Y$646,25,FALSE))</f>
        <v/>
      </c>
      <c r="L35" s="114">
        <v>0</v>
      </c>
      <c r="M35" s="113" t="e">
        <f t="shared" si="8"/>
        <v>#VALUE!</v>
      </c>
      <c r="N35" s="113" t="e">
        <f t="shared" si="9"/>
        <v>#VALUE!</v>
      </c>
      <c r="O35" s="113" t="e">
        <f t="shared" si="10"/>
        <v>#VALUE!</v>
      </c>
      <c r="P35" s="113" t="e">
        <f t="shared" si="11"/>
        <v>#VALUE!</v>
      </c>
      <c r="Q35" s="113">
        <f>SUMIFS(Zahlungsfreigabe!$J$12:$J$1000,Zahlungsfreigabe!$C$12:$C$1000,Baukosten!F35,Zahlungsfreigabe!$E$12:$E$1000,D35)</f>
        <v>0</v>
      </c>
      <c r="R35" s="113" t="e">
        <f t="shared" si="19"/>
        <v>#VALUE!</v>
      </c>
      <c r="S35" s="130" t="e">
        <f t="shared" si="20"/>
        <v>#VALUE!</v>
      </c>
      <c r="T35" s="55">
        <v>0</v>
      </c>
      <c r="U35" s="113" t="e">
        <f t="shared" si="21"/>
        <v>#VALUE!</v>
      </c>
      <c r="V35" s="11"/>
      <c r="W35" s="11"/>
      <c r="AC35" s="100" t="str">
        <f t="shared" si="3"/>
        <v/>
      </c>
      <c r="AD35" s="129" t="e">
        <f t="shared" si="4"/>
        <v>#VALUE!</v>
      </c>
      <c r="AE35" s="5" t="e">
        <f t="shared" si="5"/>
        <v>#VALUE!</v>
      </c>
    </row>
    <row r="36" spans="1:31" x14ac:dyDescent="0.2">
      <c r="A36" s="41" t="str">
        <f>IF(F36="","",1+MAX(A$10:A35))</f>
        <v/>
      </c>
      <c r="B36" s="10"/>
      <c r="C36" s="10">
        <v>210</v>
      </c>
      <c r="D36" s="11" t="s">
        <v>64</v>
      </c>
      <c r="E36" s="113"/>
      <c r="F36" s="11"/>
      <c r="G36" s="113"/>
      <c r="H36" s="114">
        <v>0</v>
      </c>
      <c r="I36" s="113">
        <f t="shared" si="6"/>
        <v>0</v>
      </c>
      <c r="J36" s="113">
        <f t="shared" si="7"/>
        <v>0</v>
      </c>
      <c r="K36" s="113" t="str">
        <f>IF(ISERROR(VLOOKUP(AC36,Nachträge!$A$2:$Y$646,25,FALSE)),"",VLOOKUP(AC36,Nachträge!$A$2:$Y$646,25,FALSE))</f>
        <v/>
      </c>
      <c r="L36" s="114">
        <v>0</v>
      </c>
      <c r="M36" s="113" t="e">
        <f t="shared" si="8"/>
        <v>#VALUE!</v>
      </c>
      <c r="N36" s="113" t="e">
        <f t="shared" si="9"/>
        <v>#VALUE!</v>
      </c>
      <c r="O36" s="113" t="e">
        <f t="shared" si="10"/>
        <v>#VALUE!</v>
      </c>
      <c r="P36" s="113" t="e">
        <f t="shared" si="11"/>
        <v>#VALUE!</v>
      </c>
      <c r="Q36" s="113">
        <f>SUMIFS(Zahlungsfreigabe!$J$12:$J$1000,Zahlungsfreigabe!$C$12:$C$1000,Baukosten!F36,Zahlungsfreigabe!$E$12:$E$1000,D36)</f>
        <v>0</v>
      </c>
      <c r="R36" s="113" t="e">
        <f t="shared" si="19"/>
        <v>#VALUE!</v>
      </c>
      <c r="S36" s="130" t="e">
        <f t="shared" si="20"/>
        <v>#VALUE!</v>
      </c>
      <c r="T36" s="55">
        <v>0</v>
      </c>
      <c r="U36" s="113" t="e">
        <f t="shared" si="21"/>
        <v>#VALUE!</v>
      </c>
      <c r="V36" s="11"/>
      <c r="W36" s="11"/>
      <c r="AC36" s="100" t="str">
        <f t="shared" si="3"/>
        <v/>
      </c>
      <c r="AD36" s="129" t="e">
        <f t="shared" si="4"/>
        <v>#VALUE!</v>
      </c>
      <c r="AE36" s="5" t="e">
        <f t="shared" si="5"/>
        <v>#VALUE!</v>
      </c>
    </row>
    <row r="37" spans="1:31" x14ac:dyDescent="0.2">
      <c r="A37" s="41" t="str">
        <f>IF(F37="","",1+MAX(A$10:A36))</f>
        <v/>
      </c>
      <c r="B37" s="10"/>
      <c r="C37" s="10">
        <v>210</v>
      </c>
      <c r="D37" s="11" t="s">
        <v>64</v>
      </c>
      <c r="E37" s="113"/>
      <c r="F37" s="11"/>
      <c r="G37" s="113"/>
      <c r="H37" s="114">
        <v>0</v>
      </c>
      <c r="I37" s="113">
        <f t="shared" si="6"/>
        <v>0</v>
      </c>
      <c r="J37" s="113">
        <f t="shared" si="7"/>
        <v>0</v>
      </c>
      <c r="K37" s="113" t="str">
        <f>IF(ISERROR(VLOOKUP(AC37,Nachträge!$A$2:$Y$646,25,FALSE)),"",VLOOKUP(AC37,Nachträge!$A$2:$Y$646,25,FALSE))</f>
        <v/>
      </c>
      <c r="L37" s="114">
        <v>0</v>
      </c>
      <c r="M37" s="113" t="e">
        <f t="shared" si="8"/>
        <v>#VALUE!</v>
      </c>
      <c r="N37" s="113" t="e">
        <f t="shared" si="9"/>
        <v>#VALUE!</v>
      </c>
      <c r="O37" s="113" t="e">
        <f t="shared" si="10"/>
        <v>#VALUE!</v>
      </c>
      <c r="P37" s="113" t="e">
        <f t="shared" si="11"/>
        <v>#VALUE!</v>
      </c>
      <c r="Q37" s="113">
        <f>SUMIFS(Zahlungsfreigabe!$J$12:$J$1000,Zahlungsfreigabe!$C$12:$C$1000,Baukosten!F37,Zahlungsfreigabe!$E$12:$E$1000,D37)</f>
        <v>0</v>
      </c>
      <c r="R37" s="113" t="e">
        <f t="shared" si="19"/>
        <v>#VALUE!</v>
      </c>
      <c r="S37" s="130" t="e">
        <f t="shared" si="20"/>
        <v>#VALUE!</v>
      </c>
      <c r="T37" s="55">
        <v>0</v>
      </c>
      <c r="U37" s="113" t="e">
        <f t="shared" si="21"/>
        <v>#VALUE!</v>
      </c>
      <c r="V37" s="11"/>
      <c r="W37" s="11"/>
      <c r="AC37" s="100" t="str">
        <f t="shared" si="3"/>
        <v/>
      </c>
      <c r="AD37" s="129" t="e">
        <f t="shared" si="4"/>
        <v>#VALUE!</v>
      </c>
      <c r="AE37" s="5" t="e">
        <f t="shared" si="5"/>
        <v>#VALUE!</v>
      </c>
    </row>
    <row r="38" spans="1:31" x14ac:dyDescent="0.2">
      <c r="A38" s="41" t="str">
        <f>IF(F38="","",1+MAX(A$10:A37))</f>
        <v/>
      </c>
      <c r="B38" s="10"/>
      <c r="C38" s="10">
        <v>210</v>
      </c>
      <c r="D38" s="11" t="s">
        <v>64</v>
      </c>
      <c r="E38" s="113"/>
      <c r="F38" s="11"/>
      <c r="G38" s="113"/>
      <c r="H38" s="114">
        <v>0</v>
      </c>
      <c r="I38" s="113">
        <f t="shared" si="6"/>
        <v>0</v>
      </c>
      <c r="J38" s="113">
        <f t="shared" si="7"/>
        <v>0</v>
      </c>
      <c r="K38" s="113" t="str">
        <f>IF(ISERROR(VLOOKUP(AC38,Nachträge!$A$2:$Y$646,25,FALSE)),"",VLOOKUP(AC38,Nachträge!$A$2:$Y$646,25,FALSE))</f>
        <v/>
      </c>
      <c r="L38" s="114">
        <v>0</v>
      </c>
      <c r="M38" s="113" t="e">
        <f t="shared" si="8"/>
        <v>#VALUE!</v>
      </c>
      <c r="N38" s="113" t="e">
        <f t="shared" si="9"/>
        <v>#VALUE!</v>
      </c>
      <c r="O38" s="113" t="e">
        <f t="shared" si="10"/>
        <v>#VALUE!</v>
      </c>
      <c r="P38" s="113" t="e">
        <f t="shared" si="11"/>
        <v>#VALUE!</v>
      </c>
      <c r="Q38" s="113">
        <f>SUMIFS(Zahlungsfreigabe!$J$12:$J$1000,Zahlungsfreigabe!$C$12:$C$1000,Baukosten!F38,Zahlungsfreigabe!$E$12:$E$1000,D38)</f>
        <v>0</v>
      </c>
      <c r="R38" s="113" t="e">
        <f t="shared" si="19"/>
        <v>#VALUE!</v>
      </c>
      <c r="S38" s="130" t="e">
        <f t="shared" si="20"/>
        <v>#VALUE!</v>
      </c>
      <c r="T38" s="55">
        <v>0</v>
      </c>
      <c r="U38" s="113" t="e">
        <f t="shared" si="21"/>
        <v>#VALUE!</v>
      </c>
      <c r="V38" s="11"/>
      <c r="W38" s="11"/>
      <c r="AC38" s="100" t="str">
        <f t="shared" si="3"/>
        <v/>
      </c>
      <c r="AD38" s="129" t="e">
        <f t="shared" si="4"/>
        <v>#VALUE!</v>
      </c>
      <c r="AE38" s="5" t="e">
        <f t="shared" si="5"/>
        <v>#VALUE!</v>
      </c>
    </row>
    <row r="39" spans="1:31" x14ac:dyDescent="0.2">
      <c r="A39" s="41" t="str">
        <f>IF(F39="","",1+MAX(A$10:A38))</f>
        <v/>
      </c>
      <c r="B39" s="10"/>
      <c r="C39" s="10">
        <v>210</v>
      </c>
      <c r="D39" s="11" t="s">
        <v>64</v>
      </c>
      <c r="E39" s="113"/>
      <c r="F39" s="11"/>
      <c r="G39" s="113"/>
      <c r="H39" s="114">
        <v>0</v>
      </c>
      <c r="I39" s="113">
        <f t="shared" si="6"/>
        <v>0</v>
      </c>
      <c r="J39" s="113">
        <f t="shared" si="7"/>
        <v>0</v>
      </c>
      <c r="K39" s="113" t="str">
        <f>IF(ISERROR(VLOOKUP(AC39,Nachträge!$A$2:$Y$646,25,FALSE)),"",VLOOKUP(AC39,Nachträge!$A$2:$Y$646,25,FALSE))</f>
        <v/>
      </c>
      <c r="L39" s="114">
        <v>0</v>
      </c>
      <c r="M39" s="113" t="e">
        <f t="shared" si="8"/>
        <v>#VALUE!</v>
      </c>
      <c r="N39" s="113" t="e">
        <f t="shared" si="9"/>
        <v>#VALUE!</v>
      </c>
      <c r="O39" s="113" t="e">
        <f t="shared" si="10"/>
        <v>#VALUE!</v>
      </c>
      <c r="P39" s="113" t="e">
        <f t="shared" si="11"/>
        <v>#VALUE!</v>
      </c>
      <c r="Q39" s="113">
        <f>SUMIFS(Zahlungsfreigabe!$J$12:$J$1000,Zahlungsfreigabe!$C$12:$C$1000,Baukosten!F39,Zahlungsfreigabe!$E$12:$E$1000,D39)</f>
        <v>0</v>
      </c>
      <c r="R39" s="113" t="e">
        <f t="shared" si="19"/>
        <v>#VALUE!</v>
      </c>
      <c r="S39" s="130" t="e">
        <f t="shared" si="20"/>
        <v>#VALUE!</v>
      </c>
      <c r="T39" s="55">
        <v>0</v>
      </c>
      <c r="U39" s="113" t="e">
        <f t="shared" si="21"/>
        <v>#VALUE!</v>
      </c>
      <c r="V39" s="11"/>
      <c r="W39" s="11"/>
      <c r="AC39" s="100" t="str">
        <f t="shared" si="3"/>
        <v/>
      </c>
      <c r="AD39" s="129" t="e">
        <f t="shared" si="4"/>
        <v>#VALUE!</v>
      </c>
      <c r="AE39" s="5" t="e">
        <f t="shared" si="5"/>
        <v>#VALUE!</v>
      </c>
    </row>
    <row r="40" spans="1:31" x14ac:dyDescent="0.2">
      <c r="A40" s="41" t="str">
        <f>IF(F40="","",1+MAX(A$10:A39))</f>
        <v/>
      </c>
      <c r="B40" s="10"/>
      <c r="C40" s="10">
        <v>210</v>
      </c>
      <c r="D40" s="11" t="s">
        <v>64</v>
      </c>
      <c r="E40" s="113"/>
      <c r="F40" s="11"/>
      <c r="G40" s="113"/>
      <c r="H40" s="114">
        <v>0</v>
      </c>
      <c r="I40" s="113">
        <f t="shared" si="6"/>
        <v>0</v>
      </c>
      <c r="J40" s="113">
        <f t="shared" si="7"/>
        <v>0</v>
      </c>
      <c r="K40" s="113" t="str">
        <f>IF(ISERROR(VLOOKUP(AC40,Nachträge!$A$2:$Y$646,25,FALSE)),"",VLOOKUP(AC40,Nachträge!$A$2:$Y$646,25,FALSE))</f>
        <v/>
      </c>
      <c r="L40" s="114">
        <v>0</v>
      </c>
      <c r="M40" s="113" t="e">
        <f t="shared" si="8"/>
        <v>#VALUE!</v>
      </c>
      <c r="N40" s="113" t="e">
        <f t="shared" si="9"/>
        <v>#VALUE!</v>
      </c>
      <c r="O40" s="113" t="e">
        <f t="shared" si="10"/>
        <v>#VALUE!</v>
      </c>
      <c r="P40" s="113" t="e">
        <f t="shared" si="11"/>
        <v>#VALUE!</v>
      </c>
      <c r="Q40" s="113">
        <f>SUMIFS(Zahlungsfreigabe!$J$12:$J$1000,Zahlungsfreigabe!$C$12:$C$1000,Baukosten!F40,Zahlungsfreigabe!$E$12:$E$1000,D40)</f>
        <v>0</v>
      </c>
      <c r="R40" s="113" t="e">
        <f t="shared" si="19"/>
        <v>#VALUE!</v>
      </c>
      <c r="S40" s="130" t="e">
        <f t="shared" si="20"/>
        <v>#VALUE!</v>
      </c>
      <c r="T40" s="55">
        <v>0</v>
      </c>
      <c r="U40" s="113" t="e">
        <f t="shared" si="21"/>
        <v>#VALUE!</v>
      </c>
      <c r="V40" s="11"/>
      <c r="W40" s="11"/>
      <c r="AC40" s="100" t="str">
        <f t="shared" si="3"/>
        <v/>
      </c>
      <c r="AD40" s="129" t="e">
        <f t="shared" si="4"/>
        <v>#VALUE!</v>
      </c>
      <c r="AE40" s="5" t="e">
        <f t="shared" si="5"/>
        <v>#VALUE!</v>
      </c>
    </row>
    <row r="41" spans="1:31" x14ac:dyDescent="0.2">
      <c r="A41" s="41" t="str">
        <f>IF(F41="","",1+MAX(A$10:A40))</f>
        <v/>
      </c>
      <c r="B41" s="10"/>
      <c r="C41" s="10">
        <v>210</v>
      </c>
      <c r="D41" s="11" t="s">
        <v>64</v>
      </c>
      <c r="E41" s="113"/>
      <c r="F41" s="11"/>
      <c r="G41" s="113"/>
      <c r="H41" s="114">
        <v>0</v>
      </c>
      <c r="I41" s="113">
        <f t="shared" si="6"/>
        <v>0</v>
      </c>
      <c r="J41" s="113">
        <f t="shared" si="7"/>
        <v>0</v>
      </c>
      <c r="K41" s="113" t="str">
        <f>IF(ISERROR(VLOOKUP(AC41,Nachträge!$A$2:$Y$646,25,FALSE)),"",VLOOKUP(AC41,Nachträge!$A$2:$Y$646,25,FALSE))</f>
        <v/>
      </c>
      <c r="L41" s="114">
        <v>0</v>
      </c>
      <c r="M41" s="113" t="e">
        <f t="shared" si="8"/>
        <v>#VALUE!</v>
      </c>
      <c r="N41" s="113" t="e">
        <f t="shared" si="9"/>
        <v>#VALUE!</v>
      </c>
      <c r="O41" s="113" t="e">
        <f t="shared" si="10"/>
        <v>#VALUE!</v>
      </c>
      <c r="P41" s="113" t="e">
        <f t="shared" si="11"/>
        <v>#VALUE!</v>
      </c>
      <c r="Q41" s="113">
        <f>SUMIFS(Zahlungsfreigabe!$J$12:$J$1000,Zahlungsfreigabe!$C$12:$C$1000,Baukosten!F41,Zahlungsfreigabe!$E$12:$E$1000,D41)</f>
        <v>0</v>
      </c>
      <c r="R41" s="113" t="e">
        <f t="shared" si="19"/>
        <v>#VALUE!</v>
      </c>
      <c r="S41" s="130" t="e">
        <f t="shared" si="20"/>
        <v>#VALUE!</v>
      </c>
      <c r="T41" s="55">
        <v>0</v>
      </c>
      <c r="U41" s="113" t="e">
        <f t="shared" si="21"/>
        <v>#VALUE!</v>
      </c>
      <c r="V41" s="11"/>
      <c r="W41" s="11"/>
      <c r="AC41" s="100" t="str">
        <f t="shared" si="3"/>
        <v/>
      </c>
      <c r="AD41" s="129" t="e">
        <f t="shared" si="4"/>
        <v>#VALUE!</v>
      </c>
      <c r="AE41" s="5" t="e">
        <f t="shared" si="5"/>
        <v>#VALUE!</v>
      </c>
    </row>
    <row r="42" spans="1:31" x14ac:dyDescent="0.2">
      <c r="A42" s="41" t="str">
        <f>IF(F42="","",1+MAX(A$10:A41))</f>
        <v/>
      </c>
      <c r="B42" s="10"/>
      <c r="C42" s="10">
        <v>210</v>
      </c>
      <c r="D42" s="11" t="s">
        <v>64</v>
      </c>
      <c r="E42" s="113"/>
      <c r="F42" s="11"/>
      <c r="G42" s="113"/>
      <c r="H42" s="114">
        <v>0</v>
      </c>
      <c r="I42" s="113">
        <f t="shared" si="6"/>
        <v>0</v>
      </c>
      <c r="J42" s="113">
        <f t="shared" si="7"/>
        <v>0</v>
      </c>
      <c r="K42" s="113" t="str">
        <f>IF(ISERROR(VLOOKUP(AC42,Nachträge!$A$2:$Y$646,25,FALSE)),"",VLOOKUP(AC42,Nachträge!$A$2:$Y$646,25,FALSE))</f>
        <v/>
      </c>
      <c r="L42" s="114">
        <v>0</v>
      </c>
      <c r="M42" s="113" t="e">
        <f t="shared" si="8"/>
        <v>#VALUE!</v>
      </c>
      <c r="N42" s="113" t="e">
        <f t="shared" si="9"/>
        <v>#VALUE!</v>
      </c>
      <c r="O42" s="113" t="e">
        <f t="shared" si="10"/>
        <v>#VALUE!</v>
      </c>
      <c r="P42" s="113" t="e">
        <f t="shared" si="11"/>
        <v>#VALUE!</v>
      </c>
      <c r="Q42" s="113">
        <f>SUMIFS(Zahlungsfreigabe!$J$12:$J$1000,Zahlungsfreigabe!$C$12:$C$1000,Baukosten!F42,Zahlungsfreigabe!$E$12:$E$1000,D42)</f>
        <v>0</v>
      </c>
      <c r="R42" s="113" t="e">
        <f t="shared" si="19"/>
        <v>#VALUE!</v>
      </c>
      <c r="S42" s="130" t="e">
        <f t="shared" si="20"/>
        <v>#VALUE!</v>
      </c>
      <c r="T42" s="55">
        <v>0</v>
      </c>
      <c r="U42" s="113" t="e">
        <f t="shared" si="21"/>
        <v>#VALUE!</v>
      </c>
      <c r="V42" s="11"/>
      <c r="W42" s="11"/>
      <c r="AC42" s="100" t="str">
        <f t="shared" si="3"/>
        <v/>
      </c>
      <c r="AD42" s="129" t="e">
        <f t="shared" si="4"/>
        <v>#VALUE!</v>
      </c>
      <c r="AE42" s="5" t="e">
        <f t="shared" si="5"/>
        <v>#VALUE!</v>
      </c>
    </row>
    <row r="43" spans="1:31" x14ac:dyDescent="0.2">
      <c r="A43" s="41" t="str">
        <f>IF(F43="","",1+MAX(A$10:A42))</f>
        <v/>
      </c>
      <c r="B43" s="10"/>
      <c r="C43" s="10">
        <v>210</v>
      </c>
      <c r="D43" s="11" t="s">
        <v>64</v>
      </c>
      <c r="E43" s="113"/>
      <c r="F43" s="11"/>
      <c r="G43" s="113"/>
      <c r="H43" s="114">
        <v>0</v>
      </c>
      <c r="I43" s="113">
        <f t="shared" si="6"/>
        <v>0</v>
      </c>
      <c r="J43" s="113">
        <f t="shared" si="7"/>
        <v>0</v>
      </c>
      <c r="K43" s="113" t="str">
        <f>IF(ISERROR(VLOOKUP(AC43,Nachträge!$A$2:$Y$646,25,FALSE)),"",VLOOKUP(AC43,Nachträge!$A$2:$Y$646,25,FALSE))</f>
        <v/>
      </c>
      <c r="L43" s="114">
        <v>0</v>
      </c>
      <c r="M43" s="113" t="e">
        <f t="shared" si="8"/>
        <v>#VALUE!</v>
      </c>
      <c r="N43" s="113" t="e">
        <f t="shared" si="9"/>
        <v>#VALUE!</v>
      </c>
      <c r="O43" s="113" t="e">
        <f t="shared" si="10"/>
        <v>#VALUE!</v>
      </c>
      <c r="P43" s="113" t="e">
        <f t="shared" si="11"/>
        <v>#VALUE!</v>
      </c>
      <c r="Q43" s="113">
        <f>SUMIFS(Zahlungsfreigabe!$J$12:$J$1000,Zahlungsfreigabe!$C$12:$C$1000,Baukosten!F43,Zahlungsfreigabe!$E$12:$E$1000,D43)</f>
        <v>0</v>
      </c>
      <c r="R43" s="113" t="e">
        <f t="shared" si="19"/>
        <v>#VALUE!</v>
      </c>
      <c r="S43" s="130" t="e">
        <f t="shared" si="20"/>
        <v>#VALUE!</v>
      </c>
      <c r="T43" s="55">
        <v>0</v>
      </c>
      <c r="U43" s="113" t="e">
        <f t="shared" si="21"/>
        <v>#VALUE!</v>
      </c>
      <c r="V43" s="11"/>
      <c r="W43" s="11"/>
      <c r="AC43" s="100" t="str">
        <f t="shared" si="3"/>
        <v/>
      </c>
      <c r="AD43" s="129" t="e">
        <f t="shared" si="4"/>
        <v>#VALUE!</v>
      </c>
      <c r="AE43" s="5" t="e">
        <f t="shared" si="5"/>
        <v>#VALUE!</v>
      </c>
    </row>
    <row r="44" spans="1:31" x14ac:dyDescent="0.2">
      <c r="A44" s="41" t="str">
        <f>IF(F44="","",1+MAX(A$10:A43))</f>
        <v/>
      </c>
      <c r="B44" s="10"/>
      <c r="C44" s="10">
        <v>210</v>
      </c>
      <c r="D44" s="11" t="s">
        <v>64</v>
      </c>
      <c r="E44" s="113"/>
      <c r="F44" s="11"/>
      <c r="G44" s="113"/>
      <c r="H44" s="114">
        <v>0</v>
      </c>
      <c r="I44" s="113">
        <f t="shared" si="6"/>
        <v>0</v>
      </c>
      <c r="J44" s="113">
        <f t="shared" si="7"/>
        <v>0</v>
      </c>
      <c r="K44" s="113" t="str">
        <f>IF(ISERROR(VLOOKUP(AC44,Nachträge!$A$2:$Y$646,25,FALSE)),"",VLOOKUP(AC44,Nachträge!$A$2:$Y$646,25,FALSE))</f>
        <v/>
      </c>
      <c r="L44" s="114">
        <v>0</v>
      </c>
      <c r="M44" s="113" t="e">
        <f t="shared" si="8"/>
        <v>#VALUE!</v>
      </c>
      <c r="N44" s="113" t="e">
        <f t="shared" si="9"/>
        <v>#VALUE!</v>
      </c>
      <c r="O44" s="113" t="e">
        <f t="shared" si="10"/>
        <v>#VALUE!</v>
      </c>
      <c r="P44" s="113" t="e">
        <f t="shared" si="11"/>
        <v>#VALUE!</v>
      </c>
      <c r="Q44" s="113">
        <f>SUMIFS(Zahlungsfreigabe!$J$12:$J$1000,Zahlungsfreigabe!$C$12:$C$1000,Baukosten!F44,Zahlungsfreigabe!$E$12:$E$1000,D44)</f>
        <v>0</v>
      </c>
      <c r="R44" s="113" t="e">
        <f t="shared" si="19"/>
        <v>#VALUE!</v>
      </c>
      <c r="S44" s="130" t="e">
        <f t="shared" si="20"/>
        <v>#VALUE!</v>
      </c>
      <c r="T44" s="55">
        <v>0</v>
      </c>
      <c r="U44" s="113" t="e">
        <f t="shared" si="21"/>
        <v>#VALUE!</v>
      </c>
      <c r="V44" s="11"/>
      <c r="W44" s="11"/>
      <c r="AC44" s="100" t="str">
        <f t="shared" si="3"/>
        <v/>
      </c>
      <c r="AD44" s="129" t="e">
        <f t="shared" si="4"/>
        <v>#VALUE!</v>
      </c>
      <c r="AE44" s="5" t="e">
        <f t="shared" si="5"/>
        <v>#VALUE!</v>
      </c>
    </row>
    <row r="45" spans="1:31" x14ac:dyDescent="0.2">
      <c r="A45" s="41" t="str">
        <f>IF(F45="","",1+MAX(A$10:A44))</f>
        <v/>
      </c>
      <c r="B45" s="10"/>
      <c r="C45" s="10">
        <v>210</v>
      </c>
      <c r="D45" s="11" t="s">
        <v>64</v>
      </c>
      <c r="E45" s="113"/>
      <c r="F45" s="11"/>
      <c r="G45" s="113"/>
      <c r="H45" s="114">
        <v>0</v>
      </c>
      <c r="I45" s="113">
        <f t="shared" si="6"/>
        <v>0</v>
      </c>
      <c r="J45" s="113">
        <f t="shared" si="7"/>
        <v>0</v>
      </c>
      <c r="K45" s="113" t="str">
        <f>IF(ISERROR(VLOOKUP(AC45,Nachträge!$A$2:$Y$646,25,FALSE)),"",VLOOKUP(AC45,Nachträge!$A$2:$Y$646,25,FALSE))</f>
        <v/>
      </c>
      <c r="L45" s="114">
        <v>0</v>
      </c>
      <c r="M45" s="113" t="e">
        <f t="shared" si="8"/>
        <v>#VALUE!</v>
      </c>
      <c r="N45" s="113" t="e">
        <f t="shared" si="9"/>
        <v>#VALUE!</v>
      </c>
      <c r="O45" s="113" t="e">
        <f t="shared" si="10"/>
        <v>#VALUE!</v>
      </c>
      <c r="P45" s="113" t="e">
        <f t="shared" si="11"/>
        <v>#VALUE!</v>
      </c>
      <c r="Q45" s="113">
        <f>SUMIFS(Zahlungsfreigabe!$J$12:$J$1000,Zahlungsfreigabe!$C$12:$C$1000,Baukosten!F45,Zahlungsfreigabe!$E$12:$E$1000,D45)</f>
        <v>0</v>
      </c>
      <c r="R45" s="113" t="e">
        <f t="shared" si="19"/>
        <v>#VALUE!</v>
      </c>
      <c r="S45" s="130" t="e">
        <f t="shared" si="20"/>
        <v>#VALUE!</v>
      </c>
      <c r="T45" s="55">
        <v>0</v>
      </c>
      <c r="U45" s="113" t="e">
        <f t="shared" si="21"/>
        <v>#VALUE!</v>
      </c>
      <c r="V45" s="11"/>
      <c r="W45" s="11"/>
      <c r="AC45" s="100" t="str">
        <f t="shared" si="3"/>
        <v/>
      </c>
      <c r="AD45" s="129" t="e">
        <f t="shared" si="4"/>
        <v>#VALUE!</v>
      </c>
      <c r="AE45" s="5" t="e">
        <f t="shared" si="5"/>
        <v>#VALUE!</v>
      </c>
    </row>
    <row r="46" spans="1:31" x14ac:dyDescent="0.2">
      <c r="A46" s="41" t="str">
        <f>IF(F46="","",1+MAX(A$10:A45))</f>
        <v/>
      </c>
      <c r="B46" s="10"/>
      <c r="C46" s="10">
        <v>210</v>
      </c>
      <c r="D46" s="11" t="s">
        <v>64</v>
      </c>
      <c r="E46" s="113"/>
      <c r="F46" s="11"/>
      <c r="G46" s="113"/>
      <c r="H46" s="114">
        <v>0</v>
      </c>
      <c r="I46" s="113">
        <f t="shared" si="6"/>
        <v>0</v>
      </c>
      <c r="J46" s="113">
        <f t="shared" si="7"/>
        <v>0</v>
      </c>
      <c r="K46" s="113" t="str">
        <f>IF(ISERROR(VLOOKUP(AC46,Nachträge!$A$2:$Y$646,25,FALSE)),"",VLOOKUP(AC46,Nachträge!$A$2:$Y$646,25,FALSE))</f>
        <v/>
      </c>
      <c r="L46" s="114">
        <v>0</v>
      </c>
      <c r="M46" s="113" t="e">
        <f t="shared" si="8"/>
        <v>#VALUE!</v>
      </c>
      <c r="N46" s="113" t="e">
        <f t="shared" si="9"/>
        <v>#VALUE!</v>
      </c>
      <c r="O46" s="113" t="e">
        <f t="shared" si="10"/>
        <v>#VALUE!</v>
      </c>
      <c r="P46" s="113" t="e">
        <f t="shared" si="11"/>
        <v>#VALUE!</v>
      </c>
      <c r="Q46" s="113">
        <f>SUMIFS(Zahlungsfreigabe!$J$12:$J$1000,Zahlungsfreigabe!$C$12:$C$1000,Baukosten!F46,Zahlungsfreigabe!$E$12:$E$1000,D46)</f>
        <v>0</v>
      </c>
      <c r="R46" s="113" t="e">
        <f t="shared" si="19"/>
        <v>#VALUE!</v>
      </c>
      <c r="S46" s="130" t="e">
        <f t="shared" si="20"/>
        <v>#VALUE!</v>
      </c>
      <c r="T46" s="55">
        <v>0</v>
      </c>
      <c r="U46" s="113" t="e">
        <f t="shared" si="21"/>
        <v>#VALUE!</v>
      </c>
      <c r="V46" s="11"/>
      <c r="W46" s="11"/>
      <c r="AC46" s="100" t="str">
        <f t="shared" si="3"/>
        <v/>
      </c>
      <c r="AD46" s="129" t="e">
        <f t="shared" si="4"/>
        <v>#VALUE!</v>
      </c>
      <c r="AE46" s="5" t="e">
        <f t="shared" si="5"/>
        <v>#VALUE!</v>
      </c>
    </row>
    <row r="47" spans="1:31" x14ac:dyDescent="0.2">
      <c r="A47" s="41" t="str">
        <f>IF(F47="","",1+MAX(A$10:A46))</f>
        <v/>
      </c>
      <c r="B47" s="10"/>
      <c r="C47" s="10">
        <v>210</v>
      </c>
      <c r="D47" s="11" t="s">
        <v>64</v>
      </c>
      <c r="E47" s="113"/>
      <c r="F47" s="11"/>
      <c r="G47" s="113"/>
      <c r="H47" s="114">
        <v>0</v>
      </c>
      <c r="I47" s="113">
        <f t="shared" si="6"/>
        <v>0</v>
      </c>
      <c r="J47" s="113">
        <f t="shared" si="7"/>
        <v>0</v>
      </c>
      <c r="K47" s="113" t="str">
        <f>IF(ISERROR(VLOOKUP(AC47,Nachträge!$A$2:$Y$646,25,FALSE)),"",VLOOKUP(AC47,Nachträge!$A$2:$Y$646,25,FALSE))</f>
        <v/>
      </c>
      <c r="L47" s="114">
        <v>0</v>
      </c>
      <c r="M47" s="113" t="e">
        <f t="shared" si="8"/>
        <v>#VALUE!</v>
      </c>
      <c r="N47" s="113" t="e">
        <f t="shared" si="9"/>
        <v>#VALUE!</v>
      </c>
      <c r="O47" s="113" t="e">
        <f t="shared" si="10"/>
        <v>#VALUE!</v>
      </c>
      <c r="P47" s="113" t="e">
        <f t="shared" si="11"/>
        <v>#VALUE!</v>
      </c>
      <c r="Q47" s="113">
        <f>SUMIFS(Zahlungsfreigabe!$J$12:$J$1000,Zahlungsfreigabe!$C$12:$C$1000,Baukosten!F47,Zahlungsfreigabe!$E$12:$E$1000,D47)</f>
        <v>0</v>
      </c>
      <c r="R47" s="113" t="e">
        <f t="shared" si="19"/>
        <v>#VALUE!</v>
      </c>
      <c r="S47" s="130" t="e">
        <f t="shared" si="20"/>
        <v>#VALUE!</v>
      </c>
      <c r="T47" s="55">
        <v>0</v>
      </c>
      <c r="U47" s="113" t="e">
        <f t="shared" si="21"/>
        <v>#VALUE!</v>
      </c>
      <c r="V47" s="11"/>
      <c r="W47" s="11"/>
      <c r="AC47" s="100" t="str">
        <f t="shared" si="3"/>
        <v/>
      </c>
      <c r="AD47" s="129" t="e">
        <f t="shared" si="4"/>
        <v>#VALUE!</v>
      </c>
      <c r="AE47" s="5" t="e">
        <f t="shared" si="5"/>
        <v>#VALUE!</v>
      </c>
    </row>
    <row r="48" spans="1:31" x14ac:dyDescent="0.2">
      <c r="A48" s="41" t="str">
        <f>IF(F48="","",1+MAX(A$10:A47))</f>
        <v/>
      </c>
      <c r="B48" s="10"/>
      <c r="C48" s="10">
        <v>210</v>
      </c>
      <c r="D48" s="11" t="s">
        <v>64</v>
      </c>
      <c r="E48" s="113"/>
      <c r="F48" s="11"/>
      <c r="G48" s="113"/>
      <c r="H48" s="114">
        <v>0</v>
      </c>
      <c r="I48" s="113">
        <f t="shared" si="6"/>
        <v>0</v>
      </c>
      <c r="J48" s="113">
        <f t="shared" si="7"/>
        <v>0</v>
      </c>
      <c r="K48" s="113" t="str">
        <f>IF(ISERROR(VLOOKUP(AC48,Nachträge!$A$2:$Y$646,25,FALSE)),"",VLOOKUP(AC48,Nachträge!$A$2:$Y$646,25,FALSE))</f>
        <v/>
      </c>
      <c r="L48" s="114">
        <v>0</v>
      </c>
      <c r="M48" s="113" t="e">
        <f t="shared" si="8"/>
        <v>#VALUE!</v>
      </c>
      <c r="N48" s="113" t="e">
        <f t="shared" si="9"/>
        <v>#VALUE!</v>
      </c>
      <c r="O48" s="113" t="e">
        <f t="shared" si="10"/>
        <v>#VALUE!</v>
      </c>
      <c r="P48" s="113" t="e">
        <f t="shared" si="11"/>
        <v>#VALUE!</v>
      </c>
      <c r="Q48" s="113">
        <f>SUMIFS(Zahlungsfreigabe!$J$12:$J$1000,Zahlungsfreigabe!$C$12:$C$1000,Baukosten!F48,Zahlungsfreigabe!$E$12:$E$1000,D48)</f>
        <v>0</v>
      </c>
      <c r="R48" s="113" t="e">
        <f t="shared" si="19"/>
        <v>#VALUE!</v>
      </c>
      <c r="S48" s="130" t="e">
        <f t="shared" si="20"/>
        <v>#VALUE!</v>
      </c>
      <c r="T48" s="55">
        <v>0</v>
      </c>
      <c r="U48" s="113" t="e">
        <f t="shared" si="21"/>
        <v>#VALUE!</v>
      </c>
      <c r="V48" s="11"/>
      <c r="W48" s="11"/>
      <c r="AC48" s="100" t="str">
        <f t="shared" si="3"/>
        <v/>
      </c>
      <c r="AD48" s="129" t="e">
        <f t="shared" si="4"/>
        <v>#VALUE!</v>
      </c>
      <c r="AE48" s="5" t="e">
        <f t="shared" si="5"/>
        <v>#VALUE!</v>
      </c>
    </row>
    <row r="49" spans="1:31" x14ac:dyDescent="0.2">
      <c r="A49" s="41" t="str">
        <f>IF(F49="","",1+MAX(A$10:A48))</f>
        <v/>
      </c>
      <c r="B49" s="10"/>
      <c r="C49" s="10">
        <v>211</v>
      </c>
      <c r="D49" s="11" t="s">
        <v>65</v>
      </c>
      <c r="E49" s="113"/>
      <c r="F49" s="11"/>
      <c r="G49" s="113"/>
      <c r="H49" s="114">
        <v>0</v>
      </c>
      <c r="I49" s="113">
        <f t="shared" si="6"/>
        <v>0</v>
      </c>
      <c r="J49" s="113">
        <f t="shared" si="7"/>
        <v>0</v>
      </c>
      <c r="K49" s="113" t="str">
        <f>IF(ISERROR(VLOOKUP(AC49,Nachträge!$A$2:$Y$646,25,FALSE)),"",VLOOKUP(AC49,Nachträge!$A$2:$Y$646,25,FALSE))</f>
        <v/>
      </c>
      <c r="L49" s="114">
        <v>0</v>
      </c>
      <c r="M49" s="113" t="e">
        <f t="shared" si="8"/>
        <v>#VALUE!</v>
      </c>
      <c r="N49" s="113" t="e">
        <f t="shared" si="9"/>
        <v>#VALUE!</v>
      </c>
      <c r="O49" s="113" t="e">
        <f t="shared" si="10"/>
        <v>#VALUE!</v>
      </c>
      <c r="P49" s="113" t="e">
        <f t="shared" si="11"/>
        <v>#VALUE!</v>
      </c>
      <c r="Q49" s="113">
        <f>SUMIFS(Zahlungsfreigabe!$J$12:$J$1000,Zahlungsfreigabe!$C$12:$C$1000,Baukosten!F49,Zahlungsfreigabe!$E$12:$E$1000,D49)</f>
        <v>0</v>
      </c>
      <c r="R49" s="113" t="e">
        <f t="shared" si="19"/>
        <v>#VALUE!</v>
      </c>
      <c r="S49" s="130" t="e">
        <f t="shared" si="20"/>
        <v>#VALUE!</v>
      </c>
      <c r="T49" s="55">
        <v>0</v>
      </c>
      <c r="U49" s="113" t="e">
        <f t="shared" si="21"/>
        <v>#VALUE!</v>
      </c>
      <c r="V49" s="11"/>
      <c r="W49" s="11"/>
      <c r="AC49" s="100" t="str">
        <f t="shared" si="3"/>
        <v/>
      </c>
      <c r="AD49" s="129" t="e">
        <f t="shared" si="4"/>
        <v>#VALUE!</v>
      </c>
      <c r="AE49" s="5" t="e">
        <f t="shared" si="5"/>
        <v>#VALUE!</v>
      </c>
    </row>
    <row r="50" spans="1:31" x14ac:dyDescent="0.2">
      <c r="A50" s="41" t="str">
        <f>IF(F50="","",1+MAX(A$10:A49))</f>
        <v/>
      </c>
      <c r="B50" s="10"/>
      <c r="C50" s="10">
        <v>211</v>
      </c>
      <c r="D50" s="11" t="s">
        <v>65</v>
      </c>
      <c r="E50" s="113"/>
      <c r="F50" s="11"/>
      <c r="G50" s="113"/>
      <c r="H50" s="114">
        <v>0</v>
      </c>
      <c r="I50" s="113">
        <f t="shared" si="6"/>
        <v>0</v>
      </c>
      <c r="J50" s="113">
        <f t="shared" si="7"/>
        <v>0</v>
      </c>
      <c r="K50" s="113" t="str">
        <f>IF(ISERROR(VLOOKUP(AC50,Nachträge!$A$2:$Y$646,25,FALSE)),"",VLOOKUP(AC50,Nachträge!$A$2:$Y$646,25,FALSE))</f>
        <v/>
      </c>
      <c r="L50" s="114">
        <v>0</v>
      </c>
      <c r="M50" s="113" t="e">
        <f t="shared" si="8"/>
        <v>#VALUE!</v>
      </c>
      <c r="N50" s="113" t="e">
        <f t="shared" si="9"/>
        <v>#VALUE!</v>
      </c>
      <c r="O50" s="113" t="e">
        <f t="shared" si="10"/>
        <v>#VALUE!</v>
      </c>
      <c r="P50" s="113" t="e">
        <f t="shared" si="11"/>
        <v>#VALUE!</v>
      </c>
      <c r="Q50" s="113">
        <f>SUMIFS(Zahlungsfreigabe!$J$12:$J$1000,Zahlungsfreigabe!$C$12:$C$1000,Baukosten!F50,Zahlungsfreigabe!$E$12:$E$1000,D50)</f>
        <v>0</v>
      </c>
      <c r="R50" s="113" t="e">
        <f t="shared" si="19"/>
        <v>#VALUE!</v>
      </c>
      <c r="S50" s="130" t="e">
        <f t="shared" si="20"/>
        <v>#VALUE!</v>
      </c>
      <c r="T50" s="55">
        <v>0</v>
      </c>
      <c r="U50" s="113" t="e">
        <f t="shared" si="21"/>
        <v>#VALUE!</v>
      </c>
      <c r="V50" s="11"/>
      <c r="W50" s="11"/>
      <c r="AC50" s="100" t="str">
        <f t="shared" si="3"/>
        <v/>
      </c>
      <c r="AD50" s="129" t="e">
        <f t="shared" si="4"/>
        <v>#VALUE!</v>
      </c>
      <c r="AE50" s="5" t="e">
        <f t="shared" si="5"/>
        <v>#VALUE!</v>
      </c>
    </row>
    <row r="51" spans="1:31" x14ac:dyDescent="0.2">
      <c r="A51" s="41" t="str">
        <f>IF(F51="","",1+MAX(A$10:A50))</f>
        <v/>
      </c>
      <c r="B51" s="10"/>
      <c r="C51" s="10">
        <v>211</v>
      </c>
      <c r="D51" s="11" t="s">
        <v>65</v>
      </c>
      <c r="E51" s="113"/>
      <c r="F51" s="11"/>
      <c r="G51" s="113"/>
      <c r="H51" s="114">
        <v>0</v>
      </c>
      <c r="I51" s="113">
        <f t="shared" si="6"/>
        <v>0</v>
      </c>
      <c r="J51" s="113">
        <f t="shared" si="7"/>
        <v>0</v>
      </c>
      <c r="K51" s="113" t="str">
        <f>IF(ISERROR(VLOOKUP(AC51,Nachträge!$A$2:$Y$646,25,FALSE)),"",VLOOKUP(AC51,Nachträge!$A$2:$Y$646,25,FALSE))</f>
        <v/>
      </c>
      <c r="L51" s="114">
        <v>0</v>
      </c>
      <c r="M51" s="113" t="e">
        <f t="shared" si="8"/>
        <v>#VALUE!</v>
      </c>
      <c r="N51" s="113" t="e">
        <f t="shared" si="9"/>
        <v>#VALUE!</v>
      </c>
      <c r="O51" s="113" t="e">
        <f t="shared" si="10"/>
        <v>#VALUE!</v>
      </c>
      <c r="P51" s="113" t="e">
        <f t="shared" si="11"/>
        <v>#VALUE!</v>
      </c>
      <c r="Q51" s="113">
        <f>SUMIFS(Zahlungsfreigabe!$J$12:$J$1000,Zahlungsfreigabe!$C$12:$C$1000,Baukosten!F51,Zahlungsfreigabe!$E$12:$E$1000,D51)</f>
        <v>0</v>
      </c>
      <c r="R51" s="113" t="e">
        <f t="shared" si="19"/>
        <v>#VALUE!</v>
      </c>
      <c r="S51" s="130" t="e">
        <f t="shared" si="20"/>
        <v>#VALUE!</v>
      </c>
      <c r="T51" s="55">
        <v>0</v>
      </c>
      <c r="U51" s="113" t="e">
        <f t="shared" si="21"/>
        <v>#VALUE!</v>
      </c>
      <c r="V51" s="11"/>
      <c r="W51" s="11"/>
      <c r="AC51" s="100" t="str">
        <f t="shared" si="3"/>
        <v/>
      </c>
      <c r="AD51" s="129" t="e">
        <f t="shared" si="4"/>
        <v>#VALUE!</v>
      </c>
      <c r="AE51" s="5" t="e">
        <f t="shared" si="5"/>
        <v>#VALUE!</v>
      </c>
    </row>
    <row r="52" spans="1:31" x14ac:dyDescent="0.2">
      <c r="A52" s="41" t="str">
        <f>IF(F52="","",1+MAX(A$10:A51))</f>
        <v/>
      </c>
      <c r="B52" s="10"/>
      <c r="C52" s="10">
        <v>211</v>
      </c>
      <c r="D52" s="11" t="s">
        <v>65</v>
      </c>
      <c r="E52" s="113"/>
      <c r="F52" s="11"/>
      <c r="G52" s="113"/>
      <c r="H52" s="114">
        <v>0</v>
      </c>
      <c r="I52" s="113">
        <f t="shared" si="6"/>
        <v>0</v>
      </c>
      <c r="J52" s="113">
        <f t="shared" si="7"/>
        <v>0</v>
      </c>
      <c r="K52" s="113" t="str">
        <f>IF(ISERROR(VLOOKUP(AC52,Nachträge!$A$2:$Y$646,25,FALSE)),"",VLOOKUP(AC52,Nachträge!$A$2:$Y$646,25,FALSE))</f>
        <v/>
      </c>
      <c r="L52" s="114">
        <v>0</v>
      </c>
      <c r="M52" s="113" t="e">
        <f t="shared" si="8"/>
        <v>#VALUE!</v>
      </c>
      <c r="N52" s="113" t="e">
        <f t="shared" si="9"/>
        <v>#VALUE!</v>
      </c>
      <c r="O52" s="113" t="e">
        <f t="shared" si="10"/>
        <v>#VALUE!</v>
      </c>
      <c r="P52" s="113" t="e">
        <f t="shared" si="11"/>
        <v>#VALUE!</v>
      </c>
      <c r="Q52" s="113">
        <f>SUMIFS(Zahlungsfreigabe!$J$12:$J$1000,Zahlungsfreigabe!$C$12:$C$1000,Baukosten!F52,Zahlungsfreigabe!$E$12:$E$1000,D52)</f>
        <v>0</v>
      </c>
      <c r="R52" s="113" t="e">
        <f t="shared" si="19"/>
        <v>#VALUE!</v>
      </c>
      <c r="S52" s="130" t="e">
        <f t="shared" si="20"/>
        <v>#VALUE!</v>
      </c>
      <c r="T52" s="55">
        <v>0</v>
      </c>
      <c r="U52" s="113" t="e">
        <f t="shared" si="21"/>
        <v>#VALUE!</v>
      </c>
      <c r="V52" s="11"/>
      <c r="W52" s="11"/>
      <c r="AC52" s="100" t="str">
        <f t="shared" si="3"/>
        <v/>
      </c>
      <c r="AD52" s="129" t="e">
        <f t="shared" si="4"/>
        <v>#VALUE!</v>
      </c>
      <c r="AE52" s="5" t="e">
        <f t="shared" si="5"/>
        <v>#VALUE!</v>
      </c>
    </row>
    <row r="53" spans="1:31" x14ac:dyDescent="0.2">
      <c r="A53" s="41" t="str">
        <f>IF(F53="","",1+MAX(A$10:A52))</f>
        <v/>
      </c>
      <c r="B53" s="10"/>
      <c r="C53" s="10">
        <v>211</v>
      </c>
      <c r="D53" s="11" t="s">
        <v>65</v>
      </c>
      <c r="E53" s="113"/>
      <c r="F53" s="11"/>
      <c r="G53" s="113"/>
      <c r="H53" s="114">
        <v>0</v>
      </c>
      <c r="I53" s="113">
        <f t="shared" si="6"/>
        <v>0</v>
      </c>
      <c r="J53" s="113">
        <f t="shared" si="7"/>
        <v>0</v>
      </c>
      <c r="K53" s="113" t="str">
        <f>IF(ISERROR(VLOOKUP(AC53,Nachträge!$A$2:$Y$646,25,FALSE)),"",VLOOKUP(AC53,Nachträge!$A$2:$Y$646,25,FALSE))</f>
        <v/>
      </c>
      <c r="L53" s="114">
        <v>0</v>
      </c>
      <c r="M53" s="113" t="e">
        <f t="shared" si="8"/>
        <v>#VALUE!</v>
      </c>
      <c r="N53" s="113" t="e">
        <f t="shared" si="9"/>
        <v>#VALUE!</v>
      </c>
      <c r="O53" s="113" t="e">
        <f t="shared" si="10"/>
        <v>#VALUE!</v>
      </c>
      <c r="P53" s="113" t="e">
        <f t="shared" si="11"/>
        <v>#VALUE!</v>
      </c>
      <c r="Q53" s="113">
        <f>SUMIFS(Zahlungsfreigabe!$J$12:$J$1000,Zahlungsfreigabe!$C$12:$C$1000,Baukosten!F53,Zahlungsfreigabe!$E$12:$E$1000,D53)</f>
        <v>0</v>
      </c>
      <c r="R53" s="113" t="e">
        <f t="shared" si="19"/>
        <v>#VALUE!</v>
      </c>
      <c r="S53" s="130" t="e">
        <f t="shared" si="20"/>
        <v>#VALUE!</v>
      </c>
      <c r="T53" s="55">
        <v>0</v>
      </c>
      <c r="U53" s="113" t="e">
        <f t="shared" si="21"/>
        <v>#VALUE!</v>
      </c>
      <c r="V53" s="11"/>
      <c r="W53" s="11"/>
      <c r="AC53" s="100" t="str">
        <f t="shared" si="3"/>
        <v/>
      </c>
      <c r="AD53" s="129" t="e">
        <f t="shared" si="4"/>
        <v>#VALUE!</v>
      </c>
      <c r="AE53" s="5" t="e">
        <f t="shared" si="5"/>
        <v>#VALUE!</v>
      </c>
    </row>
    <row r="54" spans="1:31" x14ac:dyDescent="0.2">
      <c r="A54" s="41" t="str">
        <f>IF(F54="","",1+MAX(A$10:A53))</f>
        <v/>
      </c>
      <c r="B54" s="10"/>
      <c r="C54" s="10">
        <v>211</v>
      </c>
      <c r="D54" s="11" t="s">
        <v>65</v>
      </c>
      <c r="E54" s="113"/>
      <c r="F54" s="11"/>
      <c r="G54" s="113"/>
      <c r="H54" s="114">
        <v>0</v>
      </c>
      <c r="I54" s="113">
        <f t="shared" si="6"/>
        <v>0</v>
      </c>
      <c r="J54" s="113">
        <f t="shared" si="7"/>
        <v>0</v>
      </c>
      <c r="K54" s="113" t="str">
        <f>IF(ISERROR(VLOOKUP(AC54,Nachträge!$A$2:$Y$646,25,FALSE)),"",VLOOKUP(AC54,Nachträge!$A$2:$Y$646,25,FALSE))</f>
        <v/>
      </c>
      <c r="L54" s="114">
        <v>0</v>
      </c>
      <c r="M54" s="113" t="e">
        <f t="shared" si="8"/>
        <v>#VALUE!</v>
      </c>
      <c r="N54" s="113" t="e">
        <f t="shared" si="9"/>
        <v>#VALUE!</v>
      </c>
      <c r="O54" s="113" t="e">
        <f t="shared" si="10"/>
        <v>#VALUE!</v>
      </c>
      <c r="P54" s="113" t="e">
        <f t="shared" si="11"/>
        <v>#VALUE!</v>
      </c>
      <c r="Q54" s="113">
        <f>SUMIFS(Zahlungsfreigabe!$J$12:$J$1000,Zahlungsfreigabe!$C$12:$C$1000,Baukosten!F54,Zahlungsfreigabe!$E$12:$E$1000,D54)</f>
        <v>0</v>
      </c>
      <c r="R54" s="113" t="e">
        <f t="shared" si="19"/>
        <v>#VALUE!</v>
      </c>
      <c r="S54" s="130" t="e">
        <f t="shared" si="20"/>
        <v>#VALUE!</v>
      </c>
      <c r="T54" s="55">
        <v>0</v>
      </c>
      <c r="U54" s="113" t="e">
        <f t="shared" si="21"/>
        <v>#VALUE!</v>
      </c>
      <c r="V54" s="11"/>
      <c r="W54" s="11"/>
      <c r="AC54" s="100" t="str">
        <f t="shared" si="3"/>
        <v/>
      </c>
      <c r="AD54" s="129" t="e">
        <f t="shared" si="4"/>
        <v>#VALUE!</v>
      </c>
      <c r="AE54" s="5" t="e">
        <f t="shared" si="5"/>
        <v>#VALUE!</v>
      </c>
    </row>
    <row r="55" spans="1:31" x14ac:dyDescent="0.2">
      <c r="A55" s="41" t="str">
        <f>IF(F55="","",1+MAX(A$10:A54))</f>
        <v/>
      </c>
      <c r="B55" s="10"/>
      <c r="C55" s="10">
        <v>211</v>
      </c>
      <c r="D55" s="11" t="s">
        <v>65</v>
      </c>
      <c r="E55" s="113"/>
      <c r="F55" s="11"/>
      <c r="G55" s="113"/>
      <c r="H55" s="114">
        <v>0</v>
      </c>
      <c r="I55" s="113">
        <f t="shared" si="6"/>
        <v>0</v>
      </c>
      <c r="J55" s="113">
        <f t="shared" si="7"/>
        <v>0</v>
      </c>
      <c r="K55" s="113" t="str">
        <f>IF(ISERROR(VLOOKUP(AC55,Nachträge!$A$2:$Y$646,25,FALSE)),"",VLOOKUP(AC55,Nachträge!$A$2:$Y$646,25,FALSE))</f>
        <v/>
      </c>
      <c r="L55" s="114">
        <v>0</v>
      </c>
      <c r="M55" s="113" t="e">
        <f t="shared" si="8"/>
        <v>#VALUE!</v>
      </c>
      <c r="N55" s="113" t="e">
        <f t="shared" si="9"/>
        <v>#VALUE!</v>
      </c>
      <c r="O55" s="113" t="e">
        <f t="shared" si="10"/>
        <v>#VALUE!</v>
      </c>
      <c r="P55" s="113" t="e">
        <f t="shared" si="11"/>
        <v>#VALUE!</v>
      </c>
      <c r="Q55" s="113">
        <f>SUMIFS(Zahlungsfreigabe!$J$12:$J$1000,Zahlungsfreigabe!$C$12:$C$1000,Baukosten!F55,Zahlungsfreigabe!$E$12:$E$1000,D55)</f>
        <v>0</v>
      </c>
      <c r="R55" s="113" t="e">
        <f t="shared" si="19"/>
        <v>#VALUE!</v>
      </c>
      <c r="S55" s="130" t="e">
        <f t="shared" si="20"/>
        <v>#VALUE!</v>
      </c>
      <c r="T55" s="55">
        <v>0</v>
      </c>
      <c r="U55" s="113" t="e">
        <f t="shared" si="21"/>
        <v>#VALUE!</v>
      </c>
      <c r="V55" s="11"/>
      <c r="W55" s="11"/>
      <c r="AC55" s="100" t="str">
        <f t="shared" si="3"/>
        <v/>
      </c>
      <c r="AD55" s="129" t="e">
        <f t="shared" si="4"/>
        <v>#VALUE!</v>
      </c>
      <c r="AE55" s="5" t="e">
        <f t="shared" si="5"/>
        <v>#VALUE!</v>
      </c>
    </row>
    <row r="56" spans="1:31" x14ac:dyDescent="0.2">
      <c r="A56" s="41" t="str">
        <f>IF(F56="","",1+MAX(A$10:A55))</f>
        <v/>
      </c>
      <c r="B56" s="10"/>
      <c r="C56" s="10">
        <v>211</v>
      </c>
      <c r="D56" s="11" t="s">
        <v>65</v>
      </c>
      <c r="E56" s="113"/>
      <c r="F56" s="11"/>
      <c r="G56" s="113"/>
      <c r="H56" s="114">
        <v>0</v>
      </c>
      <c r="I56" s="113">
        <f t="shared" si="6"/>
        <v>0</v>
      </c>
      <c r="J56" s="113">
        <f t="shared" si="7"/>
        <v>0</v>
      </c>
      <c r="K56" s="113" t="str">
        <f>IF(ISERROR(VLOOKUP(AC56,Nachträge!$A$2:$Y$646,25,FALSE)),"",VLOOKUP(AC56,Nachträge!$A$2:$Y$646,25,FALSE))</f>
        <v/>
      </c>
      <c r="L56" s="114">
        <v>0</v>
      </c>
      <c r="M56" s="113" t="e">
        <f t="shared" si="8"/>
        <v>#VALUE!</v>
      </c>
      <c r="N56" s="113" t="e">
        <f t="shared" si="9"/>
        <v>#VALUE!</v>
      </c>
      <c r="O56" s="113" t="e">
        <f t="shared" si="10"/>
        <v>#VALUE!</v>
      </c>
      <c r="P56" s="113" t="e">
        <f t="shared" si="11"/>
        <v>#VALUE!</v>
      </c>
      <c r="Q56" s="113">
        <f>SUMIFS(Zahlungsfreigabe!$J$12:$J$1000,Zahlungsfreigabe!$C$12:$C$1000,Baukosten!F56,Zahlungsfreigabe!$E$12:$E$1000,D56)</f>
        <v>0</v>
      </c>
      <c r="R56" s="113" t="e">
        <f t="shared" si="19"/>
        <v>#VALUE!</v>
      </c>
      <c r="S56" s="130" t="e">
        <f t="shared" si="20"/>
        <v>#VALUE!</v>
      </c>
      <c r="T56" s="55">
        <v>0</v>
      </c>
      <c r="U56" s="113" t="e">
        <f t="shared" si="21"/>
        <v>#VALUE!</v>
      </c>
      <c r="V56" s="11"/>
      <c r="W56" s="11"/>
      <c r="AC56" s="100" t="str">
        <f t="shared" si="3"/>
        <v/>
      </c>
      <c r="AD56" s="129" t="e">
        <f t="shared" si="4"/>
        <v>#VALUE!</v>
      </c>
      <c r="AE56" s="5" t="e">
        <f t="shared" si="5"/>
        <v>#VALUE!</v>
      </c>
    </row>
    <row r="57" spans="1:31" x14ac:dyDescent="0.2">
      <c r="A57" s="41" t="str">
        <f>IF(F57="","",1+MAX(A$10:A56))</f>
        <v/>
      </c>
      <c r="B57" s="10"/>
      <c r="C57" s="10">
        <v>211</v>
      </c>
      <c r="D57" s="11" t="s">
        <v>65</v>
      </c>
      <c r="E57" s="113"/>
      <c r="F57" s="11"/>
      <c r="G57" s="113"/>
      <c r="H57" s="114">
        <v>0</v>
      </c>
      <c r="I57" s="113">
        <f t="shared" si="6"/>
        <v>0</v>
      </c>
      <c r="J57" s="113">
        <f t="shared" si="7"/>
        <v>0</v>
      </c>
      <c r="K57" s="113" t="str">
        <f>IF(ISERROR(VLOOKUP(AC57,Nachträge!$A$2:$Y$646,25,FALSE)),"",VLOOKUP(AC57,Nachträge!$A$2:$Y$646,25,FALSE))</f>
        <v/>
      </c>
      <c r="L57" s="114">
        <v>0</v>
      </c>
      <c r="M57" s="113" t="e">
        <f t="shared" si="8"/>
        <v>#VALUE!</v>
      </c>
      <c r="N57" s="113" t="e">
        <f t="shared" si="9"/>
        <v>#VALUE!</v>
      </c>
      <c r="O57" s="113" t="e">
        <f t="shared" si="10"/>
        <v>#VALUE!</v>
      </c>
      <c r="P57" s="113" t="e">
        <f t="shared" si="11"/>
        <v>#VALUE!</v>
      </c>
      <c r="Q57" s="113">
        <f>SUMIFS(Zahlungsfreigabe!$J$12:$J$1000,Zahlungsfreigabe!$C$12:$C$1000,Baukosten!F57,Zahlungsfreigabe!$E$12:$E$1000,D57)</f>
        <v>0</v>
      </c>
      <c r="R57" s="113" t="e">
        <f t="shared" si="19"/>
        <v>#VALUE!</v>
      </c>
      <c r="S57" s="130" t="e">
        <f t="shared" si="20"/>
        <v>#VALUE!</v>
      </c>
      <c r="T57" s="55">
        <v>0</v>
      </c>
      <c r="U57" s="113" t="e">
        <f t="shared" si="21"/>
        <v>#VALUE!</v>
      </c>
      <c r="V57" s="11"/>
      <c r="W57" s="11"/>
      <c r="AC57" s="100" t="str">
        <f t="shared" si="3"/>
        <v/>
      </c>
      <c r="AD57" s="129" t="e">
        <f t="shared" si="4"/>
        <v>#VALUE!</v>
      </c>
      <c r="AE57" s="5" t="e">
        <f t="shared" si="5"/>
        <v>#VALUE!</v>
      </c>
    </row>
    <row r="58" spans="1:31" x14ac:dyDescent="0.2">
      <c r="A58" s="41" t="str">
        <f>IF(F58="","",1+MAX(A$10:A57))</f>
        <v/>
      </c>
      <c r="B58" s="10"/>
      <c r="C58" s="10">
        <v>211</v>
      </c>
      <c r="D58" s="11" t="s">
        <v>65</v>
      </c>
      <c r="E58" s="113"/>
      <c r="F58" s="11"/>
      <c r="G58" s="113"/>
      <c r="H58" s="114">
        <v>0</v>
      </c>
      <c r="I58" s="113">
        <f t="shared" si="6"/>
        <v>0</v>
      </c>
      <c r="J58" s="113">
        <f t="shared" si="7"/>
        <v>0</v>
      </c>
      <c r="K58" s="113" t="str">
        <f>IF(ISERROR(VLOOKUP(AC58,Nachträge!$A$2:$Y$646,25,FALSE)),"",VLOOKUP(AC58,Nachträge!$A$2:$Y$646,25,FALSE))</f>
        <v/>
      </c>
      <c r="L58" s="114">
        <v>0</v>
      </c>
      <c r="M58" s="113" t="e">
        <f t="shared" si="8"/>
        <v>#VALUE!</v>
      </c>
      <c r="N58" s="113" t="e">
        <f t="shared" si="9"/>
        <v>#VALUE!</v>
      </c>
      <c r="O58" s="113" t="e">
        <f t="shared" si="10"/>
        <v>#VALUE!</v>
      </c>
      <c r="P58" s="113" t="e">
        <f t="shared" si="11"/>
        <v>#VALUE!</v>
      </c>
      <c r="Q58" s="113">
        <f>SUMIFS(Zahlungsfreigabe!$J$12:$J$1000,Zahlungsfreigabe!$C$12:$C$1000,Baukosten!F58,Zahlungsfreigabe!$E$12:$E$1000,D58)</f>
        <v>0</v>
      </c>
      <c r="R58" s="113" t="e">
        <f t="shared" si="19"/>
        <v>#VALUE!</v>
      </c>
      <c r="S58" s="130" t="e">
        <f t="shared" si="20"/>
        <v>#VALUE!</v>
      </c>
      <c r="T58" s="55">
        <v>0</v>
      </c>
      <c r="U58" s="113" t="e">
        <f t="shared" si="21"/>
        <v>#VALUE!</v>
      </c>
      <c r="V58" s="11"/>
      <c r="W58" s="11"/>
      <c r="AC58" s="100" t="str">
        <f t="shared" si="3"/>
        <v/>
      </c>
      <c r="AD58" s="129" t="e">
        <f t="shared" si="4"/>
        <v>#VALUE!</v>
      </c>
      <c r="AE58" s="5" t="e">
        <f t="shared" si="5"/>
        <v>#VALUE!</v>
      </c>
    </row>
    <row r="59" spans="1:31" x14ac:dyDescent="0.2">
      <c r="A59" s="41" t="str">
        <f>IF(F59="","",1+MAX(A$10:A58))</f>
        <v/>
      </c>
      <c r="B59" s="10"/>
      <c r="C59" s="10">
        <v>211</v>
      </c>
      <c r="D59" s="11" t="s">
        <v>65</v>
      </c>
      <c r="E59" s="113"/>
      <c r="F59" s="11"/>
      <c r="G59" s="113"/>
      <c r="H59" s="114">
        <v>0</v>
      </c>
      <c r="I59" s="113">
        <f t="shared" si="6"/>
        <v>0</v>
      </c>
      <c r="J59" s="113">
        <f t="shared" si="7"/>
        <v>0</v>
      </c>
      <c r="K59" s="113" t="str">
        <f>IF(ISERROR(VLOOKUP(AC59,Nachträge!$A$2:$Y$646,25,FALSE)),"",VLOOKUP(AC59,Nachträge!$A$2:$Y$646,25,FALSE))</f>
        <v/>
      </c>
      <c r="L59" s="114">
        <v>0</v>
      </c>
      <c r="M59" s="113" t="e">
        <f t="shared" si="8"/>
        <v>#VALUE!</v>
      </c>
      <c r="N59" s="113" t="e">
        <f t="shared" si="9"/>
        <v>#VALUE!</v>
      </c>
      <c r="O59" s="113" t="e">
        <f t="shared" si="10"/>
        <v>#VALUE!</v>
      </c>
      <c r="P59" s="113" t="e">
        <f t="shared" si="11"/>
        <v>#VALUE!</v>
      </c>
      <c r="Q59" s="113">
        <f>SUMIFS(Zahlungsfreigabe!$J$12:$J$1000,Zahlungsfreigabe!$C$12:$C$1000,Baukosten!F59,Zahlungsfreigabe!$E$12:$E$1000,D59)</f>
        <v>0</v>
      </c>
      <c r="R59" s="113" t="e">
        <f t="shared" si="19"/>
        <v>#VALUE!</v>
      </c>
      <c r="S59" s="130" t="e">
        <f t="shared" si="20"/>
        <v>#VALUE!</v>
      </c>
      <c r="T59" s="55">
        <v>0</v>
      </c>
      <c r="U59" s="113" t="e">
        <f t="shared" si="21"/>
        <v>#VALUE!</v>
      </c>
      <c r="V59" s="11"/>
      <c r="W59" s="11"/>
      <c r="AC59" s="100" t="str">
        <f t="shared" si="3"/>
        <v/>
      </c>
      <c r="AD59" s="129" t="e">
        <f t="shared" si="4"/>
        <v>#VALUE!</v>
      </c>
      <c r="AE59" s="5" t="e">
        <f t="shared" si="5"/>
        <v>#VALUE!</v>
      </c>
    </row>
    <row r="60" spans="1:31" x14ac:dyDescent="0.2">
      <c r="A60" s="41" t="str">
        <f>IF(F60="","",1+MAX(A$10:A59))</f>
        <v/>
      </c>
      <c r="B60" s="10"/>
      <c r="C60" s="10">
        <v>212</v>
      </c>
      <c r="D60" s="11" t="s">
        <v>66</v>
      </c>
      <c r="E60" s="113"/>
      <c r="F60" s="11"/>
      <c r="G60" s="113"/>
      <c r="H60" s="114">
        <v>0</v>
      </c>
      <c r="I60" s="113">
        <f t="shared" si="6"/>
        <v>0</v>
      </c>
      <c r="J60" s="113">
        <f t="shared" si="7"/>
        <v>0</v>
      </c>
      <c r="K60" s="113" t="str">
        <f>IF(ISERROR(VLOOKUP(AC60,Nachträge!$A$2:$Y$646,25,FALSE)),"",VLOOKUP(AC60,Nachträge!$A$2:$Y$646,25,FALSE))</f>
        <v/>
      </c>
      <c r="L60" s="114">
        <v>0</v>
      </c>
      <c r="M60" s="113" t="e">
        <f t="shared" si="8"/>
        <v>#VALUE!</v>
      </c>
      <c r="N60" s="113" t="e">
        <f t="shared" si="9"/>
        <v>#VALUE!</v>
      </c>
      <c r="O60" s="113" t="e">
        <f t="shared" si="10"/>
        <v>#VALUE!</v>
      </c>
      <c r="P60" s="113" t="e">
        <f t="shared" si="11"/>
        <v>#VALUE!</v>
      </c>
      <c r="Q60" s="113">
        <f>SUMIFS(Zahlungsfreigabe!$J$12:$J$1000,Zahlungsfreigabe!$C$12:$C$1000,Baukosten!F60,Zahlungsfreigabe!$E$12:$E$1000,D60)</f>
        <v>0</v>
      </c>
      <c r="R60" s="113" t="e">
        <f t="shared" si="19"/>
        <v>#VALUE!</v>
      </c>
      <c r="S60" s="130" t="e">
        <f t="shared" si="20"/>
        <v>#VALUE!</v>
      </c>
      <c r="T60" s="55">
        <v>0</v>
      </c>
      <c r="U60" s="113" t="e">
        <f t="shared" si="21"/>
        <v>#VALUE!</v>
      </c>
      <c r="V60" s="11"/>
      <c r="W60" s="11"/>
      <c r="AC60" s="100" t="str">
        <f t="shared" si="3"/>
        <v/>
      </c>
      <c r="AD60" s="129" t="e">
        <f t="shared" si="4"/>
        <v>#VALUE!</v>
      </c>
      <c r="AE60" s="5" t="e">
        <f t="shared" si="5"/>
        <v>#VALUE!</v>
      </c>
    </row>
    <row r="61" spans="1:31" x14ac:dyDescent="0.2">
      <c r="A61" s="41" t="str">
        <f>IF(F61="","",1+MAX(A$10:A60))</f>
        <v/>
      </c>
      <c r="B61" s="10"/>
      <c r="C61" s="10">
        <v>212</v>
      </c>
      <c r="D61" s="11" t="s">
        <v>66</v>
      </c>
      <c r="E61" s="113"/>
      <c r="F61" s="11"/>
      <c r="G61" s="113"/>
      <c r="H61" s="114">
        <v>0</v>
      </c>
      <c r="I61" s="113">
        <f t="shared" si="6"/>
        <v>0</v>
      </c>
      <c r="J61" s="113">
        <f t="shared" si="7"/>
        <v>0</v>
      </c>
      <c r="K61" s="113" t="str">
        <f>IF(ISERROR(VLOOKUP(AC61,Nachträge!$A$2:$Y$646,25,FALSE)),"",VLOOKUP(AC61,Nachträge!$A$2:$Y$646,25,FALSE))</f>
        <v/>
      </c>
      <c r="L61" s="114">
        <v>0</v>
      </c>
      <c r="M61" s="113" t="e">
        <f t="shared" si="8"/>
        <v>#VALUE!</v>
      </c>
      <c r="N61" s="113" t="e">
        <f t="shared" si="9"/>
        <v>#VALUE!</v>
      </c>
      <c r="O61" s="113" t="e">
        <f t="shared" si="10"/>
        <v>#VALUE!</v>
      </c>
      <c r="P61" s="113" t="e">
        <f t="shared" si="11"/>
        <v>#VALUE!</v>
      </c>
      <c r="Q61" s="113">
        <f>SUMIFS(Zahlungsfreigabe!$J$12:$J$1000,Zahlungsfreigabe!$C$12:$C$1000,Baukosten!F61,Zahlungsfreigabe!$E$12:$E$1000,D61)</f>
        <v>0</v>
      </c>
      <c r="R61" s="113" t="e">
        <f t="shared" si="19"/>
        <v>#VALUE!</v>
      </c>
      <c r="S61" s="130" t="e">
        <f t="shared" si="20"/>
        <v>#VALUE!</v>
      </c>
      <c r="T61" s="55">
        <v>0</v>
      </c>
      <c r="U61" s="113" t="e">
        <f t="shared" si="21"/>
        <v>#VALUE!</v>
      </c>
      <c r="V61" s="11"/>
      <c r="W61" s="11"/>
      <c r="AC61" s="100" t="str">
        <f t="shared" si="3"/>
        <v/>
      </c>
      <c r="AD61" s="129" t="e">
        <f t="shared" si="4"/>
        <v>#VALUE!</v>
      </c>
      <c r="AE61" s="5" t="e">
        <f t="shared" si="5"/>
        <v>#VALUE!</v>
      </c>
    </row>
    <row r="62" spans="1:31" x14ac:dyDescent="0.2">
      <c r="A62" s="41" t="str">
        <f>IF(F62="","",1+MAX(A$10:A61))</f>
        <v/>
      </c>
      <c r="B62" s="10"/>
      <c r="C62" s="10">
        <v>212</v>
      </c>
      <c r="D62" s="11" t="s">
        <v>66</v>
      </c>
      <c r="E62" s="113"/>
      <c r="F62" s="11"/>
      <c r="G62" s="113"/>
      <c r="H62" s="114">
        <v>0</v>
      </c>
      <c r="I62" s="113">
        <f t="shared" si="6"/>
        <v>0</v>
      </c>
      <c r="J62" s="113">
        <f t="shared" si="7"/>
        <v>0</v>
      </c>
      <c r="K62" s="113" t="str">
        <f>IF(ISERROR(VLOOKUP(AC62,Nachträge!$A$2:$Y$646,25,FALSE)),"",VLOOKUP(AC62,Nachträge!$A$2:$Y$646,25,FALSE))</f>
        <v/>
      </c>
      <c r="L62" s="114">
        <v>0</v>
      </c>
      <c r="M62" s="113" t="e">
        <f t="shared" si="8"/>
        <v>#VALUE!</v>
      </c>
      <c r="N62" s="113" t="e">
        <f t="shared" si="9"/>
        <v>#VALUE!</v>
      </c>
      <c r="O62" s="113" t="e">
        <f t="shared" si="10"/>
        <v>#VALUE!</v>
      </c>
      <c r="P62" s="113" t="e">
        <f t="shared" si="11"/>
        <v>#VALUE!</v>
      </c>
      <c r="Q62" s="113">
        <f>SUMIFS(Zahlungsfreigabe!$J$12:$J$1000,Zahlungsfreigabe!$C$12:$C$1000,Baukosten!F62,Zahlungsfreigabe!$E$12:$E$1000,D62)</f>
        <v>0</v>
      </c>
      <c r="R62" s="113" t="e">
        <f t="shared" si="19"/>
        <v>#VALUE!</v>
      </c>
      <c r="S62" s="130" t="e">
        <f t="shared" si="20"/>
        <v>#VALUE!</v>
      </c>
      <c r="T62" s="55">
        <v>0</v>
      </c>
      <c r="U62" s="113" t="e">
        <f t="shared" si="21"/>
        <v>#VALUE!</v>
      </c>
      <c r="V62" s="11"/>
      <c r="W62" s="11"/>
      <c r="AC62" s="100" t="str">
        <f t="shared" si="3"/>
        <v/>
      </c>
      <c r="AD62" s="129" t="e">
        <f t="shared" si="4"/>
        <v>#VALUE!</v>
      </c>
      <c r="AE62" s="5" t="e">
        <f t="shared" si="5"/>
        <v>#VALUE!</v>
      </c>
    </row>
    <row r="63" spans="1:31" x14ac:dyDescent="0.2">
      <c r="A63" s="41" t="str">
        <f>IF(F63="","",1+MAX(A$10:A62))</f>
        <v/>
      </c>
      <c r="B63" s="10"/>
      <c r="C63" s="10">
        <v>212</v>
      </c>
      <c r="D63" s="11" t="s">
        <v>66</v>
      </c>
      <c r="E63" s="113"/>
      <c r="F63" s="11"/>
      <c r="G63" s="113"/>
      <c r="H63" s="114">
        <v>0</v>
      </c>
      <c r="I63" s="113">
        <f t="shared" si="6"/>
        <v>0</v>
      </c>
      <c r="J63" s="113">
        <f t="shared" si="7"/>
        <v>0</v>
      </c>
      <c r="K63" s="113" t="str">
        <f>IF(ISERROR(VLOOKUP(AC63,Nachträge!$A$2:$Y$646,25,FALSE)),"",VLOOKUP(AC63,Nachträge!$A$2:$Y$646,25,FALSE))</f>
        <v/>
      </c>
      <c r="L63" s="114">
        <v>0</v>
      </c>
      <c r="M63" s="113" t="e">
        <f t="shared" si="8"/>
        <v>#VALUE!</v>
      </c>
      <c r="N63" s="113" t="e">
        <f t="shared" si="9"/>
        <v>#VALUE!</v>
      </c>
      <c r="O63" s="113" t="e">
        <f t="shared" si="10"/>
        <v>#VALUE!</v>
      </c>
      <c r="P63" s="113" t="e">
        <f t="shared" si="11"/>
        <v>#VALUE!</v>
      </c>
      <c r="Q63" s="113">
        <f>SUMIFS(Zahlungsfreigabe!$J$12:$J$1000,Zahlungsfreigabe!$C$12:$C$1000,Baukosten!F63,Zahlungsfreigabe!$E$12:$E$1000,D63)</f>
        <v>0</v>
      </c>
      <c r="R63" s="113" t="e">
        <f t="shared" si="19"/>
        <v>#VALUE!</v>
      </c>
      <c r="S63" s="130" t="e">
        <f t="shared" si="20"/>
        <v>#VALUE!</v>
      </c>
      <c r="T63" s="55">
        <v>0</v>
      </c>
      <c r="U63" s="113" t="e">
        <f t="shared" si="21"/>
        <v>#VALUE!</v>
      </c>
      <c r="V63" s="11"/>
      <c r="W63" s="11"/>
      <c r="AC63" s="100" t="str">
        <f t="shared" si="3"/>
        <v/>
      </c>
      <c r="AD63" s="129" t="e">
        <f t="shared" si="4"/>
        <v>#VALUE!</v>
      </c>
      <c r="AE63" s="5" t="e">
        <f t="shared" si="5"/>
        <v>#VALUE!</v>
      </c>
    </row>
    <row r="64" spans="1:31" x14ac:dyDescent="0.2">
      <c r="A64" s="41" t="str">
        <f>IF(F64="","",1+MAX(A$10:A63))</f>
        <v/>
      </c>
      <c r="B64" s="10"/>
      <c r="C64" s="10">
        <v>212</v>
      </c>
      <c r="D64" s="11" t="s">
        <v>66</v>
      </c>
      <c r="E64" s="113"/>
      <c r="F64" s="11"/>
      <c r="G64" s="113"/>
      <c r="H64" s="114">
        <v>0</v>
      </c>
      <c r="I64" s="113">
        <f t="shared" si="6"/>
        <v>0</v>
      </c>
      <c r="J64" s="113">
        <f t="shared" si="7"/>
        <v>0</v>
      </c>
      <c r="K64" s="113" t="str">
        <f>IF(ISERROR(VLOOKUP(AC64,Nachträge!$A$2:$Y$646,25,FALSE)),"",VLOOKUP(AC64,Nachträge!$A$2:$Y$646,25,FALSE))</f>
        <v/>
      </c>
      <c r="L64" s="114">
        <v>0</v>
      </c>
      <c r="M64" s="113" t="e">
        <f t="shared" si="8"/>
        <v>#VALUE!</v>
      </c>
      <c r="N64" s="113" t="e">
        <f t="shared" si="9"/>
        <v>#VALUE!</v>
      </c>
      <c r="O64" s="113" t="e">
        <f t="shared" si="10"/>
        <v>#VALUE!</v>
      </c>
      <c r="P64" s="113" t="e">
        <f t="shared" si="11"/>
        <v>#VALUE!</v>
      </c>
      <c r="Q64" s="113">
        <f>SUMIFS(Zahlungsfreigabe!$J$12:$J$1000,Zahlungsfreigabe!$C$12:$C$1000,Baukosten!F64,Zahlungsfreigabe!$E$12:$E$1000,D64)</f>
        <v>0</v>
      </c>
      <c r="R64" s="113" t="e">
        <f t="shared" si="19"/>
        <v>#VALUE!</v>
      </c>
      <c r="S64" s="130" t="e">
        <f t="shared" si="20"/>
        <v>#VALUE!</v>
      </c>
      <c r="T64" s="55">
        <v>0</v>
      </c>
      <c r="U64" s="113" t="e">
        <f t="shared" si="21"/>
        <v>#VALUE!</v>
      </c>
      <c r="V64" s="11"/>
      <c r="W64" s="11"/>
      <c r="AC64" s="100" t="str">
        <f t="shared" si="3"/>
        <v/>
      </c>
      <c r="AD64" s="129" t="e">
        <f t="shared" si="4"/>
        <v>#VALUE!</v>
      </c>
      <c r="AE64" s="5" t="e">
        <f t="shared" si="5"/>
        <v>#VALUE!</v>
      </c>
    </row>
    <row r="65" spans="1:31" x14ac:dyDescent="0.2">
      <c r="A65" s="41" t="str">
        <f>IF(F65="","",1+MAX(A$10:A64))</f>
        <v/>
      </c>
      <c r="B65" s="10"/>
      <c r="C65" s="10">
        <v>212</v>
      </c>
      <c r="D65" s="11" t="s">
        <v>66</v>
      </c>
      <c r="E65" s="113"/>
      <c r="F65" s="11"/>
      <c r="G65" s="113"/>
      <c r="H65" s="114">
        <v>0</v>
      </c>
      <c r="I65" s="113">
        <f t="shared" si="6"/>
        <v>0</v>
      </c>
      <c r="J65" s="113">
        <f t="shared" si="7"/>
        <v>0</v>
      </c>
      <c r="K65" s="113" t="str">
        <f>IF(ISERROR(VLOOKUP(AC65,Nachträge!$A$2:$Y$646,25,FALSE)),"",VLOOKUP(AC65,Nachträge!$A$2:$Y$646,25,FALSE))</f>
        <v/>
      </c>
      <c r="L65" s="114">
        <v>0</v>
      </c>
      <c r="M65" s="113" t="e">
        <f t="shared" si="8"/>
        <v>#VALUE!</v>
      </c>
      <c r="N65" s="113" t="e">
        <f t="shared" si="9"/>
        <v>#VALUE!</v>
      </c>
      <c r="O65" s="113" t="e">
        <f t="shared" si="10"/>
        <v>#VALUE!</v>
      </c>
      <c r="P65" s="113" t="e">
        <f t="shared" si="11"/>
        <v>#VALUE!</v>
      </c>
      <c r="Q65" s="113">
        <f>SUMIFS(Zahlungsfreigabe!$J$12:$J$1000,Zahlungsfreigabe!$C$12:$C$1000,Baukosten!F65,Zahlungsfreigabe!$E$12:$E$1000,D65)</f>
        <v>0</v>
      </c>
      <c r="R65" s="113" t="e">
        <f t="shared" si="19"/>
        <v>#VALUE!</v>
      </c>
      <c r="S65" s="130" t="e">
        <f t="shared" si="20"/>
        <v>#VALUE!</v>
      </c>
      <c r="T65" s="55">
        <v>0</v>
      </c>
      <c r="U65" s="113" t="e">
        <f t="shared" si="21"/>
        <v>#VALUE!</v>
      </c>
      <c r="V65" s="11"/>
      <c r="W65" s="11"/>
      <c r="AC65" s="100" t="str">
        <f t="shared" si="3"/>
        <v/>
      </c>
      <c r="AD65" s="129" t="e">
        <f t="shared" si="4"/>
        <v>#VALUE!</v>
      </c>
      <c r="AE65" s="5" t="e">
        <f t="shared" si="5"/>
        <v>#VALUE!</v>
      </c>
    </row>
    <row r="66" spans="1:31" x14ac:dyDescent="0.2">
      <c r="A66" s="41" t="str">
        <f>IF(F66="","",1+MAX(A$10:A65))</f>
        <v/>
      </c>
      <c r="B66" s="10"/>
      <c r="C66" s="10">
        <v>212</v>
      </c>
      <c r="D66" s="11" t="s">
        <v>66</v>
      </c>
      <c r="E66" s="113"/>
      <c r="F66" s="11"/>
      <c r="G66" s="113"/>
      <c r="H66" s="114">
        <v>0</v>
      </c>
      <c r="I66" s="113">
        <f t="shared" si="6"/>
        <v>0</v>
      </c>
      <c r="J66" s="113">
        <f t="shared" si="7"/>
        <v>0</v>
      </c>
      <c r="K66" s="113" t="str">
        <f>IF(ISERROR(VLOOKUP(AC66,Nachträge!$A$2:$Y$646,25,FALSE)),"",VLOOKUP(AC66,Nachträge!$A$2:$Y$646,25,FALSE))</f>
        <v/>
      </c>
      <c r="L66" s="114">
        <v>0</v>
      </c>
      <c r="M66" s="113" t="e">
        <f t="shared" si="8"/>
        <v>#VALUE!</v>
      </c>
      <c r="N66" s="113" t="e">
        <f t="shared" si="9"/>
        <v>#VALUE!</v>
      </c>
      <c r="O66" s="113" t="e">
        <f t="shared" si="10"/>
        <v>#VALUE!</v>
      </c>
      <c r="P66" s="113" t="e">
        <f t="shared" si="11"/>
        <v>#VALUE!</v>
      </c>
      <c r="Q66" s="113">
        <f>SUMIFS(Zahlungsfreigabe!$J$12:$J$1000,Zahlungsfreigabe!$C$12:$C$1000,Baukosten!F66,Zahlungsfreigabe!$E$12:$E$1000,D66)</f>
        <v>0</v>
      </c>
      <c r="R66" s="113" t="e">
        <f t="shared" si="19"/>
        <v>#VALUE!</v>
      </c>
      <c r="S66" s="130" t="e">
        <f t="shared" si="20"/>
        <v>#VALUE!</v>
      </c>
      <c r="T66" s="55">
        <v>0</v>
      </c>
      <c r="U66" s="113" t="e">
        <f t="shared" si="21"/>
        <v>#VALUE!</v>
      </c>
      <c r="V66" s="11"/>
      <c r="W66" s="11"/>
      <c r="AC66" s="100" t="str">
        <f t="shared" si="3"/>
        <v/>
      </c>
      <c r="AD66" s="129" t="e">
        <f t="shared" si="4"/>
        <v>#VALUE!</v>
      </c>
      <c r="AE66" s="5" t="e">
        <f t="shared" si="5"/>
        <v>#VALUE!</v>
      </c>
    </row>
    <row r="67" spans="1:31" x14ac:dyDescent="0.2">
      <c r="A67" s="41" t="str">
        <f>IF(F67="","",1+MAX(A$10:A66))</f>
        <v/>
      </c>
      <c r="B67" s="10"/>
      <c r="C67" s="10">
        <v>212</v>
      </c>
      <c r="D67" s="11" t="s">
        <v>66</v>
      </c>
      <c r="E67" s="113"/>
      <c r="F67" s="11"/>
      <c r="G67" s="113"/>
      <c r="H67" s="114">
        <v>0</v>
      </c>
      <c r="I67" s="113">
        <f t="shared" si="6"/>
        <v>0</v>
      </c>
      <c r="J67" s="113">
        <f t="shared" si="7"/>
        <v>0</v>
      </c>
      <c r="K67" s="113" t="str">
        <f>IF(ISERROR(VLOOKUP(AC67,Nachträge!$A$2:$Y$646,25,FALSE)),"",VLOOKUP(AC67,Nachträge!$A$2:$Y$646,25,FALSE))</f>
        <v/>
      </c>
      <c r="L67" s="114">
        <v>0</v>
      </c>
      <c r="M67" s="113" t="e">
        <f t="shared" si="8"/>
        <v>#VALUE!</v>
      </c>
      <c r="N67" s="113" t="e">
        <f t="shared" si="9"/>
        <v>#VALUE!</v>
      </c>
      <c r="O67" s="113" t="e">
        <f t="shared" si="10"/>
        <v>#VALUE!</v>
      </c>
      <c r="P67" s="113" t="e">
        <f t="shared" si="11"/>
        <v>#VALUE!</v>
      </c>
      <c r="Q67" s="113">
        <f>SUMIFS(Zahlungsfreigabe!$J$12:$J$1000,Zahlungsfreigabe!$C$12:$C$1000,Baukosten!F67,Zahlungsfreigabe!$E$12:$E$1000,D67)</f>
        <v>0</v>
      </c>
      <c r="R67" s="113" t="e">
        <f t="shared" si="19"/>
        <v>#VALUE!</v>
      </c>
      <c r="S67" s="130" t="e">
        <f t="shared" si="20"/>
        <v>#VALUE!</v>
      </c>
      <c r="T67" s="55">
        <v>0</v>
      </c>
      <c r="U67" s="113" t="e">
        <f t="shared" si="21"/>
        <v>#VALUE!</v>
      </c>
      <c r="V67" s="11"/>
      <c r="W67" s="11"/>
      <c r="AC67" s="100" t="str">
        <f t="shared" si="3"/>
        <v/>
      </c>
      <c r="AD67" s="129" t="e">
        <f t="shared" si="4"/>
        <v>#VALUE!</v>
      </c>
      <c r="AE67" s="5" t="e">
        <f t="shared" si="5"/>
        <v>#VALUE!</v>
      </c>
    </row>
    <row r="68" spans="1:31" x14ac:dyDescent="0.2">
      <c r="A68" s="41" t="str">
        <f>IF(F68="","",1+MAX(A$10:A67))</f>
        <v/>
      </c>
      <c r="B68" s="10"/>
      <c r="C68" s="10">
        <v>212</v>
      </c>
      <c r="D68" s="11" t="s">
        <v>66</v>
      </c>
      <c r="E68" s="113"/>
      <c r="F68" s="11"/>
      <c r="G68" s="113"/>
      <c r="H68" s="114">
        <v>0</v>
      </c>
      <c r="I68" s="113">
        <f t="shared" si="6"/>
        <v>0</v>
      </c>
      <c r="J68" s="113">
        <f t="shared" si="7"/>
        <v>0</v>
      </c>
      <c r="K68" s="113" t="str">
        <f>IF(ISERROR(VLOOKUP(AC68,Nachträge!$A$2:$Y$646,25,FALSE)),"",VLOOKUP(AC68,Nachträge!$A$2:$Y$646,25,FALSE))</f>
        <v/>
      </c>
      <c r="L68" s="114">
        <v>0</v>
      </c>
      <c r="M68" s="113" t="e">
        <f t="shared" si="8"/>
        <v>#VALUE!</v>
      </c>
      <c r="N68" s="113" t="e">
        <f t="shared" si="9"/>
        <v>#VALUE!</v>
      </c>
      <c r="O68" s="113" t="e">
        <f t="shared" si="10"/>
        <v>#VALUE!</v>
      </c>
      <c r="P68" s="113" t="e">
        <f t="shared" si="11"/>
        <v>#VALUE!</v>
      </c>
      <c r="Q68" s="113">
        <f>SUMIFS(Zahlungsfreigabe!$J$12:$J$1000,Zahlungsfreigabe!$C$12:$C$1000,Baukosten!F68,Zahlungsfreigabe!$E$12:$E$1000,D68)</f>
        <v>0</v>
      </c>
      <c r="R68" s="113" t="e">
        <f t="shared" si="19"/>
        <v>#VALUE!</v>
      </c>
      <c r="S68" s="130" t="e">
        <f t="shared" si="20"/>
        <v>#VALUE!</v>
      </c>
      <c r="T68" s="55">
        <v>0</v>
      </c>
      <c r="U68" s="113" t="e">
        <f t="shared" si="21"/>
        <v>#VALUE!</v>
      </c>
      <c r="V68" s="11"/>
      <c r="W68" s="11"/>
      <c r="AC68" s="100" t="str">
        <f t="shared" si="3"/>
        <v/>
      </c>
      <c r="AD68" s="129" t="e">
        <f t="shared" si="4"/>
        <v>#VALUE!</v>
      </c>
      <c r="AE68" s="5" t="e">
        <f t="shared" si="5"/>
        <v>#VALUE!</v>
      </c>
    </row>
    <row r="69" spans="1:31" x14ac:dyDescent="0.2">
      <c r="A69" s="41" t="str">
        <f>IF(F69="","",1+MAX(A$10:A68))</f>
        <v/>
      </c>
      <c r="B69" s="10"/>
      <c r="C69" s="10">
        <v>212</v>
      </c>
      <c r="D69" s="11" t="s">
        <v>66</v>
      </c>
      <c r="E69" s="113"/>
      <c r="F69" s="11"/>
      <c r="G69" s="113"/>
      <c r="H69" s="114">
        <v>0</v>
      </c>
      <c r="I69" s="113">
        <f t="shared" si="6"/>
        <v>0</v>
      </c>
      <c r="J69" s="113">
        <f t="shared" si="7"/>
        <v>0</v>
      </c>
      <c r="K69" s="113" t="str">
        <f>IF(ISERROR(VLOOKUP(AC69,Nachträge!$A$2:$Y$646,25,FALSE)),"",VLOOKUP(AC69,Nachträge!$A$2:$Y$646,25,FALSE))</f>
        <v/>
      </c>
      <c r="L69" s="114">
        <v>0</v>
      </c>
      <c r="M69" s="113" t="e">
        <f t="shared" si="8"/>
        <v>#VALUE!</v>
      </c>
      <c r="N69" s="113" t="e">
        <f t="shared" si="9"/>
        <v>#VALUE!</v>
      </c>
      <c r="O69" s="113" t="e">
        <f t="shared" si="10"/>
        <v>#VALUE!</v>
      </c>
      <c r="P69" s="113" t="e">
        <f t="shared" si="11"/>
        <v>#VALUE!</v>
      </c>
      <c r="Q69" s="113">
        <f>SUMIFS(Zahlungsfreigabe!$J$12:$J$1000,Zahlungsfreigabe!$C$12:$C$1000,Baukosten!F69,Zahlungsfreigabe!$E$12:$E$1000,D69)</f>
        <v>0</v>
      </c>
      <c r="R69" s="113" t="e">
        <f t="shared" si="19"/>
        <v>#VALUE!</v>
      </c>
      <c r="S69" s="130" t="e">
        <f t="shared" si="20"/>
        <v>#VALUE!</v>
      </c>
      <c r="T69" s="55">
        <v>0</v>
      </c>
      <c r="U69" s="113" t="e">
        <f t="shared" si="21"/>
        <v>#VALUE!</v>
      </c>
      <c r="V69" s="11"/>
      <c r="W69" s="11"/>
      <c r="AC69" s="100" t="str">
        <f t="shared" si="3"/>
        <v/>
      </c>
      <c r="AD69" s="129" t="e">
        <f t="shared" si="4"/>
        <v>#VALUE!</v>
      </c>
      <c r="AE69" s="5" t="e">
        <f t="shared" si="5"/>
        <v>#VALUE!</v>
      </c>
    </row>
    <row r="70" spans="1:31" x14ac:dyDescent="0.2">
      <c r="A70" s="41" t="str">
        <f>IF(F70="","",1+MAX(A$10:A69))</f>
        <v/>
      </c>
      <c r="B70" s="10"/>
      <c r="C70" s="10">
        <v>212</v>
      </c>
      <c r="D70" s="11" t="s">
        <v>66</v>
      </c>
      <c r="E70" s="113"/>
      <c r="F70" s="11"/>
      <c r="G70" s="113"/>
      <c r="H70" s="114">
        <v>0</v>
      </c>
      <c r="I70" s="113">
        <f t="shared" si="6"/>
        <v>0</v>
      </c>
      <c r="J70" s="113">
        <f t="shared" si="7"/>
        <v>0</v>
      </c>
      <c r="K70" s="113" t="str">
        <f>IF(ISERROR(VLOOKUP(AC70,Nachträge!$A$2:$Y$646,25,FALSE)),"",VLOOKUP(AC70,Nachträge!$A$2:$Y$646,25,FALSE))</f>
        <v/>
      </c>
      <c r="L70" s="114">
        <v>0</v>
      </c>
      <c r="M70" s="113" t="e">
        <f t="shared" si="8"/>
        <v>#VALUE!</v>
      </c>
      <c r="N70" s="113" t="e">
        <f t="shared" si="9"/>
        <v>#VALUE!</v>
      </c>
      <c r="O70" s="113" t="e">
        <f t="shared" si="10"/>
        <v>#VALUE!</v>
      </c>
      <c r="P70" s="113" t="e">
        <f t="shared" si="11"/>
        <v>#VALUE!</v>
      </c>
      <c r="Q70" s="113">
        <f>SUMIFS(Zahlungsfreigabe!$J$12:$J$1000,Zahlungsfreigabe!$C$12:$C$1000,Baukosten!F70,Zahlungsfreigabe!$E$12:$E$1000,D70)</f>
        <v>0</v>
      </c>
      <c r="R70" s="113" t="e">
        <f t="shared" si="19"/>
        <v>#VALUE!</v>
      </c>
      <c r="S70" s="130" t="e">
        <f t="shared" si="20"/>
        <v>#VALUE!</v>
      </c>
      <c r="T70" s="55">
        <v>0</v>
      </c>
      <c r="U70" s="113" t="e">
        <f t="shared" si="21"/>
        <v>#VALUE!</v>
      </c>
      <c r="V70" s="11"/>
      <c r="W70" s="11"/>
      <c r="AC70" s="100" t="str">
        <f t="shared" si="3"/>
        <v/>
      </c>
      <c r="AD70" s="129" t="e">
        <f t="shared" si="4"/>
        <v>#VALUE!</v>
      </c>
      <c r="AE70" s="5" t="e">
        <f t="shared" si="5"/>
        <v>#VALUE!</v>
      </c>
    </row>
    <row r="71" spans="1:31" x14ac:dyDescent="0.2">
      <c r="A71" s="41" t="str">
        <f>IF(F71="","",1+MAX(A$10:A70))</f>
        <v/>
      </c>
      <c r="B71" s="10"/>
      <c r="C71" s="10">
        <v>212</v>
      </c>
      <c r="D71" s="11" t="s">
        <v>66</v>
      </c>
      <c r="E71" s="113"/>
      <c r="F71" s="11"/>
      <c r="G71" s="113"/>
      <c r="H71" s="114">
        <v>0</v>
      </c>
      <c r="I71" s="113">
        <f t="shared" si="6"/>
        <v>0</v>
      </c>
      <c r="J71" s="113">
        <f t="shared" si="7"/>
        <v>0</v>
      </c>
      <c r="K71" s="113" t="str">
        <f>IF(ISERROR(VLOOKUP(AC71,Nachträge!$A$2:$Y$646,25,FALSE)),"",VLOOKUP(AC71,Nachträge!$A$2:$Y$646,25,FALSE))</f>
        <v/>
      </c>
      <c r="L71" s="114">
        <v>0</v>
      </c>
      <c r="M71" s="113" t="e">
        <f t="shared" si="8"/>
        <v>#VALUE!</v>
      </c>
      <c r="N71" s="113" t="e">
        <f t="shared" si="9"/>
        <v>#VALUE!</v>
      </c>
      <c r="O71" s="113" t="e">
        <f t="shared" si="10"/>
        <v>#VALUE!</v>
      </c>
      <c r="P71" s="113" t="e">
        <f t="shared" si="11"/>
        <v>#VALUE!</v>
      </c>
      <c r="Q71" s="113">
        <f>SUMIFS(Zahlungsfreigabe!$J$12:$J$1000,Zahlungsfreigabe!$C$12:$C$1000,Baukosten!F71,Zahlungsfreigabe!$E$12:$E$1000,D71)</f>
        <v>0</v>
      </c>
      <c r="R71" s="113" t="e">
        <f t="shared" si="19"/>
        <v>#VALUE!</v>
      </c>
      <c r="S71" s="130" t="e">
        <f t="shared" si="20"/>
        <v>#VALUE!</v>
      </c>
      <c r="T71" s="55">
        <v>0</v>
      </c>
      <c r="U71" s="113" t="e">
        <f t="shared" si="21"/>
        <v>#VALUE!</v>
      </c>
      <c r="V71" s="11"/>
      <c r="W71" s="11"/>
      <c r="AC71" s="100" t="str">
        <f t="shared" si="3"/>
        <v/>
      </c>
      <c r="AD71" s="129" t="e">
        <f t="shared" si="4"/>
        <v>#VALUE!</v>
      </c>
      <c r="AE71" s="5" t="e">
        <f t="shared" si="5"/>
        <v>#VALUE!</v>
      </c>
    </row>
    <row r="72" spans="1:31" x14ac:dyDescent="0.2">
      <c r="A72" s="41" t="str">
        <f>IF(F72="","",1+MAX(A$10:A71))</f>
        <v/>
      </c>
      <c r="B72" s="10"/>
      <c r="C72" s="10">
        <v>212</v>
      </c>
      <c r="D72" s="11" t="s">
        <v>66</v>
      </c>
      <c r="E72" s="113"/>
      <c r="F72" s="11"/>
      <c r="G72" s="113"/>
      <c r="H72" s="114">
        <v>0</v>
      </c>
      <c r="I72" s="113">
        <f t="shared" si="6"/>
        <v>0</v>
      </c>
      <c r="J72" s="113">
        <f t="shared" si="7"/>
        <v>0</v>
      </c>
      <c r="K72" s="113" t="str">
        <f>IF(ISERROR(VLOOKUP(AC72,Nachträge!$A$2:$Y$646,25,FALSE)),"",VLOOKUP(AC72,Nachträge!$A$2:$Y$646,25,FALSE))</f>
        <v/>
      </c>
      <c r="L72" s="114">
        <v>0</v>
      </c>
      <c r="M72" s="113" t="e">
        <f t="shared" si="8"/>
        <v>#VALUE!</v>
      </c>
      <c r="N72" s="113" t="e">
        <f t="shared" si="9"/>
        <v>#VALUE!</v>
      </c>
      <c r="O72" s="113" t="e">
        <f t="shared" si="10"/>
        <v>#VALUE!</v>
      </c>
      <c r="P72" s="113" t="e">
        <f t="shared" si="11"/>
        <v>#VALUE!</v>
      </c>
      <c r="Q72" s="113">
        <f>SUMIFS(Zahlungsfreigabe!$J$12:$J$1000,Zahlungsfreigabe!$C$12:$C$1000,Baukosten!F72,Zahlungsfreigabe!$E$12:$E$1000,D72)</f>
        <v>0</v>
      </c>
      <c r="R72" s="113" t="e">
        <f t="shared" si="19"/>
        <v>#VALUE!</v>
      </c>
      <c r="S72" s="130" t="e">
        <f t="shared" si="20"/>
        <v>#VALUE!</v>
      </c>
      <c r="T72" s="55">
        <v>0</v>
      </c>
      <c r="U72" s="113" t="e">
        <f t="shared" si="21"/>
        <v>#VALUE!</v>
      </c>
      <c r="V72" s="11"/>
      <c r="W72" s="11"/>
      <c r="AC72" s="100" t="str">
        <f t="shared" si="3"/>
        <v/>
      </c>
      <c r="AD72" s="129" t="e">
        <f t="shared" si="4"/>
        <v>#VALUE!</v>
      </c>
      <c r="AE72" s="5" t="e">
        <f t="shared" si="5"/>
        <v>#VALUE!</v>
      </c>
    </row>
    <row r="73" spans="1:31" x14ac:dyDescent="0.2">
      <c r="A73" s="41" t="str">
        <f>IF(F73="","",1+MAX(A$10:A72))</f>
        <v/>
      </c>
      <c r="B73" s="10"/>
      <c r="C73" s="10">
        <v>212</v>
      </c>
      <c r="D73" s="11" t="s">
        <v>66</v>
      </c>
      <c r="E73" s="113"/>
      <c r="F73" s="11"/>
      <c r="G73" s="113"/>
      <c r="H73" s="114">
        <v>0</v>
      </c>
      <c r="I73" s="113">
        <f t="shared" si="6"/>
        <v>0</v>
      </c>
      <c r="J73" s="113">
        <f t="shared" si="7"/>
        <v>0</v>
      </c>
      <c r="K73" s="113" t="str">
        <f>IF(ISERROR(VLOOKUP(AC73,Nachträge!$A$2:$Y$646,25,FALSE)),"",VLOOKUP(AC73,Nachträge!$A$2:$Y$646,25,FALSE))</f>
        <v/>
      </c>
      <c r="L73" s="114">
        <v>0</v>
      </c>
      <c r="M73" s="113" t="e">
        <f t="shared" si="8"/>
        <v>#VALUE!</v>
      </c>
      <c r="N73" s="113" t="e">
        <f t="shared" si="9"/>
        <v>#VALUE!</v>
      </c>
      <c r="O73" s="113" t="e">
        <f t="shared" si="10"/>
        <v>#VALUE!</v>
      </c>
      <c r="P73" s="113" t="e">
        <f t="shared" si="11"/>
        <v>#VALUE!</v>
      </c>
      <c r="Q73" s="113">
        <f>SUMIFS(Zahlungsfreigabe!$J$12:$J$1000,Zahlungsfreigabe!$C$12:$C$1000,Baukosten!F73,Zahlungsfreigabe!$E$12:$E$1000,D73)</f>
        <v>0</v>
      </c>
      <c r="R73" s="113" t="e">
        <f t="shared" si="19"/>
        <v>#VALUE!</v>
      </c>
      <c r="S73" s="130" t="e">
        <f t="shared" si="20"/>
        <v>#VALUE!</v>
      </c>
      <c r="T73" s="55">
        <v>0</v>
      </c>
      <c r="U73" s="113" t="e">
        <f t="shared" si="21"/>
        <v>#VALUE!</v>
      </c>
      <c r="V73" s="11"/>
      <c r="W73" s="11"/>
      <c r="AC73" s="100" t="str">
        <f t="shared" si="3"/>
        <v/>
      </c>
      <c r="AD73" s="129" t="e">
        <f t="shared" si="4"/>
        <v>#VALUE!</v>
      </c>
      <c r="AE73" s="5" t="e">
        <f t="shared" si="5"/>
        <v>#VALUE!</v>
      </c>
    </row>
    <row r="74" spans="1:31" x14ac:dyDescent="0.2">
      <c r="A74" s="41" t="str">
        <f>IF(F74="","",1+MAX(A$10:A73))</f>
        <v/>
      </c>
      <c r="B74" s="10"/>
      <c r="C74" s="10">
        <v>212</v>
      </c>
      <c r="D74" s="11" t="s">
        <v>66</v>
      </c>
      <c r="E74" s="113"/>
      <c r="F74" s="11"/>
      <c r="G74" s="113"/>
      <c r="H74" s="114">
        <v>0</v>
      </c>
      <c r="I74" s="113">
        <f t="shared" si="6"/>
        <v>0</v>
      </c>
      <c r="J74" s="113">
        <f t="shared" si="7"/>
        <v>0</v>
      </c>
      <c r="K74" s="113" t="str">
        <f>IF(ISERROR(VLOOKUP(AC74,Nachträge!$A$2:$Y$646,25,FALSE)),"",VLOOKUP(AC74,Nachträge!$A$2:$Y$646,25,FALSE))</f>
        <v/>
      </c>
      <c r="L74" s="114">
        <v>0</v>
      </c>
      <c r="M74" s="113" t="e">
        <f t="shared" si="8"/>
        <v>#VALUE!</v>
      </c>
      <c r="N74" s="113" t="e">
        <f t="shared" si="9"/>
        <v>#VALUE!</v>
      </c>
      <c r="O74" s="113" t="e">
        <f t="shared" si="10"/>
        <v>#VALUE!</v>
      </c>
      <c r="P74" s="113" t="e">
        <f t="shared" si="11"/>
        <v>#VALUE!</v>
      </c>
      <c r="Q74" s="113">
        <f>SUMIFS(Zahlungsfreigabe!$J$12:$J$1000,Zahlungsfreigabe!$C$12:$C$1000,Baukosten!F74,Zahlungsfreigabe!$E$12:$E$1000,D74)</f>
        <v>0</v>
      </c>
      <c r="R74" s="113" t="e">
        <f t="shared" si="19"/>
        <v>#VALUE!</v>
      </c>
      <c r="S74" s="130" t="e">
        <f t="shared" si="20"/>
        <v>#VALUE!</v>
      </c>
      <c r="T74" s="55">
        <v>0</v>
      </c>
      <c r="U74" s="113" t="e">
        <f t="shared" si="21"/>
        <v>#VALUE!</v>
      </c>
      <c r="V74" s="11"/>
      <c r="W74" s="11"/>
      <c r="AC74" s="100" t="str">
        <f t="shared" si="3"/>
        <v/>
      </c>
      <c r="AD74" s="129" t="e">
        <f t="shared" si="4"/>
        <v>#VALUE!</v>
      </c>
      <c r="AE74" s="5" t="e">
        <f t="shared" si="5"/>
        <v>#VALUE!</v>
      </c>
    </row>
    <row r="75" spans="1:31" x14ac:dyDescent="0.2">
      <c r="A75" s="41" t="str">
        <f>IF(F75="","",1+MAX(A$10:A74))</f>
        <v/>
      </c>
      <c r="B75" s="10"/>
      <c r="C75" s="10">
        <v>212</v>
      </c>
      <c r="D75" s="11" t="s">
        <v>66</v>
      </c>
      <c r="E75" s="113"/>
      <c r="F75" s="11"/>
      <c r="G75" s="113"/>
      <c r="H75" s="114">
        <v>0</v>
      </c>
      <c r="I75" s="113">
        <f t="shared" si="6"/>
        <v>0</v>
      </c>
      <c r="J75" s="113">
        <f t="shared" si="7"/>
        <v>0</v>
      </c>
      <c r="K75" s="113" t="str">
        <f>IF(ISERROR(VLOOKUP(AC75,Nachträge!$A$2:$Y$646,25,FALSE)),"",VLOOKUP(AC75,Nachträge!$A$2:$Y$646,25,FALSE))</f>
        <v/>
      </c>
      <c r="L75" s="114">
        <v>0</v>
      </c>
      <c r="M75" s="113" t="e">
        <f t="shared" si="8"/>
        <v>#VALUE!</v>
      </c>
      <c r="N75" s="113" t="e">
        <f t="shared" si="9"/>
        <v>#VALUE!</v>
      </c>
      <c r="O75" s="113" t="e">
        <f t="shared" si="10"/>
        <v>#VALUE!</v>
      </c>
      <c r="P75" s="113" t="e">
        <f t="shared" si="11"/>
        <v>#VALUE!</v>
      </c>
      <c r="Q75" s="113">
        <f>SUMIFS(Zahlungsfreigabe!$J$12:$J$1000,Zahlungsfreigabe!$C$12:$C$1000,Baukosten!F75,Zahlungsfreigabe!$E$12:$E$1000,D75)</f>
        <v>0</v>
      </c>
      <c r="R75" s="113" t="e">
        <f t="shared" si="19"/>
        <v>#VALUE!</v>
      </c>
      <c r="S75" s="130" t="e">
        <f t="shared" si="20"/>
        <v>#VALUE!</v>
      </c>
      <c r="T75" s="55">
        <v>0</v>
      </c>
      <c r="U75" s="113" t="e">
        <f t="shared" si="21"/>
        <v>#VALUE!</v>
      </c>
      <c r="V75" s="11"/>
      <c r="W75" s="11"/>
      <c r="AC75" s="100" t="str">
        <f t="shared" si="3"/>
        <v/>
      </c>
      <c r="AD75" s="129" t="e">
        <f t="shared" si="4"/>
        <v>#VALUE!</v>
      </c>
      <c r="AE75" s="5" t="e">
        <f t="shared" si="5"/>
        <v>#VALUE!</v>
      </c>
    </row>
    <row r="76" spans="1:31" x14ac:dyDescent="0.2">
      <c r="A76" s="41" t="str">
        <f>IF(F76="","",1+MAX(A$10:A75))</f>
        <v/>
      </c>
      <c r="B76" s="10"/>
      <c r="C76" s="10">
        <v>212</v>
      </c>
      <c r="D76" s="11" t="s">
        <v>66</v>
      </c>
      <c r="E76" s="113"/>
      <c r="F76" s="11"/>
      <c r="G76" s="113"/>
      <c r="H76" s="114">
        <v>0</v>
      </c>
      <c r="I76" s="113">
        <f t="shared" si="6"/>
        <v>0</v>
      </c>
      <c r="J76" s="113">
        <f t="shared" si="7"/>
        <v>0</v>
      </c>
      <c r="K76" s="113" t="str">
        <f>IF(ISERROR(VLOOKUP(AC76,Nachträge!$A$2:$Y$646,25,FALSE)),"",VLOOKUP(AC76,Nachträge!$A$2:$Y$646,25,FALSE))</f>
        <v/>
      </c>
      <c r="L76" s="114">
        <v>0</v>
      </c>
      <c r="M76" s="113" t="e">
        <f t="shared" si="8"/>
        <v>#VALUE!</v>
      </c>
      <c r="N76" s="113" t="e">
        <f t="shared" si="9"/>
        <v>#VALUE!</v>
      </c>
      <c r="O76" s="113" t="e">
        <f t="shared" si="10"/>
        <v>#VALUE!</v>
      </c>
      <c r="P76" s="113" t="e">
        <f t="shared" si="11"/>
        <v>#VALUE!</v>
      </c>
      <c r="Q76" s="113">
        <f>SUMIFS(Zahlungsfreigabe!$J$12:$J$1000,Zahlungsfreigabe!$C$12:$C$1000,Baukosten!F76,Zahlungsfreigabe!$E$12:$E$1000,D76)</f>
        <v>0</v>
      </c>
      <c r="R76" s="113" t="e">
        <f t="shared" si="19"/>
        <v>#VALUE!</v>
      </c>
      <c r="S76" s="130" t="e">
        <f t="shared" si="20"/>
        <v>#VALUE!</v>
      </c>
      <c r="T76" s="55">
        <v>0</v>
      </c>
      <c r="U76" s="113" t="e">
        <f t="shared" si="21"/>
        <v>#VALUE!</v>
      </c>
      <c r="V76" s="11"/>
      <c r="W76" s="11"/>
      <c r="AC76" s="100" t="str">
        <f t="shared" ref="AC76:AC139" si="22">IFERROR(A76,"")</f>
        <v/>
      </c>
      <c r="AD76" s="129" t="e">
        <f t="shared" ref="AD76:AD139" si="23">J76+K76</f>
        <v>#VALUE!</v>
      </c>
      <c r="AE76" s="5" t="e">
        <f t="shared" ref="AE76:AE139" si="24">(AD76/100)*80</f>
        <v>#VALUE!</v>
      </c>
    </row>
    <row r="77" spans="1:31" x14ac:dyDescent="0.2">
      <c r="A77" s="41" t="str">
        <f>IF(F77="","",1+MAX(A$10:A76))</f>
        <v/>
      </c>
      <c r="B77" s="10"/>
      <c r="C77" s="10">
        <v>212</v>
      </c>
      <c r="D77" s="11" t="s">
        <v>66</v>
      </c>
      <c r="E77" s="113"/>
      <c r="F77" s="11"/>
      <c r="G77" s="113"/>
      <c r="H77" s="114">
        <v>0</v>
      </c>
      <c r="I77" s="113">
        <f t="shared" ref="I77:I140" si="25">-SUM(G77*H77)</f>
        <v>0</v>
      </c>
      <c r="J77" s="113">
        <f t="shared" ref="J77:J140" si="26">SUM(G77+I77)</f>
        <v>0</v>
      </c>
      <c r="K77" s="113" t="str">
        <f>IF(ISERROR(VLOOKUP(AC77,Nachträge!$A$2:$Y$646,25,FALSE)),"",VLOOKUP(AC77,Nachträge!$A$2:$Y$646,25,FALSE))</f>
        <v/>
      </c>
      <c r="L77" s="114">
        <v>0</v>
      </c>
      <c r="M77" s="113" t="e">
        <f t="shared" ref="M77:M140" si="27">-SUM(K77*L77)</f>
        <v>#VALUE!</v>
      </c>
      <c r="N77" s="113" t="e">
        <f t="shared" ref="N77:N140" si="28">SUM(K77+M77)</f>
        <v>#VALUE!</v>
      </c>
      <c r="O77" s="113" t="e">
        <f t="shared" ref="O77:O140" si="29">SUM(G77+K77)</f>
        <v>#VALUE!</v>
      </c>
      <c r="P77" s="113" t="e">
        <f t="shared" ref="P77:P140" si="30">SUM(J77+N77)</f>
        <v>#VALUE!</v>
      </c>
      <c r="Q77" s="113">
        <f>SUMIFS(Zahlungsfreigabe!$J$12:$J$1000,Zahlungsfreigabe!$C$12:$C$1000,Baukosten!F77,Zahlungsfreigabe!$E$12:$E$1000,D77)</f>
        <v>0</v>
      </c>
      <c r="R77" s="113" t="e">
        <f t="shared" si="19"/>
        <v>#VALUE!</v>
      </c>
      <c r="S77" s="130" t="e">
        <f t="shared" si="20"/>
        <v>#VALUE!</v>
      </c>
      <c r="T77" s="55">
        <v>0</v>
      </c>
      <c r="U77" s="113" t="e">
        <f t="shared" si="21"/>
        <v>#VALUE!</v>
      </c>
      <c r="V77" s="11"/>
      <c r="W77" s="11"/>
      <c r="AC77" s="100" t="str">
        <f t="shared" si="22"/>
        <v/>
      </c>
      <c r="AD77" s="129" t="e">
        <f t="shared" si="23"/>
        <v>#VALUE!</v>
      </c>
      <c r="AE77" s="5" t="e">
        <f t="shared" si="24"/>
        <v>#VALUE!</v>
      </c>
    </row>
    <row r="78" spans="1:31" x14ac:dyDescent="0.2">
      <c r="A78" s="41" t="str">
        <f>IF(F78="","",1+MAX(A$10:A77))</f>
        <v/>
      </c>
      <c r="B78" s="10"/>
      <c r="C78" s="10">
        <v>212</v>
      </c>
      <c r="D78" s="11" t="s">
        <v>66</v>
      </c>
      <c r="E78" s="113"/>
      <c r="F78" s="11"/>
      <c r="G78" s="113"/>
      <c r="H78" s="114">
        <v>0</v>
      </c>
      <c r="I78" s="113">
        <f t="shared" si="25"/>
        <v>0</v>
      </c>
      <c r="J78" s="113">
        <f t="shared" si="26"/>
        <v>0</v>
      </c>
      <c r="K78" s="113" t="str">
        <f>IF(ISERROR(VLOOKUP(AC78,Nachträge!$A$2:$Y$646,25,FALSE)),"",VLOOKUP(AC78,Nachträge!$A$2:$Y$646,25,FALSE))</f>
        <v/>
      </c>
      <c r="L78" s="114">
        <v>0</v>
      </c>
      <c r="M78" s="113" t="e">
        <f t="shared" si="27"/>
        <v>#VALUE!</v>
      </c>
      <c r="N78" s="113" t="e">
        <f t="shared" si="28"/>
        <v>#VALUE!</v>
      </c>
      <c r="O78" s="113" t="e">
        <f t="shared" si="29"/>
        <v>#VALUE!</v>
      </c>
      <c r="P78" s="113" t="e">
        <f t="shared" si="30"/>
        <v>#VALUE!</v>
      </c>
      <c r="Q78" s="113">
        <f>SUMIFS(Zahlungsfreigabe!$J$12:$J$1000,Zahlungsfreigabe!$C$12:$C$1000,Baukosten!F78,Zahlungsfreigabe!$E$12:$E$1000,D78)</f>
        <v>0</v>
      </c>
      <c r="R78" s="113" t="e">
        <f t="shared" si="19"/>
        <v>#VALUE!</v>
      </c>
      <c r="S78" s="130" t="e">
        <f t="shared" si="20"/>
        <v>#VALUE!</v>
      </c>
      <c r="T78" s="55">
        <v>0</v>
      </c>
      <c r="U78" s="113" t="e">
        <f t="shared" si="21"/>
        <v>#VALUE!</v>
      </c>
      <c r="V78" s="11"/>
      <c r="W78" s="11"/>
      <c r="AC78" s="100" t="str">
        <f t="shared" si="22"/>
        <v/>
      </c>
      <c r="AD78" s="129" t="e">
        <f t="shared" si="23"/>
        <v>#VALUE!</v>
      </c>
      <c r="AE78" s="5" t="e">
        <f t="shared" si="24"/>
        <v>#VALUE!</v>
      </c>
    </row>
    <row r="79" spans="1:31" x14ac:dyDescent="0.2">
      <c r="A79" s="41" t="str">
        <f>IF(F79="","",1+MAX(A$10:A78))</f>
        <v/>
      </c>
      <c r="B79" s="10"/>
      <c r="C79" s="10">
        <v>212</v>
      </c>
      <c r="D79" s="11" t="s">
        <v>66</v>
      </c>
      <c r="E79" s="113"/>
      <c r="F79" s="11"/>
      <c r="G79" s="113"/>
      <c r="H79" s="114">
        <v>0</v>
      </c>
      <c r="I79" s="113">
        <f t="shared" si="25"/>
        <v>0</v>
      </c>
      <c r="J79" s="113">
        <f t="shared" si="26"/>
        <v>0</v>
      </c>
      <c r="K79" s="113" t="str">
        <f>IF(ISERROR(VLOOKUP(AC79,Nachträge!$A$2:$Y$646,25,FALSE)),"",VLOOKUP(AC79,Nachträge!$A$2:$Y$646,25,FALSE))</f>
        <v/>
      </c>
      <c r="L79" s="114">
        <v>0</v>
      </c>
      <c r="M79" s="113" t="e">
        <f t="shared" si="27"/>
        <v>#VALUE!</v>
      </c>
      <c r="N79" s="113" t="e">
        <f t="shared" si="28"/>
        <v>#VALUE!</v>
      </c>
      <c r="O79" s="113" t="e">
        <f t="shared" si="29"/>
        <v>#VALUE!</v>
      </c>
      <c r="P79" s="113" t="e">
        <f t="shared" si="30"/>
        <v>#VALUE!</v>
      </c>
      <c r="Q79" s="113">
        <f>SUMIFS(Zahlungsfreigabe!$J$12:$J$1000,Zahlungsfreigabe!$C$12:$C$1000,Baukosten!F79,Zahlungsfreigabe!$E$12:$E$1000,D79)</f>
        <v>0</v>
      </c>
      <c r="R79" s="113" t="e">
        <f t="shared" si="19"/>
        <v>#VALUE!</v>
      </c>
      <c r="S79" s="130" t="e">
        <f t="shared" si="20"/>
        <v>#VALUE!</v>
      </c>
      <c r="T79" s="55">
        <v>0</v>
      </c>
      <c r="U79" s="113" t="e">
        <f t="shared" si="21"/>
        <v>#VALUE!</v>
      </c>
      <c r="V79" s="11"/>
      <c r="W79" s="11"/>
      <c r="AC79" s="100" t="str">
        <f t="shared" si="22"/>
        <v/>
      </c>
      <c r="AD79" s="129" t="e">
        <f t="shared" si="23"/>
        <v>#VALUE!</v>
      </c>
      <c r="AE79" s="5" t="e">
        <f t="shared" si="24"/>
        <v>#VALUE!</v>
      </c>
    </row>
    <row r="80" spans="1:31" x14ac:dyDescent="0.2">
      <c r="A80" s="41" t="str">
        <f>IF(F80="","",1+MAX(A$10:A79))</f>
        <v/>
      </c>
      <c r="B80" s="10"/>
      <c r="C80" s="10">
        <v>212</v>
      </c>
      <c r="D80" s="11" t="s">
        <v>66</v>
      </c>
      <c r="E80" s="113"/>
      <c r="F80" s="11"/>
      <c r="G80" s="113"/>
      <c r="H80" s="114">
        <v>0</v>
      </c>
      <c r="I80" s="113">
        <f t="shared" si="25"/>
        <v>0</v>
      </c>
      <c r="J80" s="113">
        <f t="shared" si="26"/>
        <v>0</v>
      </c>
      <c r="K80" s="113" t="str">
        <f>IF(ISERROR(VLOOKUP(AC80,Nachträge!$A$2:$Y$646,25,FALSE)),"",VLOOKUP(AC80,Nachträge!$A$2:$Y$646,25,FALSE))</f>
        <v/>
      </c>
      <c r="L80" s="114">
        <v>0</v>
      </c>
      <c r="M80" s="113" t="e">
        <f t="shared" si="27"/>
        <v>#VALUE!</v>
      </c>
      <c r="N80" s="113" t="e">
        <f t="shared" si="28"/>
        <v>#VALUE!</v>
      </c>
      <c r="O80" s="113" t="e">
        <f t="shared" si="29"/>
        <v>#VALUE!</v>
      </c>
      <c r="P80" s="113" t="e">
        <f t="shared" si="30"/>
        <v>#VALUE!</v>
      </c>
      <c r="Q80" s="113">
        <f>SUMIFS(Zahlungsfreigabe!$J$12:$J$1000,Zahlungsfreigabe!$C$12:$C$1000,Baukosten!F80,Zahlungsfreigabe!$E$12:$E$1000,D80)</f>
        <v>0</v>
      </c>
      <c r="R80" s="113" t="e">
        <f t="shared" si="19"/>
        <v>#VALUE!</v>
      </c>
      <c r="S80" s="130" t="e">
        <f t="shared" si="20"/>
        <v>#VALUE!</v>
      </c>
      <c r="T80" s="55">
        <v>0</v>
      </c>
      <c r="U80" s="113" t="e">
        <f t="shared" si="21"/>
        <v>#VALUE!</v>
      </c>
      <c r="V80" s="11"/>
      <c r="W80" s="11"/>
      <c r="AC80" s="100" t="str">
        <f t="shared" si="22"/>
        <v/>
      </c>
      <c r="AD80" s="129" t="e">
        <f t="shared" si="23"/>
        <v>#VALUE!</v>
      </c>
      <c r="AE80" s="5" t="e">
        <f t="shared" si="24"/>
        <v>#VALUE!</v>
      </c>
    </row>
    <row r="81" spans="1:31" x14ac:dyDescent="0.2">
      <c r="A81" s="41" t="str">
        <f>IF(F81="","",1+MAX(A$10:A80))</f>
        <v/>
      </c>
      <c r="B81" s="10"/>
      <c r="C81" s="10">
        <v>212</v>
      </c>
      <c r="D81" s="11" t="s">
        <v>66</v>
      </c>
      <c r="E81" s="113"/>
      <c r="F81" s="11"/>
      <c r="G81" s="113"/>
      <c r="H81" s="114">
        <v>0</v>
      </c>
      <c r="I81" s="113">
        <f t="shared" si="25"/>
        <v>0</v>
      </c>
      <c r="J81" s="113">
        <f t="shared" si="26"/>
        <v>0</v>
      </c>
      <c r="K81" s="113" t="str">
        <f>IF(ISERROR(VLOOKUP(AC81,Nachträge!$A$2:$Y$646,25,FALSE)),"",VLOOKUP(AC81,Nachträge!$A$2:$Y$646,25,FALSE))</f>
        <v/>
      </c>
      <c r="L81" s="114">
        <v>0</v>
      </c>
      <c r="M81" s="113" t="e">
        <f t="shared" si="27"/>
        <v>#VALUE!</v>
      </c>
      <c r="N81" s="113" t="e">
        <f t="shared" si="28"/>
        <v>#VALUE!</v>
      </c>
      <c r="O81" s="113" t="e">
        <f t="shared" si="29"/>
        <v>#VALUE!</v>
      </c>
      <c r="P81" s="113" t="e">
        <f t="shared" si="30"/>
        <v>#VALUE!</v>
      </c>
      <c r="Q81" s="113">
        <f>SUMIFS(Zahlungsfreigabe!$J$12:$J$1000,Zahlungsfreigabe!$C$12:$C$1000,Baukosten!F81,Zahlungsfreigabe!$E$12:$E$1000,D81)</f>
        <v>0</v>
      </c>
      <c r="R81" s="113" t="e">
        <f t="shared" si="19"/>
        <v>#VALUE!</v>
      </c>
      <c r="S81" s="130" t="e">
        <f t="shared" si="20"/>
        <v>#VALUE!</v>
      </c>
      <c r="T81" s="55">
        <v>0</v>
      </c>
      <c r="U81" s="113" t="e">
        <f t="shared" si="21"/>
        <v>#VALUE!</v>
      </c>
      <c r="V81" s="11"/>
      <c r="W81" s="11"/>
      <c r="AC81" s="100" t="str">
        <f t="shared" si="22"/>
        <v/>
      </c>
      <c r="AD81" s="129" t="e">
        <f t="shared" si="23"/>
        <v>#VALUE!</v>
      </c>
      <c r="AE81" s="5" t="e">
        <f t="shared" si="24"/>
        <v>#VALUE!</v>
      </c>
    </row>
    <row r="82" spans="1:31" x14ac:dyDescent="0.2">
      <c r="A82" s="41" t="str">
        <f>IF(F82="","",1+MAX(A$10:A81))</f>
        <v/>
      </c>
      <c r="B82" s="10"/>
      <c r="C82" s="10">
        <v>212</v>
      </c>
      <c r="D82" s="11" t="s">
        <v>66</v>
      </c>
      <c r="E82" s="113"/>
      <c r="F82" s="11"/>
      <c r="G82" s="113"/>
      <c r="H82" s="114">
        <v>0</v>
      </c>
      <c r="I82" s="113">
        <f t="shared" si="25"/>
        <v>0</v>
      </c>
      <c r="J82" s="113">
        <f t="shared" si="26"/>
        <v>0</v>
      </c>
      <c r="K82" s="113" t="str">
        <f>IF(ISERROR(VLOOKUP(AC82,Nachträge!$A$2:$Y$646,25,FALSE)),"",VLOOKUP(AC82,Nachträge!$A$2:$Y$646,25,FALSE))</f>
        <v/>
      </c>
      <c r="L82" s="114">
        <v>0</v>
      </c>
      <c r="M82" s="113" t="e">
        <f t="shared" si="27"/>
        <v>#VALUE!</v>
      </c>
      <c r="N82" s="113" t="e">
        <f t="shared" si="28"/>
        <v>#VALUE!</v>
      </c>
      <c r="O82" s="113" t="e">
        <f t="shared" si="29"/>
        <v>#VALUE!</v>
      </c>
      <c r="P82" s="113" t="e">
        <f t="shared" si="30"/>
        <v>#VALUE!</v>
      </c>
      <c r="Q82" s="113">
        <f>SUMIFS(Zahlungsfreigabe!$J$12:$J$1000,Zahlungsfreigabe!$C$12:$C$1000,Baukosten!F82,Zahlungsfreigabe!$E$12:$E$1000,D82)</f>
        <v>0</v>
      </c>
      <c r="R82" s="113" t="e">
        <f t="shared" si="19"/>
        <v>#VALUE!</v>
      </c>
      <c r="S82" s="130" t="e">
        <f t="shared" si="20"/>
        <v>#VALUE!</v>
      </c>
      <c r="T82" s="55">
        <v>0</v>
      </c>
      <c r="U82" s="113" t="e">
        <f t="shared" si="21"/>
        <v>#VALUE!</v>
      </c>
      <c r="V82" s="11"/>
      <c r="W82" s="11"/>
      <c r="AC82" s="100" t="str">
        <f t="shared" si="22"/>
        <v/>
      </c>
      <c r="AD82" s="129" t="e">
        <f t="shared" si="23"/>
        <v>#VALUE!</v>
      </c>
      <c r="AE82" s="5" t="e">
        <f t="shared" si="24"/>
        <v>#VALUE!</v>
      </c>
    </row>
    <row r="83" spans="1:31" x14ac:dyDescent="0.2">
      <c r="A83" s="41" t="str">
        <f>IF(F83="","",1+MAX(A$10:A82))</f>
        <v/>
      </c>
      <c r="B83" s="10"/>
      <c r="C83" s="10">
        <v>213</v>
      </c>
      <c r="D83" s="11" t="s">
        <v>67</v>
      </c>
      <c r="E83" s="113"/>
      <c r="F83" s="11"/>
      <c r="G83" s="113"/>
      <c r="H83" s="114">
        <v>0</v>
      </c>
      <c r="I83" s="113">
        <f t="shared" si="25"/>
        <v>0</v>
      </c>
      <c r="J83" s="113">
        <f t="shared" si="26"/>
        <v>0</v>
      </c>
      <c r="K83" s="113" t="str">
        <f>IF(ISERROR(VLOOKUP(AC83,Nachträge!$A$2:$Y$646,25,FALSE)),"",VLOOKUP(AC83,Nachträge!$A$2:$Y$646,25,FALSE))</f>
        <v/>
      </c>
      <c r="L83" s="114">
        <v>0</v>
      </c>
      <c r="M83" s="113" t="e">
        <f t="shared" si="27"/>
        <v>#VALUE!</v>
      </c>
      <c r="N83" s="113" t="e">
        <f t="shared" si="28"/>
        <v>#VALUE!</v>
      </c>
      <c r="O83" s="113" t="e">
        <f t="shared" si="29"/>
        <v>#VALUE!</v>
      </c>
      <c r="P83" s="113" t="e">
        <f t="shared" si="30"/>
        <v>#VALUE!</v>
      </c>
      <c r="Q83" s="113">
        <f>SUMIFS(Zahlungsfreigabe!$J$12:$J$1000,Zahlungsfreigabe!$C$12:$C$1000,Baukosten!F83,Zahlungsfreigabe!$E$12:$E$1000,D83)</f>
        <v>0</v>
      </c>
      <c r="R83" s="113" t="e">
        <f t="shared" si="19"/>
        <v>#VALUE!</v>
      </c>
      <c r="S83" s="130" t="e">
        <f t="shared" si="20"/>
        <v>#VALUE!</v>
      </c>
      <c r="T83" s="55">
        <v>0</v>
      </c>
      <c r="U83" s="113" t="e">
        <f t="shared" si="21"/>
        <v>#VALUE!</v>
      </c>
      <c r="V83" s="11"/>
      <c r="W83" s="11"/>
      <c r="AC83" s="100" t="str">
        <f t="shared" si="22"/>
        <v/>
      </c>
      <c r="AD83" s="129" t="e">
        <f t="shared" si="23"/>
        <v>#VALUE!</v>
      </c>
      <c r="AE83" s="5" t="e">
        <f t="shared" si="24"/>
        <v>#VALUE!</v>
      </c>
    </row>
    <row r="84" spans="1:31" x14ac:dyDescent="0.2">
      <c r="A84" s="41" t="str">
        <f>IF(F84="","",1+MAX(A$10:A83))</f>
        <v/>
      </c>
      <c r="B84" s="10"/>
      <c r="C84" s="10">
        <v>213</v>
      </c>
      <c r="D84" s="11" t="s">
        <v>67</v>
      </c>
      <c r="E84" s="113"/>
      <c r="F84" s="11"/>
      <c r="G84" s="113"/>
      <c r="H84" s="114">
        <v>0</v>
      </c>
      <c r="I84" s="113">
        <f t="shared" si="25"/>
        <v>0</v>
      </c>
      <c r="J84" s="113">
        <f t="shared" si="26"/>
        <v>0</v>
      </c>
      <c r="K84" s="113" t="str">
        <f>IF(ISERROR(VLOOKUP(AC84,Nachträge!$A$2:$Y$646,25,FALSE)),"",VLOOKUP(AC84,Nachträge!$A$2:$Y$646,25,FALSE))</f>
        <v/>
      </c>
      <c r="L84" s="114">
        <v>0</v>
      </c>
      <c r="M84" s="113" t="e">
        <f t="shared" si="27"/>
        <v>#VALUE!</v>
      </c>
      <c r="N84" s="113" t="e">
        <f t="shared" si="28"/>
        <v>#VALUE!</v>
      </c>
      <c r="O84" s="113" t="e">
        <f t="shared" si="29"/>
        <v>#VALUE!</v>
      </c>
      <c r="P84" s="113" t="e">
        <f t="shared" si="30"/>
        <v>#VALUE!</v>
      </c>
      <c r="Q84" s="113">
        <f>SUMIFS(Zahlungsfreigabe!$J$12:$J$1000,Zahlungsfreigabe!$C$12:$C$1000,Baukosten!F84,Zahlungsfreigabe!$E$12:$E$1000,D84)</f>
        <v>0</v>
      </c>
      <c r="R84" s="113" t="e">
        <f t="shared" si="19"/>
        <v>#VALUE!</v>
      </c>
      <c r="S84" s="130" t="e">
        <f t="shared" si="20"/>
        <v>#VALUE!</v>
      </c>
      <c r="T84" s="55">
        <v>0</v>
      </c>
      <c r="U84" s="113" t="e">
        <f t="shared" si="21"/>
        <v>#VALUE!</v>
      </c>
      <c r="V84" s="11"/>
      <c r="W84" s="11"/>
      <c r="AC84" s="100" t="str">
        <f t="shared" si="22"/>
        <v/>
      </c>
      <c r="AD84" s="129" t="e">
        <f t="shared" si="23"/>
        <v>#VALUE!</v>
      </c>
      <c r="AE84" s="5" t="e">
        <f t="shared" si="24"/>
        <v>#VALUE!</v>
      </c>
    </row>
    <row r="85" spans="1:31" x14ac:dyDescent="0.2">
      <c r="A85" s="41" t="str">
        <f>IF(F85="","",1+MAX(A$10:A84))</f>
        <v/>
      </c>
      <c r="B85" s="10"/>
      <c r="C85" s="10">
        <v>213</v>
      </c>
      <c r="D85" s="11" t="s">
        <v>67</v>
      </c>
      <c r="E85" s="113"/>
      <c r="F85" s="11"/>
      <c r="G85" s="113"/>
      <c r="H85" s="114">
        <v>0</v>
      </c>
      <c r="I85" s="113">
        <f t="shared" si="25"/>
        <v>0</v>
      </c>
      <c r="J85" s="113">
        <f t="shared" si="26"/>
        <v>0</v>
      </c>
      <c r="K85" s="113" t="str">
        <f>IF(ISERROR(VLOOKUP(AC85,Nachträge!$A$2:$Y$646,25,FALSE)),"",VLOOKUP(AC85,Nachträge!$A$2:$Y$646,25,FALSE))</f>
        <v/>
      </c>
      <c r="L85" s="114">
        <v>0</v>
      </c>
      <c r="M85" s="113" t="e">
        <f t="shared" si="27"/>
        <v>#VALUE!</v>
      </c>
      <c r="N85" s="113" t="e">
        <f t="shared" si="28"/>
        <v>#VALUE!</v>
      </c>
      <c r="O85" s="113" t="e">
        <f t="shared" si="29"/>
        <v>#VALUE!</v>
      </c>
      <c r="P85" s="113" t="e">
        <f t="shared" si="30"/>
        <v>#VALUE!</v>
      </c>
      <c r="Q85" s="113">
        <f>SUMIFS(Zahlungsfreigabe!$J$12:$J$1000,Zahlungsfreigabe!$C$12:$C$1000,Baukosten!F85,Zahlungsfreigabe!$E$12:$E$1000,D85)</f>
        <v>0</v>
      </c>
      <c r="R85" s="113" t="e">
        <f t="shared" si="19"/>
        <v>#VALUE!</v>
      </c>
      <c r="S85" s="130" t="e">
        <f t="shared" si="20"/>
        <v>#VALUE!</v>
      </c>
      <c r="T85" s="55">
        <v>0</v>
      </c>
      <c r="U85" s="113" t="e">
        <f t="shared" si="21"/>
        <v>#VALUE!</v>
      </c>
      <c r="V85" s="11"/>
      <c r="W85" s="11"/>
      <c r="AC85" s="100" t="str">
        <f t="shared" si="22"/>
        <v/>
      </c>
      <c r="AD85" s="129" t="e">
        <f t="shared" si="23"/>
        <v>#VALUE!</v>
      </c>
      <c r="AE85" s="5" t="e">
        <f t="shared" si="24"/>
        <v>#VALUE!</v>
      </c>
    </row>
    <row r="86" spans="1:31" x14ac:dyDescent="0.2">
      <c r="A86" s="41" t="str">
        <f>IF(F86="","",1+MAX(A$10:A85))</f>
        <v/>
      </c>
      <c r="B86" s="10"/>
      <c r="C86" s="10">
        <v>213</v>
      </c>
      <c r="D86" s="11" t="s">
        <v>67</v>
      </c>
      <c r="E86" s="113"/>
      <c r="F86" s="11"/>
      <c r="G86" s="113"/>
      <c r="H86" s="114">
        <v>0</v>
      </c>
      <c r="I86" s="113">
        <f t="shared" si="25"/>
        <v>0</v>
      </c>
      <c r="J86" s="113">
        <f t="shared" si="26"/>
        <v>0</v>
      </c>
      <c r="K86" s="113" t="str">
        <f>IF(ISERROR(VLOOKUP(AC86,Nachträge!$A$2:$Y$646,25,FALSE)),"",VLOOKUP(AC86,Nachträge!$A$2:$Y$646,25,FALSE))</f>
        <v/>
      </c>
      <c r="L86" s="114">
        <v>0</v>
      </c>
      <c r="M86" s="113" t="e">
        <f t="shared" si="27"/>
        <v>#VALUE!</v>
      </c>
      <c r="N86" s="113" t="e">
        <f t="shared" si="28"/>
        <v>#VALUE!</v>
      </c>
      <c r="O86" s="113" t="e">
        <f t="shared" si="29"/>
        <v>#VALUE!</v>
      </c>
      <c r="P86" s="113" t="e">
        <f t="shared" si="30"/>
        <v>#VALUE!</v>
      </c>
      <c r="Q86" s="113">
        <f>SUMIFS(Zahlungsfreigabe!$J$12:$J$1000,Zahlungsfreigabe!$C$12:$C$1000,Baukosten!F86,Zahlungsfreigabe!$E$12:$E$1000,D86)</f>
        <v>0</v>
      </c>
      <c r="R86" s="113" t="e">
        <f t="shared" si="19"/>
        <v>#VALUE!</v>
      </c>
      <c r="S86" s="130" t="e">
        <f t="shared" si="20"/>
        <v>#VALUE!</v>
      </c>
      <c r="T86" s="55">
        <v>0</v>
      </c>
      <c r="U86" s="113" t="e">
        <f t="shared" si="21"/>
        <v>#VALUE!</v>
      </c>
      <c r="V86" s="11"/>
      <c r="W86" s="11"/>
      <c r="AC86" s="100" t="str">
        <f t="shared" si="22"/>
        <v/>
      </c>
      <c r="AD86" s="129" t="e">
        <f t="shared" si="23"/>
        <v>#VALUE!</v>
      </c>
      <c r="AE86" s="5" t="e">
        <f t="shared" si="24"/>
        <v>#VALUE!</v>
      </c>
    </row>
    <row r="87" spans="1:31" x14ac:dyDescent="0.2">
      <c r="A87" s="41" t="str">
        <f>IF(F87="","",1+MAX(A$10:A86))</f>
        <v/>
      </c>
      <c r="B87" s="10"/>
      <c r="C87" s="10">
        <v>213</v>
      </c>
      <c r="D87" s="11" t="s">
        <v>67</v>
      </c>
      <c r="E87" s="113"/>
      <c r="F87" s="11"/>
      <c r="G87" s="113"/>
      <c r="H87" s="114">
        <v>0</v>
      </c>
      <c r="I87" s="113">
        <f t="shared" si="25"/>
        <v>0</v>
      </c>
      <c r="J87" s="113">
        <f t="shared" si="26"/>
        <v>0</v>
      </c>
      <c r="K87" s="113" t="str">
        <f>IF(ISERROR(VLOOKUP(AC87,Nachträge!$A$2:$Y$646,25,FALSE)),"",VLOOKUP(AC87,Nachträge!$A$2:$Y$646,25,FALSE))</f>
        <v/>
      </c>
      <c r="L87" s="114">
        <v>0</v>
      </c>
      <c r="M87" s="113" t="e">
        <f t="shared" si="27"/>
        <v>#VALUE!</v>
      </c>
      <c r="N87" s="113" t="e">
        <f t="shared" si="28"/>
        <v>#VALUE!</v>
      </c>
      <c r="O87" s="113" t="e">
        <f t="shared" si="29"/>
        <v>#VALUE!</v>
      </c>
      <c r="P87" s="113" t="e">
        <f t="shared" si="30"/>
        <v>#VALUE!</v>
      </c>
      <c r="Q87" s="113">
        <f>SUMIFS(Zahlungsfreigabe!$J$12:$J$1000,Zahlungsfreigabe!$C$12:$C$1000,Baukosten!F87,Zahlungsfreigabe!$E$12:$E$1000,D87)</f>
        <v>0</v>
      </c>
      <c r="R87" s="113" t="e">
        <f t="shared" si="19"/>
        <v>#VALUE!</v>
      </c>
      <c r="S87" s="130" t="e">
        <f t="shared" si="20"/>
        <v>#VALUE!</v>
      </c>
      <c r="T87" s="55">
        <v>0</v>
      </c>
      <c r="U87" s="113" t="e">
        <f t="shared" si="21"/>
        <v>#VALUE!</v>
      </c>
      <c r="V87" s="11"/>
      <c r="W87" s="11"/>
      <c r="AC87" s="100" t="str">
        <f t="shared" si="22"/>
        <v/>
      </c>
      <c r="AD87" s="129" t="e">
        <f t="shared" si="23"/>
        <v>#VALUE!</v>
      </c>
      <c r="AE87" s="5" t="e">
        <f t="shared" si="24"/>
        <v>#VALUE!</v>
      </c>
    </row>
    <row r="88" spans="1:31" x14ac:dyDescent="0.2">
      <c r="A88" s="41" t="str">
        <f>IF(F88="","",1+MAX(A$10:A87))</f>
        <v/>
      </c>
      <c r="B88" s="10"/>
      <c r="C88" s="10">
        <v>213</v>
      </c>
      <c r="D88" s="11" t="s">
        <v>67</v>
      </c>
      <c r="E88" s="113"/>
      <c r="F88" s="11"/>
      <c r="G88" s="113"/>
      <c r="H88" s="114">
        <v>0</v>
      </c>
      <c r="I88" s="113">
        <f t="shared" si="25"/>
        <v>0</v>
      </c>
      <c r="J88" s="113">
        <f t="shared" si="26"/>
        <v>0</v>
      </c>
      <c r="K88" s="113" t="str">
        <f>IF(ISERROR(VLOOKUP(AC88,Nachträge!$A$2:$Y$646,25,FALSE)),"",VLOOKUP(AC88,Nachträge!$A$2:$Y$646,25,FALSE))</f>
        <v/>
      </c>
      <c r="L88" s="114">
        <v>0</v>
      </c>
      <c r="M88" s="113" t="e">
        <f t="shared" si="27"/>
        <v>#VALUE!</v>
      </c>
      <c r="N88" s="113" t="e">
        <f t="shared" si="28"/>
        <v>#VALUE!</v>
      </c>
      <c r="O88" s="113" t="e">
        <f t="shared" si="29"/>
        <v>#VALUE!</v>
      </c>
      <c r="P88" s="113" t="e">
        <f t="shared" si="30"/>
        <v>#VALUE!</v>
      </c>
      <c r="Q88" s="113">
        <f>SUMIFS(Zahlungsfreigabe!$J$12:$J$1000,Zahlungsfreigabe!$C$12:$C$1000,Baukosten!F88,Zahlungsfreigabe!$E$12:$E$1000,D88)</f>
        <v>0</v>
      </c>
      <c r="R88" s="113" t="e">
        <f t="shared" si="19"/>
        <v>#VALUE!</v>
      </c>
      <c r="S88" s="130" t="e">
        <f t="shared" si="20"/>
        <v>#VALUE!</v>
      </c>
      <c r="T88" s="55">
        <v>0</v>
      </c>
      <c r="U88" s="113" t="e">
        <f t="shared" si="21"/>
        <v>#VALUE!</v>
      </c>
      <c r="V88" s="11"/>
      <c r="W88" s="11"/>
      <c r="AC88" s="100" t="str">
        <f t="shared" si="22"/>
        <v/>
      </c>
      <c r="AD88" s="129" t="e">
        <f t="shared" si="23"/>
        <v>#VALUE!</v>
      </c>
      <c r="AE88" s="5" t="e">
        <f t="shared" si="24"/>
        <v>#VALUE!</v>
      </c>
    </row>
    <row r="89" spans="1:31" x14ac:dyDescent="0.2">
      <c r="A89" s="41" t="str">
        <f>IF(F89="","",1+MAX(A$10:A88))</f>
        <v/>
      </c>
      <c r="B89" s="10"/>
      <c r="C89" s="10">
        <v>213</v>
      </c>
      <c r="D89" s="11" t="s">
        <v>67</v>
      </c>
      <c r="E89" s="113"/>
      <c r="F89" s="11"/>
      <c r="G89" s="113"/>
      <c r="H89" s="114">
        <v>0</v>
      </c>
      <c r="I89" s="113">
        <f t="shared" si="25"/>
        <v>0</v>
      </c>
      <c r="J89" s="113">
        <f t="shared" si="26"/>
        <v>0</v>
      </c>
      <c r="K89" s="113" t="str">
        <f>IF(ISERROR(VLOOKUP(AC89,Nachträge!$A$2:$Y$646,25,FALSE)),"",VLOOKUP(AC89,Nachträge!$A$2:$Y$646,25,FALSE))</f>
        <v/>
      </c>
      <c r="L89" s="114">
        <v>0</v>
      </c>
      <c r="M89" s="113" t="e">
        <f t="shared" si="27"/>
        <v>#VALUE!</v>
      </c>
      <c r="N89" s="113" t="e">
        <f t="shared" si="28"/>
        <v>#VALUE!</v>
      </c>
      <c r="O89" s="113" t="e">
        <f t="shared" si="29"/>
        <v>#VALUE!</v>
      </c>
      <c r="P89" s="113" t="e">
        <f t="shared" si="30"/>
        <v>#VALUE!</v>
      </c>
      <c r="Q89" s="113">
        <f>SUMIFS(Zahlungsfreigabe!$J$12:$J$1000,Zahlungsfreigabe!$C$12:$C$1000,Baukosten!F89,Zahlungsfreigabe!$E$12:$E$1000,D89)</f>
        <v>0</v>
      </c>
      <c r="R89" s="113" t="e">
        <f t="shared" si="19"/>
        <v>#VALUE!</v>
      </c>
      <c r="S89" s="130" t="e">
        <f t="shared" si="20"/>
        <v>#VALUE!</v>
      </c>
      <c r="T89" s="55">
        <v>0</v>
      </c>
      <c r="U89" s="113" t="e">
        <f t="shared" si="21"/>
        <v>#VALUE!</v>
      </c>
      <c r="V89" s="11"/>
      <c r="W89" s="11"/>
      <c r="AC89" s="100" t="str">
        <f t="shared" si="22"/>
        <v/>
      </c>
      <c r="AD89" s="129" t="e">
        <f t="shared" si="23"/>
        <v>#VALUE!</v>
      </c>
      <c r="AE89" s="5" t="e">
        <f t="shared" si="24"/>
        <v>#VALUE!</v>
      </c>
    </row>
    <row r="90" spans="1:31" x14ac:dyDescent="0.2">
      <c r="A90" s="41" t="str">
        <f>IF(F90="","",1+MAX(A$10:A89))</f>
        <v/>
      </c>
      <c r="B90" s="10"/>
      <c r="C90" s="10">
        <v>213</v>
      </c>
      <c r="D90" s="11" t="s">
        <v>67</v>
      </c>
      <c r="E90" s="113"/>
      <c r="F90" s="11"/>
      <c r="G90" s="113"/>
      <c r="H90" s="114">
        <v>0</v>
      </c>
      <c r="I90" s="113">
        <f t="shared" si="25"/>
        <v>0</v>
      </c>
      <c r="J90" s="113">
        <f t="shared" si="26"/>
        <v>0</v>
      </c>
      <c r="K90" s="113" t="str">
        <f>IF(ISERROR(VLOOKUP(AC90,Nachträge!$A$2:$Y$646,25,FALSE)),"",VLOOKUP(AC90,Nachträge!$A$2:$Y$646,25,FALSE))</f>
        <v/>
      </c>
      <c r="L90" s="114">
        <v>0</v>
      </c>
      <c r="M90" s="113" t="e">
        <f t="shared" si="27"/>
        <v>#VALUE!</v>
      </c>
      <c r="N90" s="113" t="e">
        <f t="shared" si="28"/>
        <v>#VALUE!</v>
      </c>
      <c r="O90" s="113" t="e">
        <f t="shared" si="29"/>
        <v>#VALUE!</v>
      </c>
      <c r="P90" s="113" t="e">
        <f t="shared" si="30"/>
        <v>#VALUE!</v>
      </c>
      <c r="Q90" s="113">
        <f>SUMIFS(Zahlungsfreigabe!$J$12:$J$1000,Zahlungsfreigabe!$C$12:$C$1000,Baukosten!F90,Zahlungsfreigabe!$E$12:$E$1000,D90)</f>
        <v>0</v>
      </c>
      <c r="R90" s="113" t="e">
        <f t="shared" si="19"/>
        <v>#VALUE!</v>
      </c>
      <c r="S90" s="130" t="e">
        <f t="shared" si="20"/>
        <v>#VALUE!</v>
      </c>
      <c r="T90" s="55">
        <v>0</v>
      </c>
      <c r="U90" s="113" t="e">
        <f t="shared" si="21"/>
        <v>#VALUE!</v>
      </c>
      <c r="V90" s="11"/>
      <c r="W90" s="11"/>
      <c r="AC90" s="100" t="str">
        <f t="shared" si="22"/>
        <v/>
      </c>
      <c r="AD90" s="129" t="e">
        <f t="shared" si="23"/>
        <v>#VALUE!</v>
      </c>
      <c r="AE90" s="5" t="e">
        <f t="shared" si="24"/>
        <v>#VALUE!</v>
      </c>
    </row>
    <row r="91" spans="1:31" x14ac:dyDescent="0.2">
      <c r="A91" s="41" t="str">
        <f>IF(F91="","",1+MAX(A$10:A90))</f>
        <v/>
      </c>
      <c r="B91" s="10"/>
      <c r="C91" s="10">
        <v>213</v>
      </c>
      <c r="D91" s="11" t="s">
        <v>67</v>
      </c>
      <c r="E91" s="113"/>
      <c r="F91" s="11"/>
      <c r="G91" s="113"/>
      <c r="H91" s="114">
        <v>0</v>
      </c>
      <c r="I91" s="113">
        <f t="shared" si="25"/>
        <v>0</v>
      </c>
      <c r="J91" s="113">
        <f t="shared" si="26"/>
        <v>0</v>
      </c>
      <c r="K91" s="113" t="str">
        <f>IF(ISERROR(VLOOKUP(AC91,Nachträge!$A$2:$Y$646,25,FALSE)),"",VLOOKUP(AC91,Nachträge!$A$2:$Y$646,25,FALSE))</f>
        <v/>
      </c>
      <c r="L91" s="114">
        <v>0</v>
      </c>
      <c r="M91" s="113" t="e">
        <f t="shared" si="27"/>
        <v>#VALUE!</v>
      </c>
      <c r="N91" s="113" t="e">
        <f t="shared" si="28"/>
        <v>#VALUE!</v>
      </c>
      <c r="O91" s="113" t="e">
        <f t="shared" si="29"/>
        <v>#VALUE!</v>
      </c>
      <c r="P91" s="113" t="e">
        <f t="shared" si="30"/>
        <v>#VALUE!</v>
      </c>
      <c r="Q91" s="113">
        <f>SUMIFS(Zahlungsfreigabe!$J$12:$J$1000,Zahlungsfreigabe!$C$12:$C$1000,Baukosten!F91,Zahlungsfreigabe!$E$12:$E$1000,D91)</f>
        <v>0</v>
      </c>
      <c r="R91" s="113" t="e">
        <f t="shared" si="19"/>
        <v>#VALUE!</v>
      </c>
      <c r="S91" s="130" t="e">
        <f t="shared" si="20"/>
        <v>#VALUE!</v>
      </c>
      <c r="T91" s="55">
        <v>0</v>
      </c>
      <c r="U91" s="113" t="e">
        <f t="shared" si="21"/>
        <v>#VALUE!</v>
      </c>
      <c r="V91" s="11"/>
      <c r="W91" s="11"/>
      <c r="AC91" s="100" t="str">
        <f t="shared" si="22"/>
        <v/>
      </c>
      <c r="AD91" s="129" t="e">
        <f t="shared" si="23"/>
        <v>#VALUE!</v>
      </c>
      <c r="AE91" s="5" t="e">
        <f t="shared" si="24"/>
        <v>#VALUE!</v>
      </c>
    </row>
    <row r="92" spans="1:31" x14ac:dyDescent="0.2">
      <c r="A92" s="41" t="str">
        <f>IF(F92="","",1+MAX(A$10:A91))</f>
        <v/>
      </c>
      <c r="B92" s="10"/>
      <c r="C92" s="10">
        <v>213</v>
      </c>
      <c r="D92" s="11" t="s">
        <v>67</v>
      </c>
      <c r="E92" s="113"/>
      <c r="F92" s="11"/>
      <c r="G92" s="113"/>
      <c r="H92" s="114">
        <v>0</v>
      </c>
      <c r="I92" s="113">
        <f t="shared" si="25"/>
        <v>0</v>
      </c>
      <c r="J92" s="113">
        <f t="shared" si="26"/>
        <v>0</v>
      </c>
      <c r="K92" s="113" t="str">
        <f>IF(ISERROR(VLOOKUP(AC92,Nachträge!$A$2:$Y$646,25,FALSE)),"",VLOOKUP(AC92,Nachträge!$A$2:$Y$646,25,FALSE))</f>
        <v/>
      </c>
      <c r="L92" s="114">
        <v>0</v>
      </c>
      <c r="M92" s="113" t="e">
        <f t="shared" si="27"/>
        <v>#VALUE!</v>
      </c>
      <c r="N92" s="113" t="e">
        <f t="shared" si="28"/>
        <v>#VALUE!</v>
      </c>
      <c r="O92" s="113" t="e">
        <f t="shared" si="29"/>
        <v>#VALUE!</v>
      </c>
      <c r="P92" s="113" t="e">
        <f t="shared" si="30"/>
        <v>#VALUE!</v>
      </c>
      <c r="Q92" s="113">
        <f>SUMIFS(Zahlungsfreigabe!$J$12:$J$1000,Zahlungsfreigabe!$C$12:$C$1000,Baukosten!F92,Zahlungsfreigabe!$E$12:$E$1000,D92)</f>
        <v>0</v>
      </c>
      <c r="R92" s="113" t="e">
        <f t="shared" si="19"/>
        <v>#VALUE!</v>
      </c>
      <c r="S92" s="130" t="e">
        <f t="shared" si="20"/>
        <v>#VALUE!</v>
      </c>
      <c r="T92" s="55">
        <v>0</v>
      </c>
      <c r="U92" s="113" t="e">
        <f t="shared" si="21"/>
        <v>#VALUE!</v>
      </c>
      <c r="V92" s="11"/>
      <c r="W92" s="11"/>
      <c r="AC92" s="100" t="str">
        <f t="shared" si="22"/>
        <v/>
      </c>
      <c r="AD92" s="129" t="e">
        <f t="shared" si="23"/>
        <v>#VALUE!</v>
      </c>
      <c r="AE92" s="5" t="e">
        <f t="shared" si="24"/>
        <v>#VALUE!</v>
      </c>
    </row>
    <row r="93" spans="1:31" x14ac:dyDescent="0.2">
      <c r="A93" s="41" t="str">
        <f>IF(F93="","",1+MAX(A$10:A92))</f>
        <v/>
      </c>
      <c r="B93" s="10"/>
      <c r="C93" s="10">
        <v>213</v>
      </c>
      <c r="D93" s="11" t="s">
        <v>67</v>
      </c>
      <c r="E93" s="113"/>
      <c r="F93" s="11"/>
      <c r="G93" s="113"/>
      <c r="H93" s="114">
        <v>0</v>
      </c>
      <c r="I93" s="113">
        <f t="shared" si="25"/>
        <v>0</v>
      </c>
      <c r="J93" s="113">
        <f t="shared" si="26"/>
        <v>0</v>
      </c>
      <c r="K93" s="113" t="str">
        <f>IF(ISERROR(VLOOKUP(AC93,Nachträge!$A$2:$Y$646,25,FALSE)),"",VLOOKUP(AC93,Nachträge!$A$2:$Y$646,25,FALSE))</f>
        <v/>
      </c>
      <c r="L93" s="114">
        <v>0</v>
      </c>
      <c r="M93" s="113" t="e">
        <f t="shared" si="27"/>
        <v>#VALUE!</v>
      </c>
      <c r="N93" s="113" t="e">
        <f t="shared" si="28"/>
        <v>#VALUE!</v>
      </c>
      <c r="O93" s="113" t="e">
        <f t="shared" si="29"/>
        <v>#VALUE!</v>
      </c>
      <c r="P93" s="113" t="e">
        <f t="shared" si="30"/>
        <v>#VALUE!</v>
      </c>
      <c r="Q93" s="113">
        <f>SUMIFS(Zahlungsfreigabe!$J$12:$J$1000,Zahlungsfreigabe!$C$12:$C$1000,Baukosten!F93,Zahlungsfreigabe!$E$12:$E$1000,D93)</f>
        <v>0</v>
      </c>
      <c r="R93" s="113" t="e">
        <f t="shared" si="19"/>
        <v>#VALUE!</v>
      </c>
      <c r="S93" s="130" t="e">
        <f t="shared" si="20"/>
        <v>#VALUE!</v>
      </c>
      <c r="T93" s="55">
        <v>0</v>
      </c>
      <c r="U93" s="113" t="e">
        <f t="shared" si="21"/>
        <v>#VALUE!</v>
      </c>
      <c r="V93" s="11"/>
      <c r="W93" s="11"/>
      <c r="AC93" s="100" t="str">
        <f t="shared" si="22"/>
        <v/>
      </c>
      <c r="AD93" s="129" t="e">
        <f t="shared" si="23"/>
        <v>#VALUE!</v>
      </c>
      <c r="AE93" s="5" t="e">
        <f t="shared" si="24"/>
        <v>#VALUE!</v>
      </c>
    </row>
    <row r="94" spans="1:31" x14ac:dyDescent="0.2">
      <c r="A94" s="41" t="str">
        <f>IF(F94="","",1+MAX(A$10:A93))</f>
        <v/>
      </c>
      <c r="B94" s="10"/>
      <c r="C94" s="10">
        <v>213</v>
      </c>
      <c r="D94" s="11" t="s">
        <v>67</v>
      </c>
      <c r="E94" s="113"/>
      <c r="F94" s="11"/>
      <c r="G94" s="113"/>
      <c r="H94" s="114">
        <v>0</v>
      </c>
      <c r="I94" s="113">
        <f t="shared" si="25"/>
        <v>0</v>
      </c>
      <c r="J94" s="113">
        <f t="shared" si="26"/>
        <v>0</v>
      </c>
      <c r="K94" s="113" t="str">
        <f>IF(ISERROR(VLOOKUP(AC94,Nachträge!$A$2:$Y$646,25,FALSE)),"",VLOOKUP(AC94,Nachträge!$A$2:$Y$646,25,FALSE))</f>
        <v/>
      </c>
      <c r="L94" s="114">
        <v>0</v>
      </c>
      <c r="M94" s="113" t="e">
        <f t="shared" si="27"/>
        <v>#VALUE!</v>
      </c>
      <c r="N94" s="113" t="e">
        <f t="shared" si="28"/>
        <v>#VALUE!</v>
      </c>
      <c r="O94" s="113" t="e">
        <f t="shared" si="29"/>
        <v>#VALUE!</v>
      </c>
      <c r="P94" s="113" t="e">
        <f t="shared" si="30"/>
        <v>#VALUE!</v>
      </c>
      <c r="Q94" s="113">
        <f>SUMIFS(Zahlungsfreigabe!$J$12:$J$1000,Zahlungsfreigabe!$C$12:$C$1000,Baukosten!F94,Zahlungsfreigabe!$E$12:$E$1000,D94)</f>
        <v>0</v>
      </c>
      <c r="R94" s="113" t="e">
        <f t="shared" si="19"/>
        <v>#VALUE!</v>
      </c>
      <c r="S94" s="130" t="e">
        <f t="shared" si="20"/>
        <v>#VALUE!</v>
      </c>
      <c r="T94" s="55">
        <v>0</v>
      </c>
      <c r="U94" s="113" t="e">
        <f t="shared" si="21"/>
        <v>#VALUE!</v>
      </c>
      <c r="V94" s="11"/>
      <c r="W94" s="11"/>
      <c r="AC94" s="100" t="str">
        <f t="shared" si="22"/>
        <v/>
      </c>
      <c r="AD94" s="129" t="e">
        <f t="shared" si="23"/>
        <v>#VALUE!</v>
      </c>
      <c r="AE94" s="5" t="e">
        <f t="shared" si="24"/>
        <v>#VALUE!</v>
      </c>
    </row>
    <row r="95" spans="1:31" x14ac:dyDescent="0.2">
      <c r="A95" s="41" t="str">
        <f>IF(F95="","",1+MAX(A$10:A94))</f>
        <v/>
      </c>
      <c r="B95" s="10"/>
      <c r="C95" s="10">
        <v>213</v>
      </c>
      <c r="D95" s="11" t="s">
        <v>67</v>
      </c>
      <c r="E95" s="113"/>
      <c r="F95" s="11"/>
      <c r="G95" s="113"/>
      <c r="H95" s="114">
        <v>0</v>
      </c>
      <c r="I95" s="113">
        <f t="shared" si="25"/>
        <v>0</v>
      </c>
      <c r="J95" s="113">
        <f t="shared" si="26"/>
        <v>0</v>
      </c>
      <c r="K95" s="113" t="str">
        <f>IF(ISERROR(VLOOKUP(AC95,Nachträge!$A$2:$Y$646,25,FALSE)),"",VLOOKUP(AC95,Nachträge!$A$2:$Y$646,25,FALSE))</f>
        <v/>
      </c>
      <c r="L95" s="114">
        <v>0</v>
      </c>
      <c r="M95" s="113" t="e">
        <f t="shared" si="27"/>
        <v>#VALUE!</v>
      </c>
      <c r="N95" s="113" t="e">
        <f t="shared" si="28"/>
        <v>#VALUE!</v>
      </c>
      <c r="O95" s="113" t="e">
        <f t="shared" si="29"/>
        <v>#VALUE!</v>
      </c>
      <c r="P95" s="113" t="e">
        <f t="shared" si="30"/>
        <v>#VALUE!</v>
      </c>
      <c r="Q95" s="113">
        <f>SUMIFS(Zahlungsfreigabe!$J$12:$J$1000,Zahlungsfreigabe!$C$12:$C$1000,Baukosten!F95,Zahlungsfreigabe!$E$12:$E$1000,D95)</f>
        <v>0</v>
      </c>
      <c r="R95" s="113" t="e">
        <f t="shared" ref="R95:R158" si="31">(J95+K95)-Q95</f>
        <v>#VALUE!</v>
      </c>
      <c r="S95" s="130" t="e">
        <f t="shared" ref="S95:S158" si="32">SUM(J95+K95)</f>
        <v>#VALUE!</v>
      </c>
      <c r="T95" s="55">
        <v>0</v>
      </c>
      <c r="U95" s="113" t="e">
        <f t="shared" ref="U95:U158" si="33">-SUM(J95+K95)*T95</f>
        <v>#VALUE!</v>
      </c>
      <c r="V95" s="11"/>
      <c r="W95" s="11"/>
      <c r="AC95" s="100" t="str">
        <f t="shared" si="22"/>
        <v/>
      </c>
      <c r="AD95" s="129" t="e">
        <f t="shared" si="23"/>
        <v>#VALUE!</v>
      </c>
      <c r="AE95" s="5" t="e">
        <f t="shared" si="24"/>
        <v>#VALUE!</v>
      </c>
    </row>
    <row r="96" spans="1:31" x14ac:dyDescent="0.2">
      <c r="A96" s="41" t="str">
        <f>IF(F96="","",1+MAX(A$10:A95))</f>
        <v/>
      </c>
      <c r="B96" s="10"/>
      <c r="C96" s="10">
        <v>213</v>
      </c>
      <c r="D96" s="11" t="s">
        <v>67</v>
      </c>
      <c r="E96" s="113"/>
      <c r="F96" s="11"/>
      <c r="G96" s="113"/>
      <c r="H96" s="114">
        <v>0</v>
      </c>
      <c r="I96" s="113">
        <f t="shared" si="25"/>
        <v>0</v>
      </c>
      <c r="J96" s="113">
        <f t="shared" si="26"/>
        <v>0</v>
      </c>
      <c r="K96" s="113" t="str">
        <f>IF(ISERROR(VLOOKUP(AC96,Nachträge!$A$2:$Y$646,25,FALSE)),"",VLOOKUP(AC96,Nachträge!$A$2:$Y$646,25,FALSE))</f>
        <v/>
      </c>
      <c r="L96" s="114">
        <v>0</v>
      </c>
      <c r="M96" s="113" t="e">
        <f t="shared" si="27"/>
        <v>#VALUE!</v>
      </c>
      <c r="N96" s="113" t="e">
        <f t="shared" si="28"/>
        <v>#VALUE!</v>
      </c>
      <c r="O96" s="113" t="e">
        <f t="shared" si="29"/>
        <v>#VALUE!</v>
      </c>
      <c r="P96" s="113" t="e">
        <f t="shared" si="30"/>
        <v>#VALUE!</v>
      </c>
      <c r="Q96" s="113">
        <f>SUMIFS(Zahlungsfreigabe!$J$12:$J$1000,Zahlungsfreigabe!$C$12:$C$1000,Baukosten!F96,Zahlungsfreigabe!$E$12:$E$1000,D96)</f>
        <v>0</v>
      </c>
      <c r="R96" s="113" t="e">
        <f t="shared" si="31"/>
        <v>#VALUE!</v>
      </c>
      <c r="S96" s="130" t="e">
        <f t="shared" si="32"/>
        <v>#VALUE!</v>
      </c>
      <c r="T96" s="55">
        <v>0</v>
      </c>
      <c r="U96" s="113" t="e">
        <f t="shared" si="33"/>
        <v>#VALUE!</v>
      </c>
      <c r="V96" s="11"/>
      <c r="W96" s="11"/>
      <c r="AC96" s="100" t="str">
        <f t="shared" si="22"/>
        <v/>
      </c>
      <c r="AD96" s="129" t="e">
        <f t="shared" si="23"/>
        <v>#VALUE!</v>
      </c>
      <c r="AE96" s="5" t="e">
        <f t="shared" si="24"/>
        <v>#VALUE!</v>
      </c>
    </row>
    <row r="97" spans="1:31" x14ac:dyDescent="0.2">
      <c r="A97" s="41" t="str">
        <f>IF(F97="","",1+MAX(A$10:A96))</f>
        <v/>
      </c>
      <c r="B97" s="10"/>
      <c r="C97" s="10">
        <v>213</v>
      </c>
      <c r="D97" s="11" t="s">
        <v>67</v>
      </c>
      <c r="E97" s="113"/>
      <c r="F97" s="11"/>
      <c r="G97" s="113"/>
      <c r="H97" s="114">
        <v>0</v>
      </c>
      <c r="I97" s="113">
        <f t="shared" si="25"/>
        <v>0</v>
      </c>
      <c r="J97" s="113">
        <f t="shared" si="26"/>
        <v>0</v>
      </c>
      <c r="K97" s="113" t="str">
        <f>IF(ISERROR(VLOOKUP(AC97,Nachträge!$A$2:$Y$646,25,FALSE)),"",VLOOKUP(AC97,Nachträge!$A$2:$Y$646,25,FALSE))</f>
        <v/>
      </c>
      <c r="L97" s="114">
        <v>0</v>
      </c>
      <c r="M97" s="113" t="e">
        <f t="shared" si="27"/>
        <v>#VALUE!</v>
      </c>
      <c r="N97" s="113" t="e">
        <f t="shared" si="28"/>
        <v>#VALUE!</v>
      </c>
      <c r="O97" s="113" t="e">
        <f t="shared" si="29"/>
        <v>#VALUE!</v>
      </c>
      <c r="P97" s="113" t="e">
        <f t="shared" si="30"/>
        <v>#VALUE!</v>
      </c>
      <c r="Q97" s="113">
        <f>SUMIFS(Zahlungsfreigabe!$J$12:$J$1000,Zahlungsfreigabe!$C$12:$C$1000,Baukosten!F97,Zahlungsfreigabe!$E$12:$E$1000,D97)</f>
        <v>0</v>
      </c>
      <c r="R97" s="113" t="e">
        <f t="shared" si="31"/>
        <v>#VALUE!</v>
      </c>
      <c r="S97" s="130" t="e">
        <f t="shared" si="32"/>
        <v>#VALUE!</v>
      </c>
      <c r="T97" s="55">
        <v>0</v>
      </c>
      <c r="U97" s="113" t="e">
        <f t="shared" si="33"/>
        <v>#VALUE!</v>
      </c>
      <c r="V97" s="11"/>
      <c r="W97" s="11"/>
      <c r="AC97" s="100" t="str">
        <f t="shared" si="22"/>
        <v/>
      </c>
      <c r="AD97" s="129" t="e">
        <f t="shared" si="23"/>
        <v>#VALUE!</v>
      </c>
      <c r="AE97" s="5" t="e">
        <f t="shared" si="24"/>
        <v>#VALUE!</v>
      </c>
    </row>
    <row r="98" spans="1:31" x14ac:dyDescent="0.2">
      <c r="A98" s="41" t="str">
        <f>IF(F98="","",1+MAX(A$10:A97))</f>
        <v/>
      </c>
      <c r="B98" s="10"/>
      <c r="C98" s="10">
        <v>213</v>
      </c>
      <c r="D98" s="11" t="s">
        <v>67</v>
      </c>
      <c r="E98" s="113"/>
      <c r="F98" s="11"/>
      <c r="G98" s="113"/>
      <c r="H98" s="114">
        <v>0</v>
      </c>
      <c r="I98" s="113">
        <f t="shared" si="25"/>
        <v>0</v>
      </c>
      <c r="J98" s="113">
        <f t="shared" si="26"/>
        <v>0</v>
      </c>
      <c r="K98" s="113" t="str">
        <f>IF(ISERROR(VLOOKUP(AC98,Nachträge!$A$2:$Y$646,25,FALSE)),"",VLOOKUP(AC98,Nachträge!$A$2:$Y$646,25,FALSE))</f>
        <v/>
      </c>
      <c r="L98" s="114">
        <v>0</v>
      </c>
      <c r="M98" s="113" t="e">
        <f t="shared" si="27"/>
        <v>#VALUE!</v>
      </c>
      <c r="N98" s="113" t="e">
        <f t="shared" si="28"/>
        <v>#VALUE!</v>
      </c>
      <c r="O98" s="113" t="e">
        <f t="shared" si="29"/>
        <v>#VALUE!</v>
      </c>
      <c r="P98" s="113" t="e">
        <f t="shared" si="30"/>
        <v>#VALUE!</v>
      </c>
      <c r="Q98" s="113">
        <f>SUMIFS(Zahlungsfreigabe!$J$12:$J$1000,Zahlungsfreigabe!$C$12:$C$1000,Baukosten!F98,Zahlungsfreigabe!$E$12:$E$1000,D98)</f>
        <v>0</v>
      </c>
      <c r="R98" s="113" t="e">
        <f t="shared" si="31"/>
        <v>#VALUE!</v>
      </c>
      <c r="S98" s="130" t="e">
        <f t="shared" si="32"/>
        <v>#VALUE!</v>
      </c>
      <c r="T98" s="55">
        <v>0</v>
      </c>
      <c r="U98" s="113" t="e">
        <f t="shared" si="33"/>
        <v>#VALUE!</v>
      </c>
      <c r="V98" s="11"/>
      <c r="W98" s="11"/>
      <c r="AC98" s="100" t="str">
        <f t="shared" si="22"/>
        <v/>
      </c>
      <c r="AD98" s="129" t="e">
        <f t="shared" si="23"/>
        <v>#VALUE!</v>
      </c>
      <c r="AE98" s="5" t="e">
        <f t="shared" si="24"/>
        <v>#VALUE!</v>
      </c>
    </row>
    <row r="99" spans="1:31" x14ac:dyDescent="0.2">
      <c r="A99" s="41" t="str">
        <f>IF(F99="","",1+MAX(A$10:A98))</f>
        <v/>
      </c>
      <c r="B99" s="10"/>
      <c r="C99" s="10">
        <v>214</v>
      </c>
      <c r="D99" s="11" t="s">
        <v>68</v>
      </c>
      <c r="E99" s="113"/>
      <c r="F99" s="11"/>
      <c r="G99" s="113"/>
      <c r="H99" s="114">
        <v>0</v>
      </c>
      <c r="I99" s="113">
        <f t="shared" si="25"/>
        <v>0</v>
      </c>
      <c r="J99" s="113">
        <f t="shared" si="26"/>
        <v>0</v>
      </c>
      <c r="K99" s="113" t="str">
        <f>IF(ISERROR(VLOOKUP(AC99,Nachträge!$A$2:$Y$646,25,FALSE)),"",VLOOKUP(AC99,Nachträge!$A$2:$Y$646,25,FALSE))</f>
        <v/>
      </c>
      <c r="L99" s="114">
        <v>0</v>
      </c>
      <c r="M99" s="113" t="e">
        <f t="shared" si="27"/>
        <v>#VALUE!</v>
      </c>
      <c r="N99" s="113" t="e">
        <f t="shared" si="28"/>
        <v>#VALUE!</v>
      </c>
      <c r="O99" s="113" t="e">
        <f t="shared" si="29"/>
        <v>#VALUE!</v>
      </c>
      <c r="P99" s="113" t="e">
        <f t="shared" si="30"/>
        <v>#VALUE!</v>
      </c>
      <c r="Q99" s="113">
        <f>SUMIFS(Zahlungsfreigabe!$J$12:$J$1000,Zahlungsfreigabe!$C$12:$C$1000,Baukosten!F99,Zahlungsfreigabe!$E$12:$E$1000,D99)</f>
        <v>0</v>
      </c>
      <c r="R99" s="113" t="e">
        <f t="shared" si="31"/>
        <v>#VALUE!</v>
      </c>
      <c r="S99" s="130" t="e">
        <f t="shared" si="32"/>
        <v>#VALUE!</v>
      </c>
      <c r="T99" s="55">
        <v>0</v>
      </c>
      <c r="U99" s="113" t="e">
        <f t="shared" si="33"/>
        <v>#VALUE!</v>
      </c>
      <c r="V99" s="11"/>
      <c r="W99" s="11"/>
      <c r="AC99" s="100" t="str">
        <f t="shared" si="22"/>
        <v/>
      </c>
      <c r="AD99" s="129" t="e">
        <f t="shared" si="23"/>
        <v>#VALUE!</v>
      </c>
      <c r="AE99" s="5" t="e">
        <f t="shared" si="24"/>
        <v>#VALUE!</v>
      </c>
    </row>
    <row r="100" spans="1:31" x14ac:dyDescent="0.2">
      <c r="A100" s="41" t="str">
        <f>IF(F100="","",1+MAX(A$10:A99))</f>
        <v/>
      </c>
      <c r="B100" s="10"/>
      <c r="C100" s="10">
        <v>214</v>
      </c>
      <c r="D100" s="11" t="s">
        <v>68</v>
      </c>
      <c r="E100" s="113"/>
      <c r="F100" s="11"/>
      <c r="G100" s="113"/>
      <c r="H100" s="114">
        <v>0</v>
      </c>
      <c r="I100" s="113">
        <f t="shared" si="25"/>
        <v>0</v>
      </c>
      <c r="J100" s="113">
        <f t="shared" si="26"/>
        <v>0</v>
      </c>
      <c r="K100" s="113" t="str">
        <f>IF(ISERROR(VLOOKUP(AC100,Nachträge!$A$2:$Y$646,25,FALSE)),"",VLOOKUP(AC100,Nachträge!$A$2:$Y$646,25,FALSE))</f>
        <v/>
      </c>
      <c r="L100" s="114">
        <v>0</v>
      </c>
      <c r="M100" s="113" t="e">
        <f t="shared" si="27"/>
        <v>#VALUE!</v>
      </c>
      <c r="N100" s="113" t="e">
        <f t="shared" si="28"/>
        <v>#VALUE!</v>
      </c>
      <c r="O100" s="113" t="e">
        <f t="shared" si="29"/>
        <v>#VALUE!</v>
      </c>
      <c r="P100" s="113" t="e">
        <f t="shared" si="30"/>
        <v>#VALUE!</v>
      </c>
      <c r="Q100" s="113">
        <f>SUMIFS(Zahlungsfreigabe!$J$12:$J$1000,Zahlungsfreigabe!$C$12:$C$1000,Baukosten!F100,Zahlungsfreigabe!$E$12:$E$1000,D100)</f>
        <v>0</v>
      </c>
      <c r="R100" s="113" t="e">
        <f t="shared" si="31"/>
        <v>#VALUE!</v>
      </c>
      <c r="S100" s="130" t="e">
        <f t="shared" si="32"/>
        <v>#VALUE!</v>
      </c>
      <c r="T100" s="55">
        <v>0</v>
      </c>
      <c r="U100" s="113" t="e">
        <f t="shared" si="33"/>
        <v>#VALUE!</v>
      </c>
      <c r="V100" s="11"/>
      <c r="W100" s="11"/>
      <c r="AC100" s="100" t="str">
        <f t="shared" si="22"/>
        <v/>
      </c>
      <c r="AD100" s="129" t="e">
        <f t="shared" si="23"/>
        <v>#VALUE!</v>
      </c>
      <c r="AE100" s="5" t="e">
        <f t="shared" si="24"/>
        <v>#VALUE!</v>
      </c>
    </row>
    <row r="101" spans="1:31" x14ac:dyDescent="0.2">
      <c r="A101" s="41" t="str">
        <f>IF(F101="","",1+MAX(A$10:A100))</f>
        <v/>
      </c>
      <c r="B101" s="10"/>
      <c r="C101" s="10">
        <v>214</v>
      </c>
      <c r="D101" s="11" t="s">
        <v>68</v>
      </c>
      <c r="E101" s="113"/>
      <c r="F101" s="11"/>
      <c r="G101" s="113"/>
      <c r="H101" s="114">
        <v>0</v>
      </c>
      <c r="I101" s="113">
        <f t="shared" si="25"/>
        <v>0</v>
      </c>
      <c r="J101" s="113">
        <f t="shared" si="26"/>
        <v>0</v>
      </c>
      <c r="K101" s="113" t="str">
        <f>IF(ISERROR(VLOOKUP(AC101,Nachträge!$A$2:$Y$646,25,FALSE)),"",VLOOKUP(AC101,Nachträge!$A$2:$Y$646,25,FALSE))</f>
        <v/>
      </c>
      <c r="L101" s="114">
        <v>0</v>
      </c>
      <c r="M101" s="113" t="e">
        <f t="shared" si="27"/>
        <v>#VALUE!</v>
      </c>
      <c r="N101" s="113" t="e">
        <f t="shared" si="28"/>
        <v>#VALUE!</v>
      </c>
      <c r="O101" s="113" t="e">
        <f t="shared" si="29"/>
        <v>#VALUE!</v>
      </c>
      <c r="P101" s="113" t="e">
        <f t="shared" si="30"/>
        <v>#VALUE!</v>
      </c>
      <c r="Q101" s="113">
        <f>SUMIFS(Zahlungsfreigabe!$J$12:$J$1000,Zahlungsfreigabe!$C$12:$C$1000,Baukosten!F101,Zahlungsfreigabe!$E$12:$E$1000,D101)</f>
        <v>0</v>
      </c>
      <c r="R101" s="113" t="e">
        <f t="shared" si="31"/>
        <v>#VALUE!</v>
      </c>
      <c r="S101" s="130" t="e">
        <f t="shared" si="32"/>
        <v>#VALUE!</v>
      </c>
      <c r="T101" s="55">
        <v>0</v>
      </c>
      <c r="U101" s="113" t="e">
        <f t="shared" si="33"/>
        <v>#VALUE!</v>
      </c>
      <c r="V101" s="11"/>
      <c r="W101" s="11"/>
      <c r="AC101" s="100" t="str">
        <f t="shared" si="22"/>
        <v/>
      </c>
      <c r="AD101" s="129" t="e">
        <f t="shared" si="23"/>
        <v>#VALUE!</v>
      </c>
      <c r="AE101" s="5" t="e">
        <f t="shared" si="24"/>
        <v>#VALUE!</v>
      </c>
    </row>
    <row r="102" spans="1:31" x14ac:dyDescent="0.2">
      <c r="A102" s="41" t="str">
        <f>IF(F102="","",1+MAX(A$10:A101))</f>
        <v/>
      </c>
      <c r="B102" s="10"/>
      <c r="C102" s="10">
        <v>214</v>
      </c>
      <c r="D102" s="11" t="s">
        <v>68</v>
      </c>
      <c r="E102" s="113"/>
      <c r="F102" s="11"/>
      <c r="G102" s="113"/>
      <c r="H102" s="114">
        <v>0</v>
      </c>
      <c r="I102" s="113">
        <f t="shared" si="25"/>
        <v>0</v>
      </c>
      <c r="J102" s="113">
        <f t="shared" si="26"/>
        <v>0</v>
      </c>
      <c r="K102" s="113" t="str">
        <f>IF(ISERROR(VLOOKUP(AC102,Nachträge!$A$2:$Y$646,25,FALSE)),"",VLOOKUP(AC102,Nachträge!$A$2:$Y$646,25,FALSE))</f>
        <v/>
      </c>
      <c r="L102" s="114">
        <v>0</v>
      </c>
      <c r="M102" s="113" t="e">
        <f t="shared" si="27"/>
        <v>#VALUE!</v>
      </c>
      <c r="N102" s="113" t="e">
        <f t="shared" si="28"/>
        <v>#VALUE!</v>
      </c>
      <c r="O102" s="113" t="e">
        <f t="shared" si="29"/>
        <v>#VALUE!</v>
      </c>
      <c r="P102" s="113" t="e">
        <f t="shared" si="30"/>
        <v>#VALUE!</v>
      </c>
      <c r="Q102" s="113">
        <f>SUMIFS(Zahlungsfreigabe!$J$12:$J$1000,Zahlungsfreigabe!$C$12:$C$1000,Baukosten!F102,Zahlungsfreigabe!$E$12:$E$1000,D102)</f>
        <v>0</v>
      </c>
      <c r="R102" s="113" t="e">
        <f t="shared" si="31"/>
        <v>#VALUE!</v>
      </c>
      <c r="S102" s="130" t="e">
        <f t="shared" si="32"/>
        <v>#VALUE!</v>
      </c>
      <c r="T102" s="55">
        <v>0</v>
      </c>
      <c r="U102" s="113" t="e">
        <f t="shared" si="33"/>
        <v>#VALUE!</v>
      </c>
      <c r="V102" s="11"/>
      <c r="W102" s="11"/>
      <c r="AC102" s="100" t="str">
        <f t="shared" si="22"/>
        <v/>
      </c>
      <c r="AD102" s="129" t="e">
        <f t="shared" si="23"/>
        <v>#VALUE!</v>
      </c>
      <c r="AE102" s="5" t="e">
        <f t="shared" si="24"/>
        <v>#VALUE!</v>
      </c>
    </row>
    <row r="103" spans="1:31" x14ac:dyDescent="0.2">
      <c r="A103" s="41" t="str">
        <f>IF(F103="","",1+MAX(A$10:A102))</f>
        <v/>
      </c>
      <c r="B103" s="10"/>
      <c r="C103" s="10">
        <v>214</v>
      </c>
      <c r="D103" s="11" t="s">
        <v>68</v>
      </c>
      <c r="E103" s="113"/>
      <c r="F103" s="11"/>
      <c r="G103" s="113"/>
      <c r="H103" s="114">
        <v>0</v>
      </c>
      <c r="I103" s="113">
        <f t="shared" si="25"/>
        <v>0</v>
      </c>
      <c r="J103" s="113">
        <f t="shared" si="26"/>
        <v>0</v>
      </c>
      <c r="K103" s="113" t="str">
        <f>IF(ISERROR(VLOOKUP(AC103,Nachträge!$A$2:$Y$646,25,FALSE)),"",VLOOKUP(AC103,Nachträge!$A$2:$Y$646,25,FALSE))</f>
        <v/>
      </c>
      <c r="L103" s="114">
        <v>0</v>
      </c>
      <c r="M103" s="113" t="e">
        <f t="shared" si="27"/>
        <v>#VALUE!</v>
      </c>
      <c r="N103" s="113" t="e">
        <f t="shared" si="28"/>
        <v>#VALUE!</v>
      </c>
      <c r="O103" s="113" t="e">
        <f t="shared" si="29"/>
        <v>#VALUE!</v>
      </c>
      <c r="P103" s="113" t="e">
        <f t="shared" si="30"/>
        <v>#VALUE!</v>
      </c>
      <c r="Q103" s="113">
        <f>SUMIFS(Zahlungsfreigabe!$J$12:$J$1000,Zahlungsfreigabe!$C$12:$C$1000,Baukosten!F103,Zahlungsfreigabe!$E$12:$E$1000,D103)</f>
        <v>0</v>
      </c>
      <c r="R103" s="113" t="e">
        <f t="shared" si="31"/>
        <v>#VALUE!</v>
      </c>
      <c r="S103" s="130" t="e">
        <f t="shared" si="32"/>
        <v>#VALUE!</v>
      </c>
      <c r="T103" s="55">
        <v>0</v>
      </c>
      <c r="U103" s="113" t="e">
        <f t="shared" si="33"/>
        <v>#VALUE!</v>
      </c>
      <c r="V103" s="11"/>
      <c r="W103" s="11"/>
      <c r="AC103" s="100" t="str">
        <f t="shared" si="22"/>
        <v/>
      </c>
      <c r="AD103" s="129" t="e">
        <f t="shared" si="23"/>
        <v>#VALUE!</v>
      </c>
      <c r="AE103" s="5" t="e">
        <f t="shared" si="24"/>
        <v>#VALUE!</v>
      </c>
    </row>
    <row r="104" spans="1:31" x14ac:dyDescent="0.2">
      <c r="A104" s="41" t="str">
        <f>IF(F104="","",1+MAX(A$10:A103))</f>
        <v/>
      </c>
      <c r="B104" s="10"/>
      <c r="C104" s="10">
        <v>214</v>
      </c>
      <c r="D104" s="11" t="s">
        <v>68</v>
      </c>
      <c r="E104" s="113"/>
      <c r="F104" s="11"/>
      <c r="G104" s="113"/>
      <c r="H104" s="114">
        <v>0</v>
      </c>
      <c r="I104" s="113">
        <f t="shared" si="25"/>
        <v>0</v>
      </c>
      <c r="J104" s="113">
        <f t="shared" si="26"/>
        <v>0</v>
      </c>
      <c r="K104" s="113" t="str">
        <f>IF(ISERROR(VLOOKUP(AC104,Nachträge!$A$2:$Y$646,25,FALSE)),"",VLOOKUP(AC104,Nachträge!$A$2:$Y$646,25,FALSE))</f>
        <v/>
      </c>
      <c r="L104" s="114">
        <v>0</v>
      </c>
      <c r="M104" s="113" t="e">
        <f t="shared" si="27"/>
        <v>#VALUE!</v>
      </c>
      <c r="N104" s="113" t="e">
        <f t="shared" si="28"/>
        <v>#VALUE!</v>
      </c>
      <c r="O104" s="113" t="e">
        <f t="shared" si="29"/>
        <v>#VALUE!</v>
      </c>
      <c r="P104" s="113" t="e">
        <f t="shared" si="30"/>
        <v>#VALUE!</v>
      </c>
      <c r="Q104" s="113">
        <f>SUMIFS(Zahlungsfreigabe!$J$12:$J$1000,Zahlungsfreigabe!$C$12:$C$1000,Baukosten!F104,Zahlungsfreigabe!$E$12:$E$1000,D104)</f>
        <v>0</v>
      </c>
      <c r="R104" s="113" t="e">
        <f t="shared" si="31"/>
        <v>#VALUE!</v>
      </c>
      <c r="S104" s="130" t="e">
        <f t="shared" si="32"/>
        <v>#VALUE!</v>
      </c>
      <c r="T104" s="55">
        <v>0</v>
      </c>
      <c r="U104" s="113" t="e">
        <f t="shared" si="33"/>
        <v>#VALUE!</v>
      </c>
      <c r="V104" s="11"/>
      <c r="W104" s="11"/>
      <c r="AC104" s="100" t="str">
        <f t="shared" si="22"/>
        <v/>
      </c>
      <c r="AD104" s="129" t="e">
        <f t="shared" si="23"/>
        <v>#VALUE!</v>
      </c>
      <c r="AE104" s="5" t="e">
        <f t="shared" si="24"/>
        <v>#VALUE!</v>
      </c>
    </row>
    <row r="105" spans="1:31" x14ac:dyDescent="0.2">
      <c r="A105" s="41" t="str">
        <f>IF(F105="","",1+MAX(A$10:A104))</f>
        <v/>
      </c>
      <c r="B105" s="10"/>
      <c r="C105" s="10">
        <v>214</v>
      </c>
      <c r="D105" s="11" t="s">
        <v>68</v>
      </c>
      <c r="E105" s="113"/>
      <c r="F105" s="11"/>
      <c r="G105" s="113"/>
      <c r="H105" s="114">
        <v>0</v>
      </c>
      <c r="I105" s="113">
        <f t="shared" si="25"/>
        <v>0</v>
      </c>
      <c r="J105" s="113">
        <f t="shared" si="26"/>
        <v>0</v>
      </c>
      <c r="K105" s="113" t="str">
        <f>IF(ISERROR(VLOOKUP(AC105,Nachträge!$A$2:$Y$646,25,FALSE)),"",VLOOKUP(AC105,Nachträge!$A$2:$Y$646,25,FALSE))</f>
        <v/>
      </c>
      <c r="L105" s="114">
        <v>0</v>
      </c>
      <c r="M105" s="113" t="e">
        <f t="shared" si="27"/>
        <v>#VALUE!</v>
      </c>
      <c r="N105" s="113" t="e">
        <f t="shared" si="28"/>
        <v>#VALUE!</v>
      </c>
      <c r="O105" s="113" t="e">
        <f t="shared" si="29"/>
        <v>#VALUE!</v>
      </c>
      <c r="P105" s="113" t="e">
        <f t="shared" si="30"/>
        <v>#VALUE!</v>
      </c>
      <c r="Q105" s="113">
        <f>SUMIFS(Zahlungsfreigabe!$J$12:$J$1000,Zahlungsfreigabe!$C$12:$C$1000,Baukosten!F105,Zahlungsfreigabe!$E$12:$E$1000,D105)</f>
        <v>0</v>
      </c>
      <c r="R105" s="113" t="e">
        <f t="shared" si="31"/>
        <v>#VALUE!</v>
      </c>
      <c r="S105" s="130" t="e">
        <f t="shared" si="32"/>
        <v>#VALUE!</v>
      </c>
      <c r="T105" s="55">
        <v>0</v>
      </c>
      <c r="U105" s="113" t="e">
        <f t="shared" si="33"/>
        <v>#VALUE!</v>
      </c>
      <c r="V105" s="11"/>
      <c r="W105" s="11"/>
      <c r="AC105" s="100" t="str">
        <f t="shared" si="22"/>
        <v/>
      </c>
      <c r="AD105" s="129" t="e">
        <f t="shared" si="23"/>
        <v>#VALUE!</v>
      </c>
      <c r="AE105" s="5" t="e">
        <f t="shared" si="24"/>
        <v>#VALUE!</v>
      </c>
    </row>
    <row r="106" spans="1:31" x14ac:dyDescent="0.2">
      <c r="A106" s="41" t="str">
        <f>IF(F106="","",1+MAX(A$10:A105))</f>
        <v/>
      </c>
      <c r="B106" s="10"/>
      <c r="C106" s="10">
        <v>214</v>
      </c>
      <c r="D106" s="11" t="s">
        <v>68</v>
      </c>
      <c r="E106" s="113"/>
      <c r="F106" s="11"/>
      <c r="G106" s="113"/>
      <c r="H106" s="114">
        <v>0</v>
      </c>
      <c r="I106" s="113">
        <f t="shared" si="25"/>
        <v>0</v>
      </c>
      <c r="J106" s="113">
        <f t="shared" si="26"/>
        <v>0</v>
      </c>
      <c r="K106" s="113" t="str">
        <f>IF(ISERROR(VLOOKUP(AC106,Nachträge!$A$2:$Y$646,25,FALSE)),"",VLOOKUP(AC106,Nachträge!$A$2:$Y$646,25,FALSE))</f>
        <v/>
      </c>
      <c r="L106" s="114">
        <v>0</v>
      </c>
      <c r="M106" s="113" t="e">
        <f t="shared" si="27"/>
        <v>#VALUE!</v>
      </c>
      <c r="N106" s="113" t="e">
        <f t="shared" si="28"/>
        <v>#VALUE!</v>
      </c>
      <c r="O106" s="113" t="e">
        <f t="shared" si="29"/>
        <v>#VALUE!</v>
      </c>
      <c r="P106" s="113" t="e">
        <f t="shared" si="30"/>
        <v>#VALUE!</v>
      </c>
      <c r="Q106" s="113">
        <f>SUMIFS(Zahlungsfreigabe!$J$12:$J$1000,Zahlungsfreigabe!$C$12:$C$1000,Baukosten!F106,Zahlungsfreigabe!$E$12:$E$1000,D106)</f>
        <v>0</v>
      </c>
      <c r="R106" s="113" t="e">
        <f t="shared" si="31"/>
        <v>#VALUE!</v>
      </c>
      <c r="S106" s="130" t="e">
        <f t="shared" si="32"/>
        <v>#VALUE!</v>
      </c>
      <c r="T106" s="55">
        <v>0</v>
      </c>
      <c r="U106" s="113" t="e">
        <f t="shared" si="33"/>
        <v>#VALUE!</v>
      </c>
      <c r="V106" s="11"/>
      <c r="W106" s="11"/>
      <c r="AC106" s="100" t="str">
        <f t="shared" si="22"/>
        <v/>
      </c>
      <c r="AD106" s="129" t="e">
        <f t="shared" si="23"/>
        <v>#VALUE!</v>
      </c>
      <c r="AE106" s="5" t="e">
        <f t="shared" si="24"/>
        <v>#VALUE!</v>
      </c>
    </row>
    <row r="107" spans="1:31" x14ac:dyDescent="0.2">
      <c r="A107" s="41" t="str">
        <f>IF(F107="","",1+MAX(A$10:A106))</f>
        <v/>
      </c>
      <c r="B107" s="10"/>
      <c r="C107" s="10">
        <v>214</v>
      </c>
      <c r="D107" s="11" t="s">
        <v>68</v>
      </c>
      <c r="E107" s="113"/>
      <c r="F107" s="11"/>
      <c r="G107" s="113"/>
      <c r="H107" s="114">
        <v>0</v>
      </c>
      <c r="I107" s="113">
        <f t="shared" si="25"/>
        <v>0</v>
      </c>
      <c r="J107" s="113">
        <f t="shared" si="26"/>
        <v>0</v>
      </c>
      <c r="K107" s="113" t="str">
        <f>IF(ISERROR(VLOOKUP(AC107,Nachträge!$A$2:$Y$646,25,FALSE)),"",VLOOKUP(AC107,Nachträge!$A$2:$Y$646,25,FALSE))</f>
        <v/>
      </c>
      <c r="L107" s="114">
        <v>0</v>
      </c>
      <c r="M107" s="113" t="e">
        <f t="shared" si="27"/>
        <v>#VALUE!</v>
      </c>
      <c r="N107" s="113" t="e">
        <f t="shared" si="28"/>
        <v>#VALUE!</v>
      </c>
      <c r="O107" s="113" t="e">
        <f t="shared" si="29"/>
        <v>#VALUE!</v>
      </c>
      <c r="P107" s="113" t="e">
        <f t="shared" si="30"/>
        <v>#VALUE!</v>
      </c>
      <c r="Q107" s="113">
        <f>SUMIFS(Zahlungsfreigabe!$J$12:$J$1000,Zahlungsfreigabe!$C$12:$C$1000,Baukosten!F107,Zahlungsfreigabe!$E$12:$E$1000,D107)</f>
        <v>0</v>
      </c>
      <c r="R107" s="113" t="e">
        <f t="shared" si="31"/>
        <v>#VALUE!</v>
      </c>
      <c r="S107" s="130" t="e">
        <f t="shared" si="32"/>
        <v>#VALUE!</v>
      </c>
      <c r="T107" s="55">
        <v>0</v>
      </c>
      <c r="U107" s="113" t="e">
        <f t="shared" si="33"/>
        <v>#VALUE!</v>
      </c>
      <c r="V107" s="11"/>
      <c r="W107" s="11"/>
      <c r="AC107" s="100" t="str">
        <f t="shared" si="22"/>
        <v/>
      </c>
      <c r="AD107" s="129" t="e">
        <f t="shared" si="23"/>
        <v>#VALUE!</v>
      </c>
      <c r="AE107" s="5" t="e">
        <f t="shared" si="24"/>
        <v>#VALUE!</v>
      </c>
    </row>
    <row r="108" spans="1:31" x14ac:dyDescent="0.2">
      <c r="A108" s="41" t="str">
        <f>IF(F108="","",1+MAX(A$10:A107))</f>
        <v/>
      </c>
      <c r="B108" s="10"/>
      <c r="C108" s="10">
        <v>214</v>
      </c>
      <c r="D108" s="11" t="s">
        <v>68</v>
      </c>
      <c r="E108" s="113"/>
      <c r="F108" s="11"/>
      <c r="G108" s="113"/>
      <c r="H108" s="114">
        <v>0</v>
      </c>
      <c r="I108" s="113">
        <f t="shared" si="25"/>
        <v>0</v>
      </c>
      <c r="J108" s="113">
        <f t="shared" si="26"/>
        <v>0</v>
      </c>
      <c r="K108" s="113" t="str">
        <f>IF(ISERROR(VLOOKUP(AC108,Nachträge!$A$2:$Y$646,25,FALSE)),"",VLOOKUP(AC108,Nachträge!$A$2:$Y$646,25,FALSE))</f>
        <v/>
      </c>
      <c r="L108" s="114">
        <v>0</v>
      </c>
      <c r="M108" s="113" t="e">
        <f t="shared" si="27"/>
        <v>#VALUE!</v>
      </c>
      <c r="N108" s="113" t="e">
        <f t="shared" si="28"/>
        <v>#VALUE!</v>
      </c>
      <c r="O108" s="113" t="e">
        <f t="shared" si="29"/>
        <v>#VALUE!</v>
      </c>
      <c r="P108" s="113" t="e">
        <f t="shared" si="30"/>
        <v>#VALUE!</v>
      </c>
      <c r="Q108" s="113">
        <f>SUMIFS(Zahlungsfreigabe!$J$12:$J$1000,Zahlungsfreigabe!$C$12:$C$1000,Baukosten!F108,Zahlungsfreigabe!$E$12:$E$1000,D108)</f>
        <v>0</v>
      </c>
      <c r="R108" s="113" t="e">
        <f t="shared" si="31"/>
        <v>#VALUE!</v>
      </c>
      <c r="S108" s="130" t="e">
        <f t="shared" si="32"/>
        <v>#VALUE!</v>
      </c>
      <c r="T108" s="55">
        <v>0</v>
      </c>
      <c r="U108" s="113" t="e">
        <f t="shared" si="33"/>
        <v>#VALUE!</v>
      </c>
      <c r="V108" s="11"/>
      <c r="W108" s="11"/>
      <c r="AC108" s="100" t="str">
        <f t="shared" si="22"/>
        <v/>
      </c>
      <c r="AD108" s="129" t="e">
        <f t="shared" si="23"/>
        <v>#VALUE!</v>
      </c>
      <c r="AE108" s="5" t="e">
        <f t="shared" si="24"/>
        <v>#VALUE!</v>
      </c>
    </row>
    <row r="109" spans="1:31" x14ac:dyDescent="0.2">
      <c r="A109" s="41" t="str">
        <f>IF(F109="","",1+MAX(A$10:A108))</f>
        <v/>
      </c>
      <c r="B109" s="10"/>
      <c r="C109" s="10">
        <v>214</v>
      </c>
      <c r="D109" s="11" t="s">
        <v>68</v>
      </c>
      <c r="E109" s="113"/>
      <c r="F109" s="11"/>
      <c r="G109" s="113"/>
      <c r="H109" s="114">
        <v>0</v>
      </c>
      <c r="I109" s="113">
        <f t="shared" si="25"/>
        <v>0</v>
      </c>
      <c r="J109" s="113">
        <f t="shared" si="26"/>
        <v>0</v>
      </c>
      <c r="K109" s="113" t="str">
        <f>IF(ISERROR(VLOOKUP(AC109,Nachträge!$A$2:$Y$646,25,FALSE)),"",VLOOKUP(AC109,Nachträge!$A$2:$Y$646,25,FALSE))</f>
        <v/>
      </c>
      <c r="L109" s="114">
        <v>0</v>
      </c>
      <c r="M109" s="113" t="e">
        <f t="shared" si="27"/>
        <v>#VALUE!</v>
      </c>
      <c r="N109" s="113" t="e">
        <f t="shared" si="28"/>
        <v>#VALUE!</v>
      </c>
      <c r="O109" s="113" t="e">
        <f t="shared" si="29"/>
        <v>#VALUE!</v>
      </c>
      <c r="P109" s="113" t="e">
        <f t="shared" si="30"/>
        <v>#VALUE!</v>
      </c>
      <c r="Q109" s="113">
        <f>SUMIFS(Zahlungsfreigabe!$J$12:$J$1000,Zahlungsfreigabe!$C$12:$C$1000,Baukosten!F109,Zahlungsfreigabe!$E$12:$E$1000,D109)</f>
        <v>0</v>
      </c>
      <c r="R109" s="113" t="e">
        <f t="shared" si="31"/>
        <v>#VALUE!</v>
      </c>
      <c r="S109" s="130" t="e">
        <f t="shared" si="32"/>
        <v>#VALUE!</v>
      </c>
      <c r="T109" s="55">
        <v>0</v>
      </c>
      <c r="U109" s="113" t="e">
        <f t="shared" si="33"/>
        <v>#VALUE!</v>
      </c>
      <c r="V109" s="11"/>
      <c r="W109" s="11"/>
      <c r="AC109" s="100" t="str">
        <f t="shared" si="22"/>
        <v/>
      </c>
      <c r="AD109" s="129" t="e">
        <f t="shared" si="23"/>
        <v>#VALUE!</v>
      </c>
      <c r="AE109" s="5" t="e">
        <f t="shared" si="24"/>
        <v>#VALUE!</v>
      </c>
    </row>
    <row r="110" spans="1:31" x14ac:dyDescent="0.2">
      <c r="A110" s="41" t="str">
        <f>IF(F110="","",1+MAX(A$10:A109))</f>
        <v/>
      </c>
      <c r="B110" s="10"/>
      <c r="C110" s="10">
        <v>214</v>
      </c>
      <c r="D110" s="11" t="s">
        <v>68</v>
      </c>
      <c r="E110" s="113"/>
      <c r="F110" s="11"/>
      <c r="G110" s="113"/>
      <c r="H110" s="114">
        <v>0</v>
      </c>
      <c r="I110" s="113">
        <f t="shared" si="25"/>
        <v>0</v>
      </c>
      <c r="J110" s="113">
        <f t="shared" si="26"/>
        <v>0</v>
      </c>
      <c r="K110" s="113" t="str">
        <f>IF(ISERROR(VLOOKUP(AC110,Nachträge!$A$2:$Y$646,25,FALSE)),"",VLOOKUP(AC110,Nachträge!$A$2:$Y$646,25,FALSE))</f>
        <v/>
      </c>
      <c r="L110" s="114">
        <v>0</v>
      </c>
      <c r="M110" s="113" t="e">
        <f t="shared" si="27"/>
        <v>#VALUE!</v>
      </c>
      <c r="N110" s="113" t="e">
        <f t="shared" si="28"/>
        <v>#VALUE!</v>
      </c>
      <c r="O110" s="113" t="e">
        <f t="shared" si="29"/>
        <v>#VALUE!</v>
      </c>
      <c r="P110" s="113" t="e">
        <f t="shared" si="30"/>
        <v>#VALUE!</v>
      </c>
      <c r="Q110" s="113">
        <f>SUMIFS(Zahlungsfreigabe!$J$12:$J$1000,Zahlungsfreigabe!$C$12:$C$1000,Baukosten!F110,Zahlungsfreigabe!$E$12:$E$1000,D110)</f>
        <v>0</v>
      </c>
      <c r="R110" s="113" t="e">
        <f t="shared" si="31"/>
        <v>#VALUE!</v>
      </c>
      <c r="S110" s="130" t="e">
        <f t="shared" si="32"/>
        <v>#VALUE!</v>
      </c>
      <c r="T110" s="55">
        <v>0</v>
      </c>
      <c r="U110" s="113" t="e">
        <f t="shared" si="33"/>
        <v>#VALUE!</v>
      </c>
      <c r="V110" s="11"/>
      <c r="W110" s="11"/>
      <c r="AC110" s="100" t="str">
        <f t="shared" si="22"/>
        <v/>
      </c>
      <c r="AD110" s="129" t="e">
        <f t="shared" si="23"/>
        <v>#VALUE!</v>
      </c>
      <c r="AE110" s="5" t="e">
        <f t="shared" si="24"/>
        <v>#VALUE!</v>
      </c>
    </row>
    <row r="111" spans="1:31" x14ac:dyDescent="0.2">
      <c r="A111" s="41" t="str">
        <f>IF(F111="","",1+MAX(A$10:A110))</f>
        <v/>
      </c>
      <c r="B111" s="10"/>
      <c r="C111" s="10">
        <v>214</v>
      </c>
      <c r="D111" s="11" t="s">
        <v>68</v>
      </c>
      <c r="E111" s="113"/>
      <c r="F111" s="11"/>
      <c r="G111" s="113"/>
      <c r="H111" s="114">
        <v>0</v>
      </c>
      <c r="I111" s="113">
        <f t="shared" si="25"/>
        <v>0</v>
      </c>
      <c r="J111" s="113">
        <f t="shared" si="26"/>
        <v>0</v>
      </c>
      <c r="K111" s="113" t="str">
        <f>IF(ISERROR(VLOOKUP(AC111,Nachträge!$A$2:$Y$646,25,FALSE)),"",VLOOKUP(AC111,Nachträge!$A$2:$Y$646,25,FALSE))</f>
        <v/>
      </c>
      <c r="L111" s="114">
        <v>0</v>
      </c>
      <c r="M111" s="113" t="e">
        <f t="shared" si="27"/>
        <v>#VALUE!</v>
      </c>
      <c r="N111" s="113" t="e">
        <f t="shared" si="28"/>
        <v>#VALUE!</v>
      </c>
      <c r="O111" s="113" t="e">
        <f t="shared" si="29"/>
        <v>#VALUE!</v>
      </c>
      <c r="P111" s="113" t="e">
        <f t="shared" si="30"/>
        <v>#VALUE!</v>
      </c>
      <c r="Q111" s="113">
        <f>SUMIFS(Zahlungsfreigabe!$J$12:$J$1000,Zahlungsfreigabe!$C$12:$C$1000,Baukosten!F111,Zahlungsfreigabe!$E$12:$E$1000,D111)</f>
        <v>0</v>
      </c>
      <c r="R111" s="113" t="e">
        <f t="shared" si="31"/>
        <v>#VALUE!</v>
      </c>
      <c r="S111" s="130" t="e">
        <f t="shared" si="32"/>
        <v>#VALUE!</v>
      </c>
      <c r="T111" s="55">
        <v>0</v>
      </c>
      <c r="U111" s="113" t="e">
        <f t="shared" si="33"/>
        <v>#VALUE!</v>
      </c>
      <c r="V111" s="11"/>
      <c r="W111" s="11"/>
      <c r="AC111" s="100" t="str">
        <f t="shared" si="22"/>
        <v/>
      </c>
      <c r="AD111" s="129" t="e">
        <f t="shared" si="23"/>
        <v>#VALUE!</v>
      </c>
      <c r="AE111" s="5" t="e">
        <f t="shared" si="24"/>
        <v>#VALUE!</v>
      </c>
    </row>
    <row r="112" spans="1:31" x14ac:dyDescent="0.2">
      <c r="A112" s="41" t="str">
        <f>IF(F112="","",1+MAX(A$10:A111))</f>
        <v/>
      </c>
      <c r="B112" s="10"/>
      <c r="C112" s="10">
        <v>214</v>
      </c>
      <c r="D112" s="11" t="s">
        <v>68</v>
      </c>
      <c r="E112" s="113"/>
      <c r="F112" s="11"/>
      <c r="G112" s="113"/>
      <c r="H112" s="114">
        <v>0</v>
      </c>
      <c r="I112" s="113">
        <f t="shared" si="25"/>
        <v>0</v>
      </c>
      <c r="J112" s="113">
        <f t="shared" si="26"/>
        <v>0</v>
      </c>
      <c r="K112" s="113" t="str">
        <f>IF(ISERROR(VLOOKUP(AC112,Nachträge!$A$2:$Y$646,25,FALSE)),"",VLOOKUP(AC112,Nachträge!$A$2:$Y$646,25,FALSE))</f>
        <v/>
      </c>
      <c r="L112" s="114">
        <v>0</v>
      </c>
      <c r="M112" s="113" t="e">
        <f t="shared" si="27"/>
        <v>#VALUE!</v>
      </c>
      <c r="N112" s="113" t="e">
        <f t="shared" si="28"/>
        <v>#VALUE!</v>
      </c>
      <c r="O112" s="113" t="e">
        <f t="shared" si="29"/>
        <v>#VALUE!</v>
      </c>
      <c r="P112" s="113" t="e">
        <f t="shared" si="30"/>
        <v>#VALUE!</v>
      </c>
      <c r="Q112" s="113">
        <f>SUMIFS(Zahlungsfreigabe!$J$12:$J$1000,Zahlungsfreigabe!$C$12:$C$1000,Baukosten!F112,Zahlungsfreigabe!$E$12:$E$1000,D112)</f>
        <v>0</v>
      </c>
      <c r="R112" s="113" t="e">
        <f t="shared" si="31"/>
        <v>#VALUE!</v>
      </c>
      <c r="S112" s="130" t="e">
        <f t="shared" si="32"/>
        <v>#VALUE!</v>
      </c>
      <c r="T112" s="55">
        <v>0</v>
      </c>
      <c r="U112" s="113" t="e">
        <f t="shared" si="33"/>
        <v>#VALUE!</v>
      </c>
      <c r="V112" s="11"/>
      <c r="W112" s="11"/>
      <c r="AC112" s="100" t="str">
        <f t="shared" si="22"/>
        <v/>
      </c>
      <c r="AD112" s="129" t="e">
        <f t="shared" si="23"/>
        <v>#VALUE!</v>
      </c>
      <c r="AE112" s="5" t="e">
        <f t="shared" si="24"/>
        <v>#VALUE!</v>
      </c>
    </row>
    <row r="113" spans="1:31" x14ac:dyDescent="0.2">
      <c r="A113" s="41" t="str">
        <f>IF(F113="","",1+MAX(A$10:A112))</f>
        <v/>
      </c>
      <c r="B113" s="10"/>
      <c r="C113" s="10">
        <v>214</v>
      </c>
      <c r="D113" s="11" t="s">
        <v>68</v>
      </c>
      <c r="E113" s="113"/>
      <c r="F113" s="11"/>
      <c r="G113" s="113"/>
      <c r="H113" s="114">
        <v>0</v>
      </c>
      <c r="I113" s="113">
        <f t="shared" si="25"/>
        <v>0</v>
      </c>
      <c r="J113" s="113">
        <f t="shared" si="26"/>
        <v>0</v>
      </c>
      <c r="K113" s="113" t="str">
        <f>IF(ISERROR(VLOOKUP(AC113,Nachträge!$A$2:$Y$646,25,FALSE)),"",VLOOKUP(AC113,Nachträge!$A$2:$Y$646,25,FALSE))</f>
        <v/>
      </c>
      <c r="L113" s="114">
        <v>0</v>
      </c>
      <c r="M113" s="113" t="e">
        <f t="shared" si="27"/>
        <v>#VALUE!</v>
      </c>
      <c r="N113" s="113" t="e">
        <f t="shared" si="28"/>
        <v>#VALUE!</v>
      </c>
      <c r="O113" s="113" t="e">
        <f t="shared" si="29"/>
        <v>#VALUE!</v>
      </c>
      <c r="P113" s="113" t="e">
        <f t="shared" si="30"/>
        <v>#VALUE!</v>
      </c>
      <c r="Q113" s="113">
        <f>SUMIFS(Zahlungsfreigabe!$J$12:$J$1000,Zahlungsfreigabe!$C$12:$C$1000,Baukosten!F113,Zahlungsfreigabe!$E$12:$E$1000,D113)</f>
        <v>0</v>
      </c>
      <c r="R113" s="113" t="e">
        <f t="shared" si="31"/>
        <v>#VALUE!</v>
      </c>
      <c r="S113" s="130" t="e">
        <f t="shared" si="32"/>
        <v>#VALUE!</v>
      </c>
      <c r="T113" s="55">
        <v>0</v>
      </c>
      <c r="U113" s="113" t="e">
        <f t="shared" si="33"/>
        <v>#VALUE!</v>
      </c>
      <c r="V113" s="11"/>
      <c r="W113" s="11"/>
      <c r="AC113" s="100" t="str">
        <f t="shared" si="22"/>
        <v/>
      </c>
      <c r="AD113" s="129" t="e">
        <f t="shared" si="23"/>
        <v>#VALUE!</v>
      </c>
      <c r="AE113" s="5" t="e">
        <f t="shared" si="24"/>
        <v>#VALUE!</v>
      </c>
    </row>
    <row r="114" spans="1:31" x14ac:dyDescent="0.2">
      <c r="A114" s="41" t="str">
        <f>IF(F114="","",1+MAX(A$10:A113))</f>
        <v/>
      </c>
      <c r="B114" s="10"/>
      <c r="C114" s="10">
        <v>215</v>
      </c>
      <c r="D114" s="11" t="s">
        <v>69</v>
      </c>
      <c r="E114" s="113"/>
      <c r="F114" s="11"/>
      <c r="G114" s="113"/>
      <c r="H114" s="114">
        <v>0</v>
      </c>
      <c r="I114" s="113">
        <f t="shared" si="25"/>
        <v>0</v>
      </c>
      <c r="J114" s="113">
        <f t="shared" si="26"/>
        <v>0</v>
      </c>
      <c r="K114" s="113" t="str">
        <f>IF(ISERROR(VLOOKUP(AC114,Nachträge!$A$2:$Y$646,25,FALSE)),"",VLOOKUP(AC114,Nachträge!$A$2:$Y$646,25,FALSE))</f>
        <v/>
      </c>
      <c r="L114" s="114">
        <v>0</v>
      </c>
      <c r="M114" s="113" t="e">
        <f t="shared" si="27"/>
        <v>#VALUE!</v>
      </c>
      <c r="N114" s="113" t="e">
        <f t="shared" si="28"/>
        <v>#VALUE!</v>
      </c>
      <c r="O114" s="113" t="e">
        <f t="shared" si="29"/>
        <v>#VALUE!</v>
      </c>
      <c r="P114" s="113" t="e">
        <f t="shared" si="30"/>
        <v>#VALUE!</v>
      </c>
      <c r="Q114" s="113">
        <f>SUMIFS(Zahlungsfreigabe!$J$12:$J$1000,Zahlungsfreigabe!$C$12:$C$1000,Baukosten!F114,Zahlungsfreigabe!$E$12:$E$1000,D114)</f>
        <v>0</v>
      </c>
      <c r="R114" s="113" t="e">
        <f t="shared" si="31"/>
        <v>#VALUE!</v>
      </c>
      <c r="S114" s="130" t="e">
        <f t="shared" si="32"/>
        <v>#VALUE!</v>
      </c>
      <c r="T114" s="55">
        <v>0</v>
      </c>
      <c r="U114" s="113" t="e">
        <f t="shared" si="33"/>
        <v>#VALUE!</v>
      </c>
      <c r="V114" s="11"/>
      <c r="W114" s="11"/>
      <c r="AC114" s="100" t="str">
        <f t="shared" si="22"/>
        <v/>
      </c>
      <c r="AD114" s="129" t="e">
        <f t="shared" si="23"/>
        <v>#VALUE!</v>
      </c>
      <c r="AE114" s="5" t="e">
        <f t="shared" si="24"/>
        <v>#VALUE!</v>
      </c>
    </row>
    <row r="115" spans="1:31" x14ac:dyDescent="0.2">
      <c r="A115" s="41" t="str">
        <f>IF(F115="","",1+MAX(A$10:A114))</f>
        <v/>
      </c>
      <c r="B115" s="10"/>
      <c r="C115" s="10">
        <v>215</v>
      </c>
      <c r="D115" s="11" t="s">
        <v>69</v>
      </c>
      <c r="E115" s="113"/>
      <c r="F115" s="11"/>
      <c r="G115" s="113"/>
      <c r="H115" s="114">
        <v>0</v>
      </c>
      <c r="I115" s="113">
        <f t="shared" si="25"/>
        <v>0</v>
      </c>
      <c r="J115" s="113">
        <f t="shared" si="26"/>
        <v>0</v>
      </c>
      <c r="K115" s="113" t="str">
        <f>IF(ISERROR(VLOOKUP(AC115,Nachträge!$A$2:$Y$646,25,FALSE)),"",VLOOKUP(AC115,Nachträge!$A$2:$Y$646,25,FALSE))</f>
        <v/>
      </c>
      <c r="L115" s="114">
        <v>0</v>
      </c>
      <c r="M115" s="113" t="e">
        <f t="shared" si="27"/>
        <v>#VALUE!</v>
      </c>
      <c r="N115" s="113" t="e">
        <f t="shared" si="28"/>
        <v>#VALUE!</v>
      </c>
      <c r="O115" s="113" t="e">
        <f t="shared" si="29"/>
        <v>#VALUE!</v>
      </c>
      <c r="P115" s="113" t="e">
        <f t="shared" si="30"/>
        <v>#VALUE!</v>
      </c>
      <c r="Q115" s="113">
        <f>SUMIFS(Zahlungsfreigabe!$J$12:$J$1000,Zahlungsfreigabe!$C$12:$C$1000,Baukosten!F115,Zahlungsfreigabe!$E$12:$E$1000,D115)</f>
        <v>0</v>
      </c>
      <c r="R115" s="113" t="e">
        <f t="shared" si="31"/>
        <v>#VALUE!</v>
      </c>
      <c r="S115" s="130" t="e">
        <f t="shared" si="32"/>
        <v>#VALUE!</v>
      </c>
      <c r="T115" s="55">
        <v>0</v>
      </c>
      <c r="U115" s="113" t="e">
        <f t="shared" si="33"/>
        <v>#VALUE!</v>
      </c>
      <c r="V115" s="11"/>
      <c r="W115" s="11"/>
      <c r="AC115" s="100" t="str">
        <f t="shared" si="22"/>
        <v/>
      </c>
      <c r="AD115" s="129" t="e">
        <f t="shared" si="23"/>
        <v>#VALUE!</v>
      </c>
      <c r="AE115" s="5" t="e">
        <f t="shared" si="24"/>
        <v>#VALUE!</v>
      </c>
    </row>
    <row r="116" spans="1:31" x14ac:dyDescent="0.2">
      <c r="A116" s="41" t="str">
        <f>IF(F116="","",1+MAX(A$10:A115))</f>
        <v/>
      </c>
      <c r="B116" s="10"/>
      <c r="C116" s="10">
        <v>215</v>
      </c>
      <c r="D116" s="11" t="s">
        <v>69</v>
      </c>
      <c r="E116" s="113"/>
      <c r="F116" s="11"/>
      <c r="G116" s="113"/>
      <c r="H116" s="114">
        <v>0</v>
      </c>
      <c r="I116" s="113">
        <f t="shared" si="25"/>
        <v>0</v>
      </c>
      <c r="J116" s="113">
        <f t="shared" si="26"/>
        <v>0</v>
      </c>
      <c r="K116" s="113" t="str">
        <f>IF(ISERROR(VLOOKUP(AC116,Nachträge!$A$2:$Y$646,25,FALSE)),"",VLOOKUP(AC116,Nachträge!$A$2:$Y$646,25,FALSE))</f>
        <v/>
      </c>
      <c r="L116" s="114">
        <v>0</v>
      </c>
      <c r="M116" s="113" t="e">
        <f t="shared" si="27"/>
        <v>#VALUE!</v>
      </c>
      <c r="N116" s="113" t="e">
        <f t="shared" si="28"/>
        <v>#VALUE!</v>
      </c>
      <c r="O116" s="113" t="e">
        <f t="shared" si="29"/>
        <v>#VALUE!</v>
      </c>
      <c r="P116" s="113" t="e">
        <f t="shared" si="30"/>
        <v>#VALUE!</v>
      </c>
      <c r="Q116" s="113">
        <f>SUMIFS(Zahlungsfreigabe!$J$12:$J$1000,Zahlungsfreigabe!$C$12:$C$1000,Baukosten!F116,Zahlungsfreigabe!$E$12:$E$1000,D116)</f>
        <v>0</v>
      </c>
      <c r="R116" s="113" t="e">
        <f t="shared" si="31"/>
        <v>#VALUE!</v>
      </c>
      <c r="S116" s="130" t="e">
        <f t="shared" si="32"/>
        <v>#VALUE!</v>
      </c>
      <c r="T116" s="55">
        <v>0</v>
      </c>
      <c r="U116" s="113" t="e">
        <f t="shared" si="33"/>
        <v>#VALUE!</v>
      </c>
      <c r="V116" s="11"/>
      <c r="W116" s="11"/>
      <c r="AC116" s="100" t="str">
        <f t="shared" si="22"/>
        <v/>
      </c>
      <c r="AD116" s="129" t="e">
        <f t="shared" si="23"/>
        <v>#VALUE!</v>
      </c>
      <c r="AE116" s="5" t="e">
        <f t="shared" si="24"/>
        <v>#VALUE!</v>
      </c>
    </row>
    <row r="117" spans="1:31" x14ac:dyDescent="0.2">
      <c r="A117" s="41" t="str">
        <f>IF(F117="","",1+MAX(A$10:A116))</f>
        <v/>
      </c>
      <c r="B117" s="10"/>
      <c r="C117" s="10">
        <v>215</v>
      </c>
      <c r="D117" s="11" t="s">
        <v>69</v>
      </c>
      <c r="E117" s="113"/>
      <c r="F117" s="11"/>
      <c r="G117" s="113"/>
      <c r="H117" s="114">
        <v>0</v>
      </c>
      <c r="I117" s="113">
        <f t="shared" si="25"/>
        <v>0</v>
      </c>
      <c r="J117" s="113">
        <f t="shared" si="26"/>
        <v>0</v>
      </c>
      <c r="K117" s="113" t="str">
        <f>IF(ISERROR(VLOOKUP(AC117,Nachträge!$A$2:$Y$646,25,FALSE)),"",VLOOKUP(AC117,Nachträge!$A$2:$Y$646,25,FALSE))</f>
        <v/>
      </c>
      <c r="L117" s="114">
        <v>0</v>
      </c>
      <c r="M117" s="113" t="e">
        <f t="shared" si="27"/>
        <v>#VALUE!</v>
      </c>
      <c r="N117" s="113" t="e">
        <f t="shared" si="28"/>
        <v>#VALUE!</v>
      </c>
      <c r="O117" s="113" t="e">
        <f t="shared" si="29"/>
        <v>#VALUE!</v>
      </c>
      <c r="P117" s="113" t="e">
        <f t="shared" si="30"/>
        <v>#VALUE!</v>
      </c>
      <c r="Q117" s="113">
        <f>SUMIFS(Zahlungsfreigabe!$J$12:$J$1000,Zahlungsfreigabe!$C$12:$C$1000,Baukosten!F117,Zahlungsfreigabe!$E$12:$E$1000,D117)</f>
        <v>0</v>
      </c>
      <c r="R117" s="113" t="e">
        <f t="shared" si="31"/>
        <v>#VALUE!</v>
      </c>
      <c r="S117" s="130" t="e">
        <f t="shared" si="32"/>
        <v>#VALUE!</v>
      </c>
      <c r="T117" s="55">
        <v>0</v>
      </c>
      <c r="U117" s="113" t="e">
        <f t="shared" si="33"/>
        <v>#VALUE!</v>
      </c>
      <c r="V117" s="11"/>
      <c r="W117" s="11"/>
      <c r="AC117" s="100" t="str">
        <f t="shared" si="22"/>
        <v/>
      </c>
      <c r="AD117" s="129" t="e">
        <f t="shared" si="23"/>
        <v>#VALUE!</v>
      </c>
      <c r="AE117" s="5" t="e">
        <f t="shared" si="24"/>
        <v>#VALUE!</v>
      </c>
    </row>
    <row r="118" spans="1:31" x14ac:dyDescent="0.2">
      <c r="A118" s="41" t="str">
        <f>IF(F118="","",1+MAX(A$10:A117))</f>
        <v/>
      </c>
      <c r="B118" s="10"/>
      <c r="C118" s="10">
        <v>215</v>
      </c>
      <c r="D118" s="11" t="s">
        <v>69</v>
      </c>
      <c r="E118" s="113"/>
      <c r="F118" s="11"/>
      <c r="G118" s="113"/>
      <c r="H118" s="114">
        <v>0</v>
      </c>
      <c r="I118" s="113">
        <f t="shared" si="25"/>
        <v>0</v>
      </c>
      <c r="J118" s="113">
        <f t="shared" si="26"/>
        <v>0</v>
      </c>
      <c r="K118" s="113" t="str">
        <f>IF(ISERROR(VLOOKUP(AC118,Nachträge!$A$2:$Y$646,25,FALSE)),"",VLOOKUP(AC118,Nachträge!$A$2:$Y$646,25,FALSE))</f>
        <v/>
      </c>
      <c r="L118" s="114">
        <v>0</v>
      </c>
      <c r="M118" s="113" t="e">
        <f t="shared" si="27"/>
        <v>#VALUE!</v>
      </c>
      <c r="N118" s="113" t="e">
        <f t="shared" si="28"/>
        <v>#VALUE!</v>
      </c>
      <c r="O118" s="113" t="e">
        <f t="shared" si="29"/>
        <v>#VALUE!</v>
      </c>
      <c r="P118" s="113" t="e">
        <f t="shared" si="30"/>
        <v>#VALUE!</v>
      </c>
      <c r="Q118" s="113">
        <f>SUMIFS(Zahlungsfreigabe!$J$12:$J$1000,Zahlungsfreigabe!$C$12:$C$1000,Baukosten!F118,Zahlungsfreigabe!$E$12:$E$1000,D118)</f>
        <v>0</v>
      </c>
      <c r="R118" s="113" t="e">
        <f t="shared" si="31"/>
        <v>#VALUE!</v>
      </c>
      <c r="S118" s="130" t="e">
        <f t="shared" si="32"/>
        <v>#VALUE!</v>
      </c>
      <c r="T118" s="55">
        <v>0</v>
      </c>
      <c r="U118" s="113" t="e">
        <f t="shared" si="33"/>
        <v>#VALUE!</v>
      </c>
      <c r="V118" s="11"/>
      <c r="W118" s="11"/>
      <c r="AC118" s="100" t="str">
        <f t="shared" si="22"/>
        <v/>
      </c>
      <c r="AD118" s="129" t="e">
        <f t="shared" si="23"/>
        <v>#VALUE!</v>
      </c>
      <c r="AE118" s="5" t="e">
        <f t="shared" si="24"/>
        <v>#VALUE!</v>
      </c>
    </row>
    <row r="119" spans="1:31" x14ac:dyDescent="0.2">
      <c r="A119" s="41" t="str">
        <f>IF(F119="","",1+MAX(A$10:A118))</f>
        <v/>
      </c>
      <c r="B119" s="10"/>
      <c r="C119" s="10">
        <v>215</v>
      </c>
      <c r="D119" s="11" t="s">
        <v>69</v>
      </c>
      <c r="E119" s="113"/>
      <c r="F119" s="11"/>
      <c r="G119" s="113"/>
      <c r="H119" s="114">
        <v>0</v>
      </c>
      <c r="I119" s="113">
        <f t="shared" si="25"/>
        <v>0</v>
      </c>
      <c r="J119" s="113">
        <f t="shared" si="26"/>
        <v>0</v>
      </c>
      <c r="K119" s="113" t="str">
        <f>IF(ISERROR(VLOOKUP(AC119,Nachträge!$A$2:$Y$646,25,FALSE)),"",VLOOKUP(AC119,Nachträge!$A$2:$Y$646,25,FALSE))</f>
        <v/>
      </c>
      <c r="L119" s="114">
        <v>0</v>
      </c>
      <c r="M119" s="113" t="e">
        <f t="shared" si="27"/>
        <v>#VALUE!</v>
      </c>
      <c r="N119" s="113" t="e">
        <f t="shared" si="28"/>
        <v>#VALUE!</v>
      </c>
      <c r="O119" s="113" t="e">
        <f t="shared" si="29"/>
        <v>#VALUE!</v>
      </c>
      <c r="P119" s="113" t="e">
        <f t="shared" si="30"/>
        <v>#VALUE!</v>
      </c>
      <c r="Q119" s="113">
        <f>SUMIFS(Zahlungsfreigabe!$J$12:$J$1000,Zahlungsfreigabe!$C$12:$C$1000,Baukosten!F119,Zahlungsfreigabe!$E$12:$E$1000,D119)</f>
        <v>0</v>
      </c>
      <c r="R119" s="113" t="e">
        <f t="shared" si="31"/>
        <v>#VALUE!</v>
      </c>
      <c r="S119" s="130" t="e">
        <f t="shared" si="32"/>
        <v>#VALUE!</v>
      </c>
      <c r="T119" s="55">
        <v>0</v>
      </c>
      <c r="U119" s="113" t="e">
        <f t="shared" si="33"/>
        <v>#VALUE!</v>
      </c>
      <c r="V119" s="11"/>
      <c r="W119" s="11"/>
      <c r="AC119" s="100" t="str">
        <f t="shared" si="22"/>
        <v/>
      </c>
      <c r="AD119" s="129" t="e">
        <f t="shared" si="23"/>
        <v>#VALUE!</v>
      </c>
      <c r="AE119" s="5" t="e">
        <f t="shared" si="24"/>
        <v>#VALUE!</v>
      </c>
    </row>
    <row r="120" spans="1:31" x14ac:dyDescent="0.2">
      <c r="A120" s="41" t="str">
        <f>IF(F120="","",1+MAX(A$10:A119))</f>
        <v/>
      </c>
      <c r="B120" s="10"/>
      <c r="C120" s="10">
        <v>215</v>
      </c>
      <c r="D120" s="11" t="s">
        <v>69</v>
      </c>
      <c r="E120" s="113"/>
      <c r="F120" s="11"/>
      <c r="G120" s="113"/>
      <c r="H120" s="114">
        <v>0</v>
      </c>
      <c r="I120" s="113">
        <f t="shared" si="25"/>
        <v>0</v>
      </c>
      <c r="J120" s="113">
        <f t="shared" si="26"/>
        <v>0</v>
      </c>
      <c r="K120" s="113" t="str">
        <f>IF(ISERROR(VLOOKUP(AC120,Nachträge!$A$2:$Y$646,25,FALSE)),"",VLOOKUP(AC120,Nachträge!$A$2:$Y$646,25,FALSE))</f>
        <v/>
      </c>
      <c r="L120" s="114">
        <v>0</v>
      </c>
      <c r="M120" s="113" t="e">
        <f t="shared" si="27"/>
        <v>#VALUE!</v>
      </c>
      <c r="N120" s="113" t="e">
        <f t="shared" si="28"/>
        <v>#VALUE!</v>
      </c>
      <c r="O120" s="113" t="e">
        <f t="shared" si="29"/>
        <v>#VALUE!</v>
      </c>
      <c r="P120" s="113" t="e">
        <f t="shared" si="30"/>
        <v>#VALUE!</v>
      </c>
      <c r="Q120" s="113">
        <f>SUMIFS(Zahlungsfreigabe!$J$12:$J$1000,Zahlungsfreigabe!$C$12:$C$1000,Baukosten!F120,Zahlungsfreigabe!$E$12:$E$1000,D120)</f>
        <v>0</v>
      </c>
      <c r="R120" s="113" t="e">
        <f t="shared" si="31"/>
        <v>#VALUE!</v>
      </c>
      <c r="S120" s="130" t="e">
        <f t="shared" si="32"/>
        <v>#VALUE!</v>
      </c>
      <c r="T120" s="55">
        <v>0</v>
      </c>
      <c r="U120" s="113" t="e">
        <f t="shared" si="33"/>
        <v>#VALUE!</v>
      </c>
      <c r="V120" s="11"/>
      <c r="W120" s="11"/>
      <c r="AC120" s="100" t="str">
        <f t="shared" si="22"/>
        <v/>
      </c>
      <c r="AD120" s="129" t="e">
        <f t="shared" si="23"/>
        <v>#VALUE!</v>
      </c>
      <c r="AE120" s="5" t="e">
        <f t="shared" si="24"/>
        <v>#VALUE!</v>
      </c>
    </row>
    <row r="121" spans="1:31" x14ac:dyDescent="0.2">
      <c r="A121" s="41" t="str">
        <f>IF(F121="","",1+MAX(A$10:A120))</f>
        <v/>
      </c>
      <c r="B121" s="10"/>
      <c r="C121" s="10">
        <v>216</v>
      </c>
      <c r="D121" s="11" t="s">
        <v>70</v>
      </c>
      <c r="E121" s="113"/>
      <c r="F121" s="11"/>
      <c r="G121" s="113"/>
      <c r="H121" s="114">
        <v>0</v>
      </c>
      <c r="I121" s="113">
        <f t="shared" si="25"/>
        <v>0</v>
      </c>
      <c r="J121" s="113">
        <f t="shared" si="26"/>
        <v>0</v>
      </c>
      <c r="K121" s="113" t="str">
        <f>IF(ISERROR(VLOOKUP(AC121,Nachträge!$A$2:$Y$646,25,FALSE)),"",VLOOKUP(AC121,Nachträge!$A$2:$Y$646,25,FALSE))</f>
        <v/>
      </c>
      <c r="L121" s="114">
        <v>0</v>
      </c>
      <c r="M121" s="113" t="e">
        <f t="shared" si="27"/>
        <v>#VALUE!</v>
      </c>
      <c r="N121" s="113" t="e">
        <f t="shared" si="28"/>
        <v>#VALUE!</v>
      </c>
      <c r="O121" s="113" t="e">
        <f t="shared" si="29"/>
        <v>#VALUE!</v>
      </c>
      <c r="P121" s="113" t="e">
        <f t="shared" si="30"/>
        <v>#VALUE!</v>
      </c>
      <c r="Q121" s="113">
        <f>SUMIFS(Zahlungsfreigabe!$J$12:$J$1000,Zahlungsfreigabe!$C$12:$C$1000,Baukosten!F121,Zahlungsfreigabe!$E$12:$E$1000,D121)</f>
        <v>0</v>
      </c>
      <c r="R121" s="113" t="e">
        <f t="shared" si="31"/>
        <v>#VALUE!</v>
      </c>
      <c r="S121" s="130" t="e">
        <f t="shared" si="32"/>
        <v>#VALUE!</v>
      </c>
      <c r="T121" s="55">
        <v>0</v>
      </c>
      <c r="U121" s="113" t="e">
        <f t="shared" si="33"/>
        <v>#VALUE!</v>
      </c>
      <c r="V121" s="11"/>
      <c r="W121" s="11"/>
      <c r="AC121" s="100" t="str">
        <f t="shared" si="22"/>
        <v/>
      </c>
      <c r="AD121" s="129" t="e">
        <f t="shared" si="23"/>
        <v>#VALUE!</v>
      </c>
      <c r="AE121" s="5" t="e">
        <f t="shared" si="24"/>
        <v>#VALUE!</v>
      </c>
    </row>
    <row r="122" spans="1:31" x14ac:dyDescent="0.2">
      <c r="A122" s="41" t="str">
        <f>IF(F122="","",1+MAX(A$10:A121))</f>
        <v/>
      </c>
      <c r="B122" s="10"/>
      <c r="C122" s="10">
        <v>216</v>
      </c>
      <c r="D122" s="11" t="s">
        <v>70</v>
      </c>
      <c r="E122" s="113"/>
      <c r="F122" s="11"/>
      <c r="G122" s="113"/>
      <c r="H122" s="114">
        <v>0</v>
      </c>
      <c r="I122" s="113">
        <f t="shared" si="25"/>
        <v>0</v>
      </c>
      <c r="J122" s="113">
        <f t="shared" si="26"/>
        <v>0</v>
      </c>
      <c r="K122" s="113" t="str">
        <f>IF(ISERROR(VLOOKUP(AC122,Nachträge!$A$2:$Y$646,25,FALSE)),"",VLOOKUP(AC122,Nachträge!$A$2:$Y$646,25,FALSE))</f>
        <v/>
      </c>
      <c r="L122" s="114">
        <v>0</v>
      </c>
      <c r="M122" s="113" t="e">
        <f t="shared" si="27"/>
        <v>#VALUE!</v>
      </c>
      <c r="N122" s="113" t="e">
        <f t="shared" si="28"/>
        <v>#VALUE!</v>
      </c>
      <c r="O122" s="113" t="e">
        <f t="shared" si="29"/>
        <v>#VALUE!</v>
      </c>
      <c r="P122" s="113" t="e">
        <f t="shared" si="30"/>
        <v>#VALUE!</v>
      </c>
      <c r="Q122" s="113">
        <f>SUMIFS(Zahlungsfreigabe!$J$12:$J$1000,Zahlungsfreigabe!$C$12:$C$1000,Baukosten!F122,Zahlungsfreigabe!$E$12:$E$1000,D122)</f>
        <v>0</v>
      </c>
      <c r="R122" s="113" t="e">
        <f t="shared" si="31"/>
        <v>#VALUE!</v>
      </c>
      <c r="S122" s="130" t="e">
        <f t="shared" si="32"/>
        <v>#VALUE!</v>
      </c>
      <c r="T122" s="55">
        <v>0</v>
      </c>
      <c r="U122" s="113" t="e">
        <f t="shared" si="33"/>
        <v>#VALUE!</v>
      </c>
      <c r="V122" s="11"/>
      <c r="W122" s="11"/>
      <c r="AC122" s="100" t="str">
        <f t="shared" si="22"/>
        <v/>
      </c>
      <c r="AD122" s="129" t="e">
        <f t="shared" si="23"/>
        <v>#VALUE!</v>
      </c>
      <c r="AE122" s="5" t="e">
        <f t="shared" si="24"/>
        <v>#VALUE!</v>
      </c>
    </row>
    <row r="123" spans="1:31" x14ac:dyDescent="0.2">
      <c r="A123" s="41" t="str">
        <f>IF(F123="","",1+MAX(A$10:A122))</f>
        <v/>
      </c>
      <c r="B123" s="10"/>
      <c r="C123" s="10">
        <v>216</v>
      </c>
      <c r="D123" s="11" t="s">
        <v>70</v>
      </c>
      <c r="E123" s="113"/>
      <c r="F123" s="11"/>
      <c r="G123" s="113"/>
      <c r="H123" s="114">
        <v>0</v>
      </c>
      <c r="I123" s="113">
        <f t="shared" si="25"/>
        <v>0</v>
      </c>
      <c r="J123" s="113">
        <f t="shared" si="26"/>
        <v>0</v>
      </c>
      <c r="K123" s="113" t="str">
        <f>IF(ISERROR(VLOOKUP(AC123,Nachträge!$A$2:$Y$646,25,FALSE)),"",VLOOKUP(AC123,Nachträge!$A$2:$Y$646,25,FALSE))</f>
        <v/>
      </c>
      <c r="L123" s="114">
        <v>0</v>
      </c>
      <c r="M123" s="113" t="e">
        <f t="shared" si="27"/>
        <v>#VALUE!</v>
      </c>
      <c r="N123" s="113" t="e">
        <f t="shared" si="28"/>
        <v>#VALUE!</v>
      </c>
      <c r="O123" s="113" t="e">
        <f t="shared" si="29"/>
        <v>#VALUE!</v>
      </c>
      <c r="P123" s="113" t="e">
        <f t="shared" si="30"/>
        <v>#VALUE!</v>
      </c>
      <c r="Q123" s="113">
        <f>SUMIFS(Zahlungsfreigabe!$J$12:$J$1000,Zahlungsfreigabe!$C$12:$C$1000,Baukosten!F123,Zahlungsfreigabe!$E$12:$E$1000,D123)</f>
        <v>0</v>
      </c>
      <c r="R123" s="113" t="e">
        <f t="shared" si="31"/>
        <v>#VALUE!</v>
      </c>
      <c r="S123" s="130" t="e">
        <f t="shared" si="32"/>
        <v>#VALUE!</v>
      </c>
      <c r="T123" s="55">
        <v>0</v>
      </c>
      <c r="U123" s="113" t="e">
        <f t="shared" si="33"/>
        <v>#VALUE!</v>
      </c>
      <c r="V123" s="11"/>
      <c r="W123" s="11"/>
      <c r="AC123" s="100" t="str">
        <f t="shared" si="22"/>
        <v/>
      </c>
      <c r="AD123" s="129" t="e">
        <f t="shared" si="23"/>
        <v>#VALUE!</v>
      </c>
      <c r="AE123" s="5" t="e">
        <f t="shared" si="24"/>
        <v>#VALUE!</v>
      </c>
    </row>
    <row r="124" spans="1:31" x14ac:dyDescent="0.2">
      <c r="A124" s="41" t="str">
        <f>IF(F124="","",1+MAX(A$10:A123))</f>
        <v/>
      </c>
      <c r="B124" s="10"/>
      <c r="C124" s="10">
        <v>216</v>
      </c>
      <c r="D124" s="11" t="s">
        <v>70</v>
      </c>
      <c r="E124" s="113"/>
      <c r="F124" s="11"/>
      <c r="G124" s="113"/>
      <c r="H124" s="114">
        <v>0</v>
      </c>
      <c r="I124" s="113">
        <f t="shared" si="25"/>
        <v>0</v>
      </c>
      <c r="J124" s="113">
        <f t="shared" si="26"/>
        <v>0</v>
      </c>
      <c r="K124" s="113" t="str">
        <f>IF(ISERROR(VLOOKUP(AC124,Nachträge!$A$2:$Y$646,25,FALSE)),"",VLOOKUP(AC124,Nachträge!$A$2:$Y$646,25,FALSE))</f>
        <v/>
      </c>
      <c r="L124" s="114">
        <v>0</v>
      </c>
      <c r="M124" s="113" t="e">
        <f t="shared" si="27"/>
        <v>#VALUE!</v>
      </c>
      <c r="N124" s="113" t="e">
        <f t="shared" si="28"/>
        <v>#VALUE!</v>
      </c>
      <c r="O124" s="113" t="e">
        <f t="shared" si="29"/>
        <v>#VALUE!</v>
      </c>
      <c r="P124" s="113" t="e">
        <f t="shared" si="30"/>
        <v>#VALUE!</v>
      </c>
      <c r="Q124" s="113">
        <f>SUMIFS(Zahlungsfreigabe!$J$12:$J$1000,Zahlungsfreigabe!$C$12:$C$1000,Baukosten!F124,Zahlungsfreigabe!$E$12:$E$1000,D124)</f>
        <v>0</v>
      </c>
      <c r="R124" s="113" t="e">
        <f t="shared" si="31"/>
        <v>#VALUE!</v>
      </c>
      <c r="S124" s="130" t="e">
        <f t="shared" si="32"/>
        <v>#VALUE!</v>
      </c>
      <c r="T124" s="55">
        <v>0</v>
      </c>
      <c r="U124" s="113" t="e">
        <f t="shared" si="33"/>
        <v>#VALUE!</v>
      </c>
      <c r="V124" s="11"/>
      <c r="W124" s="11"/>
      <c r="AC124" s="100" t="str">
        <f t="shared" si="22"/>
        <v/>
      </c>
      <c r="AD124" s="129" t="e">
        <f t="shared" si="23"/>
        <v>#VALUE!</v>
      </c>
      <c r="AE124" s="5" t="e">
        <f t="shared" si="24"/>
        <v>#VALUE!</v>
      </c>
    </row>
    <row r="125" spans="1:31" x14ac:dyDescent="0.2">
      <c r="A125" s="41" t="str">
        <f>IF(F125="","",1+MAX(A$10:A124))</f>
        <v/>
      </c>
      <c r="B125" s="10"/>
      <c r="C125" s="10">
        <v>216</v>
      </c>
      <c r="D125" s="11" t="s">
        <v>70</v>
      </c>
      <c r="E125" s="113"/>
      <c r="F125" s="11"/>
      <c r="G125" s="113"/>
      <c r="H125" s="114">
        <v>0</v>
      </c>
      <c r="I125" s="113">
        <f t="shared" si="25"/>
        <v>0</v>
      </c>
      <c r="J125" s="113">
        <f t="shared" si="26"/>
        <v>0</v>
      </c>
      <c r="K125" s="113" t="str">
        <f>IF(ISERROR(VLOOKUP(AC125,Nachträge!$A$2:$Y$646,25,FALSE)),"",VLOOKUP(AC125,Nachträge!$A$2:$Y$646,25,FALSE))</f>
        <v/>
      </c>
      <c r="L125" s="114">
        <v>0</v>
      </c>
      <c r="M125" s="113" t="e">
        <f t="shared" si="27"/>
        <v>#VALUE!</v>
      </c>
      <c r="N125" s="113" t="e">
        <f t="shared" si="28"/>
        <v>#VALUE!</v>
      </c>
      <c r="O125" s="113" t="e">
        <f t="shared" si="29"/>
        <v>#VALUE!</v>
      </c>
      <c r="P125" s="113" t="e">
        <f t="shared" si="30"/>
        <v>#VALUE!</v>
      </c>
      <c r="Q125" s="113">
        <f>SUMIFS(Zahlungsfreigabe!$J$12:$J$1000,Zahlungsfreigabe!$C$12:$C$1000,Baukosten!F125,Zahlungsfreigabe!$E$12:$E$1000,D125)</f>
        <v>0</v>
      </c>
      <c r="R125" s="113" t="e">
        <f t="shared" si="31"/>
        <v>#VALUE!</v>
      </c>
      <c r="S125" s="130" t="e">
        <f t="shared" si="32"/>
        <v>#VALUE!</v>
      </c>
      <c r="T125" s="55">
        <v>0</v>
      </c>
      <c r="U125" s="113" t="e">
        <f t="shared" si="33"/>
        <v>#VALUE!</v>
      </c>
      <c r="V125" s="11"/>
      <c r="W125" s="11"/>
      <c r="AC125" s="100" t="str">
        <f t="shared" si="22"/>
        <v/>
      </c>
      <c r="AD125" s="129" t="e">
        <f t="shared" si="23"/>
        <v>#VALUE!</v>
      </c>
      <c r="AE125" s="5" t="e">
        <f t="shared" si="24"/>
        <v>#VALUE!</v>
      </c>
    </row>
    <row r="126" spans="1:31" x14ac:dyDescent="0.2">
      <c r="A126" s="41" t="str">
        <f>IF(F126="","",1+MAX(A$10:A125))</f>
        <v/>
      </c>
      <c r="B126" s="10"/>
      <c r="C126" s="10">
        <v>216</v>
      </c>
      <c r="D126" s="11" t="s">
        <v>70</v>
      </c>
      <c r="E126" s="113"/>
      <c r="F126" s="11"/>
      <c r="G126" s="113"/>
      <c r="H126" s="114">
        <v>0</v>
      </c>
      <c r="I126" s="113">
        <f t="shared" si="25"/>
        <v>0</v>
      </c>
      <c r="J126" s="113">
        <f t="shared" si="26"/>
        <v>0</v>
      </c>
      <c r="K126" s="113" t="str">
        <f>IF(ISERROR(VLOOKUP(AC126,Nachträge!$A$2:$Y$646,25,FALSE)),"",VLOOKUP(AC126,Nachträge!$A$2:$Y$646,25,FALSE))</f>
        <v/>
      </c>
      <c r="L126" s="114">
        <v>0</v>
      </c>
      <c r="M126" s="113" t="e">
        <f t="shared" si="27"/>
        <v>#VALUE!</v>
      </c>
      <c r="N126" s="113" t="e">
        <f t="shared" si="28"/>
        <v>#VALUE!</v>
      </c>
      <c r="O126" s="113" t="e">
        <f t="shared" si="29"/>
        <v>#VALUE!</v>
      </c>
      <c r="P126" s="113" t="e">
        <f t="shared" si="30"/>
        <v>#VALUE!</v>
      </c>
      <c r="Q126" s="113">
        <f>SUMIFS(Zahlungsfreigabe!$J$12:$J$1000,Zahlungsfreigabe!$C$12:$C$1000,Baukosten!F126,Zahlungsfreigabe!$E$12:$E$1000,D126)</f>
        <v>0</v>
      </c>
      <c r="R126" s="113" t="e">
        <f t="shared" si="31"/>
        <v>#VALUE!</v>
      </c>
      <c r="S126" s="130" t="e">
        <f t="shared" si="32"/>
        <v>#VALUE!</v>
      </c>
      <c r="T126" s="55">
        <v>0</v>
      </c>
      <c r="U126" s="113" t="e">
        <f t="shared" si="33"/>
        <v>#VALUE!</v>
      </c>
      <c r="V126" s="11"/>
      <c r="W126" s="11"/>
      <c r="AC126" s="100" t="str">
        <f t="shared" si="22"/>
        <v/>
      </c>
      <c r="AD126" s="129" t="e">
        <f t="shared" si="23"/>
        <v>#VALUE!</v>
      </c>
      <c r="AE126" s="5" t="e">
        <f t="shared" si="24"/>
        <v>#VALUE!</v>
      </c>
    </row>
    <row r="127" spans="1:31" x14ac:dyDescent="0.2">
      <c r="A127" s="41" t="str">
        <f>IF(F127="","",1+MAX(A$10:A126))</f>
        <v/>
      </c>
      <c r="B127" s="10"/>
      <c r="C127" s="10">
        <v>219</v>
      </c>
      <c r="D127" s="11" t="s">
        <v>71</v>
      </c>
      <c r="E127" s="113"/>
      <c r="F127" s="11"/>
      <c r="G127" s="113"/>
      <c r="H127" s="114">
        <v>0</v>
      </c>
      <c r="I127" s="113">
        <f t="shared" si="25"/>
        <v>0</v>
      </c>
      <c r="J127" s="113">
        <f t="shared" si="26"/>
        <v>0</v>
      </c>
      <c r="K127" s="113" t="str">
        <f>IF(ISERROR(VLOOKUP(AC127,Nachträge!$A$2:$Y$646,25,FALSE)),"",VLOOKUP(AC127,Nachträge!$A$2:$Y$646,25,FALSE))</f>
        <v/>
      </c>
      <c r="L127" s="114">
        <v>0</v>
      </c>
      <c r="M127" s="113" t="e">
        <f t="shared" si="27"/>
        <v>#VALUE!</v>
      </c>
      <c r="N127" s="113" t="e">
        <f t="shared" si="28"/>
        <v>#VALUE!</v>
      </c>
      <c r="O127" s="113" t="e">
        <f t="shared" si="29"/>
        <v>#VALUE!</v>
      </c>
      <c r="P127" s="113" t="e">
        <f t="shared" si="30"/>
        <v>#VALUE!</v>
      </c>
      <c r="Q127" s="113">
        <f>SUMIFS(Zahlungsfreigabe!$J$12:$J$1000,Zahlungsfreigabe!$C$12:$C$1000,Baukosten!F127,Zahlungsfreigabe!$E$12:$E$1000,D127)</f>
        <v>0</v>
      </c>
      <c r="R127" s="113" t="e">
        <f t="shared" si="31"/>
        <v>#VALUE!</v>
      </c>
      <c r="S127" s="130" t="e">
        <f t="shared" si="32"/>
        <v>#VALUE!</v>
      </c>
      <c r="T127" s="55">
        <v>0</v>
      </c>
      <c r="U127" s="113" t="e">
        <f t="shared" si="33"/>
        <v>#VALUE!</v>
      </c>
      <c r="V127" s="11"/>
      <c r="W127" s="11"/>
      <c r="AC127" s="100" t="str">
        <f t="shared" si="22"/>
        <v/>
      </c>
      <c r="AD127" s="129" t="e">
        <f t="shared" si="23"/>
        <v>#VALUE!</v>
      </c>
      <c r="AE127" s="5" t="e">
        <f t="shared" si="24"/>
        <v>#VALUE!</v>
      </c>
    </row>
    <row r="128" spans="1:31" x14ac:dyDescent="0.2">
      <c r="A128" s="41" t="str">
        <f>IF(F128="","",1+MAX(A$10:A127))</f>
        <v/>
      </c>
      <c r="B128" s="10"/>
      <c r="C128" s="10">
        <v>219</v>
      </c>
      <c r="D128" s="11" t="s">
        <v>71</v>
      </c>
      <c r="E128" s="113"/>
      <c r="F128" s="11"/>
      <c r="G128" s="113"/>
      <c r="H128" s="114">
        <v>0</v>
      </c>
      <c r="I128" s="113">
        <f t="shared" si="25"/>
        <v>0</v>
      </c>
      <c r="J128" s="113">
        <f t="shared" si="26"/>
        <v>0</v>
      </c>
      <c r="K128" s="113" t="str">
        <f>IF(ISERROR(VLOOKUP(AC128,Nachträge!$A$2:$Y$646,25,FALSE)),"",VLOOKUP(AC128,Nachträge!$A$2:$Y$646,25,FALSE))</f>
        <v/>
      </c>
      <c r="L128" s="114">
        <v>0</v>
      </c>
      <c r="M128" s="113" t="e">
        <f t="shared" si="27"/>
        <v>#VALUE!</v>
      </c>
      <c r="N128" s="113" t="e">
        <f t="shared" si="28"/>
        <v>#VALUE!</v>
      </c>
      <c r="O128" s="113" t="e">
        <f t="shared" si="29"/>
        <v>#VALUE!</v>
      </c>
      <c r="P128" s="113" t="e">
        <f t="shared" si="30"/>
        <v>#VALUE!</v>
      </c>
      <c r="Q128" s="113">
        <f>SUMIFS(Zahlungsfreigabe!$J$12:$J$1000,Zahlungsfreigabe!$C$12:$C$1000,Baukosten!F128,Zahlungsfreigabe!$E$12:$E$1000,D128)</f>
        <v>0</v>
      </c>
      <c r="R128" s="113" t="e">
        <f t="shared" si="31"/>
        <v>#VALUE!</v>
      </c>
      <c r="S128" s="130" t="e">
        <f t="shared" si="32"/>
        <v>#VALUE!</v>
      </c>
      <c r="T128" s="55">
        <v>0</v>
      </c>
      <c r="U128" s="113" t="e">
        <f t="shared" si="33"/>
        <v>#VALUE!</v>
      </c>
      <c r="V128" s="11"/>
      <c r="W128" s="11"/>
      <c r="AC128" s="100" t="str">
        <f t="shared" si="22"/>
        <v/>
      </c>
      <c r="AD128" s="129" t="e">
        <f t="shared" si="23"/>
        <v>#VALUE!</v>
      </c>
      <c r="AE128" s="5" t="e">
        <f t="shared" si="24"/>
        <v>#VALUE!</v>
      </c>
    </row>
    <row r="129" spans="1:31" x14ac:dyDescent="0.2">
      <c r="A129" s="41" t="str">
        <f>IF(F129="","",1+MAX(A$10:A128))</f>
        <v/>
      </c>
      <c r="B129" s="10"/>
      <c r="C129" s="10">
        <v>219</v>
      </c>
      <c r="D129" s="11" t="s">
        <v>71</v>
      </c>
      <c r="E129" s="113"/>
      <c r="F129" s="11"/>
      <c r="G129" s="113"/>
      <c r="H129" s="114">
        <v>0</v>
      </c>
      <c r="I129" s="113">
        <f t="shared" si="25"/>
        <v>0</v>
      </c>
      <c r="J129" s="113">
        <f t="shared" si="26"/>
        <v>0</v>
      </c>
      <c r="K129" s="113" t="str">
        <f>IF(ISERROR(VLOOKUP(AC129,Nachträge!$A$2:$Y$646,25,FALSE)),"",VLOOKUP(AC129,Nachträge!$A$2:$Y$646,25,FALSE))</f>
        <v/>
      </c>
      <c r="L129" s="114">
        <v>0</v>
      </c>
      <c r="M129" s="113" t="e">
        <f t="shared" si="27"/>
        <v>#VALUE!</v>
      </c>
      <c r="N129" s="113" t="e">
        <f t="shared" si="28"/>
        <v>#VALUE!</v>
      </c>
      <c r="O129" s="113" t="e">
        <f t="shared" si="29"/>
        <v>#VALUE!</v>
      </c>
      <c r="P129" s="113" t="e">
        <f t="shared" si="30"/>
        <v>#VALUE!</v>
      </c>
      <c r="Q129" s="113">
        <f>SUMIFS(Zahlungsfreigabe!$J$12:$J$1000,Zahlungsfreigabe!$C$12:$C$1000,Baukosten!F129,Zahlungsfreigabe!$E$12:$E$1000,D129)</f>
        <v>0</v>
      </c>
      <c r="R129" s="113" t="e">
        <f t="shared" si="31"/>
        <v>#VALUE!</v>
      </c>
      <c r="S129" s="130" t="e">
        <f t="shared" si="32"/>
        <v>#VALUE!</v>
      </c>
      <c r="T129" s="55">
        <v>0</v>
      </c>
      <c r="U129" s="113" t="e">
        <f t="shared" si="33"/>
        <v>#VALUE!</v>
      </c>
      <c r="V129" s="11"/>
      <c r="W129" s="11"/>
      <c r="AC129" s="100" t="str">
        <f t="shared" si="22"/>
        <v/>
      </c>
      <c r="AD129" s="129" t="e">
        <f t="shared" si="23"/>
        <v>#VALUE!</v>
      </c>
      <c r="AE129" s="5" t="e">
        <f t="shared" si="24"/>
        <v>#VALUE!</v>
      </c>
    </row>
    <row r="130" spans="1:31" x14ac:dyDescent="0.2">
      <c r="A130" s="41" t="str">
        <f>IF(F130="","",1+MAX(A$10:A129))</f>
        <v/>
      </c>
      <c r="B130" s="10"/>
      <c r="C130" s="10">
        <v>220</v>
      </c>
      <c r="D130" s="11" t="s">
        <v>72</v>
      </c>
      <c r="E130" s="113"/>
      <c r="F130" s="11"/>
      <c r="G130" s="113"/>
      <c r="H130" s="114">
        <v>0</v>
      </c>
      <c r="I130" s="113">
        <f t="shared" si="25"/>
        <v>0</v>
      </c>
      <c r="J130" s="113">
        <f t="shared" si="26"/>
        <v>0</v>
      </c>
      <c r="K130" s="113" t="str">
        <f>IF(ISERROR(VLOOKUP(AC130,Nachträge!$A$2:$Y$646,25,FALSE)),"",VLOOKUP(AC130,Nachträge!$A$2:$Y$646,25,FALSE))</f>
        <v/>
      </c>
      <c r="L130" s="114">
        <v>0</v>
      </c>
      <c r="M130" s="113" t="e">
        <f t="shared" si="27"/>
        <v>#VALUE!</v>
      </c>
      <c r="N130" s="113" t="e">
        <f t="shared" si="28"/>
        <v>#VALUE!</v>
      </c>
      <c r="O130" s="113" t="e">
        <f t="shared" si="29"/>
        <v>#VALUE!</v>
      </c>
      <c r="P130" s="113" t="e">
        <f t="shared" si="30"/>
        <v>#VALUE!</v>
      </c>
      <c r="Q130" s="113">
        <f>SUMIFS(Zahlungsfreigabe!$J$12:$J$1000,Zahlungsfreigabe!$C$12:$C$1000,Baukosten!F130,Zahlungsfreigabe!$E$12:$E$1000,D130)</f>
        <v>0</v>
      </c>
      <c r="R130" s="113" t="e">
        <f t="shared" si="31"/>
        <v>#VALUE!</v>
      </c>
      <c r="S130" s="130" t="e">
        <f t="shared" si="32"/>
        <v>#VALUE!</v>
      </c>
      <c r="T130" s="55">
        <v>0</v>
      </c>
      <c r="U130" s="113" t="e">
        <f t="shared" si="33"/>
        <v>#VALUE!</v>
      </c>
      <c r="V130" s="11"/>
      <c r="W130" s="11"/>
      <c r="AC130" s="100" t="str">
        <f t="shared" si="22"/>
        <v/>
      </c>
      <c r="AD130" s="129" t="e">
        <f t="shared" si="23"/>
        <v>#VALUE!</v>
      </c>
      <c r="AE130" s="5" t="e">
        <f t="shared" si="24"/>
        <v>#VALUE!</v>
      </c>
    </row>
    <row r="131" spans="1:31" x14ac:dyDescent="0.2">
      <c r="A131" s="41" t="str">
        <f>IF(F131="","",1+MAX(A$10:A130))</f>
        <v/>
      </c>
      <c r="B131" s="10"/>
      <c r="C131" s="10">
        <v>220</v>
      </c>
      <c r="D131" s="11" t="s">
        <v>72</v>
      </c>
      <c r="E131" s="113"/>
      <c r="F131" s="11"/>
      <c r="G131" s="113"/>
      <c r="H131" s="114">
        <v>0</v>
      </c>
      <c r="I131" s="113">
        <f t="shared" si="25"/>
        <v>0</v>
      </c>
      <c r="J131" s="113">
        <f t="shared" si="26"/>
        <v>0</v>
      </c>
      <c r="K131" s="113" t="str">
        <f>IF(ISERROR(VLOOKUP(AC131,Nachträge!$A$2:$Y$646,25,FALSE)),"",VLOOKUP(AC131,Nachträge!$A$2:$Y$646,25,FALSE))</f>
        <v/>
      </c>
      <c r="L131" s="114">
        <v>0</v>
      </c>
      <c r="M131" s="113" t="e">
        <f t="shared" si="27"/>
        <v>#VALUE!</v>
      </c>
      <c r="N131" s="113" t="e">
        <f t="shared" si="28"/>
        <v>#VALUE!</v>
      </c>
      <c r="O131" s="113" t="e">
        <f t="shared" si="29"/>
        <v>#VALUE!</v>
      </c>
      <c r="P131" s="113" t="e">
        <f t="shared" si="30"/>
        <v>#VALUE!</v>
      </c>
      <c r="Q131" s="113">
        <f>SUMIFS(Zahlungsfreigabe!$J$12:$J$1000,Zahlungsfreigabe!$C$12:$C$1000,Baukosten!F131,Zahlungsfreigabe!$E$12:$E$1000,D131)</f>
        <v>0</v>
      </c>
      <c r="R131" s="113" t="e">
        <f t="shared" si="31"/>
        <v>#VALUE!</v>
      </c>
      <c r="S131" s="130" t="e">
        <f t="shared" si="32"/>
        <v>#VALUE!</v>
      </c>
      <c r="T131" s="55">
        <v>0</v>
      </c>
      <c r="U131" s="113" t="e">
        <f t="shared" si="33"/>
        <v>#VALUE!</v>
      </c>
      <c r="V131" s="11"/>
      <c r="W131" s="11"/>
      <c r="AC131" s="100" t="str">
        <f t="shared" si="22"/>
        <v/>
      </c>
      <c r="AD131" s="129" t="e">
        <f t="shared" si="23"/>
        <v>#VALUE!</v>
      </c>
      <c r="AE131" s="5" t="e">
        <f t="shared" si="24"/>
        <v>#VALUE!</v>
      </c>
    </row>
    <row r="132" spans="1:31" x14ac:dyDescent="0.2">
      <c r="A132" s="41" t="str">
        <f>IF(F132="","",1+MAX(A$10:A131))</f>
        <v/>
      </c>
      <c r="B132" s="10"/>
      <c r="C132" s="10">
        <v>220</v>
      </c>
      <c r="D132" s="11" t="s">
        <v>72</v>
      </c>
      <c r="E132" s="113"/>
      <c r="F132" s="11"/>
      <c r="G132" s="113"/>
      <c r="H132" s="114">
        <v>0</v>
      </c>
      <c r="I132" s="113">
        <f t="shared" si="25"/>
        <v>0</v>
      </c>
      <c r="J132" s="113">
        <f t="shared" si="26"/>
        <v>0</v>
      </c>
      <c r="K132" s="113" t="str">
        <f>IF(ISERROR(VLOOKUP(AC132,Nachträge!$A$2:$Y$646,25,FALSE)),"",VLOOKUP(AC132,Nachträge!$A$2:$Y$646,25,FALSE))</f>
        <v/>
      </c>
      <c r="L132" s="114">
        <v>0</v>
      </c>
      <c r="M132" s="113" t="e">
        <f t="shared" si="27"/>
        <v>#VALUE!</v>
      </c>
      <c r="N132" s="113" t="e">
        <f t="shared" si="28"/>
        <v>#VALUE!</v>
      </c>
      <c r="O132" s="113" t="e">
        <f t="shared" si="29"/>
        <v>#VALUE!</v>
      </c>
      <c r="P132" s="113" t="e">
        <f t="shared" si="30"/>
        <v>#VALUE!</v>
      </c>
      <c r="Q132" s="113">
        <f>SUMIFS(Zahlungsfreigabe!$J$12:$J$1000,Zahlungsfreigabe!$C$12:$C$1000,Baukosten!F132,Zahlungsfreigabe!$E$12:$E$1000,D132)</f>
        <v>0</v>
      </c>
      <c r="R132" s="113" t="e">
        <f t="shared" si="31"/>
        <v>#VALUE!</v>
      </c>
      <c r="S132" s="130" t="e">
        <f t="shared" si="32"/>
        <v>#VALUE!</v>
      </c>
      <c r="T132" s="55">
        <v>0</v>
      </c>
      <c r="U132" s="113" t="e">
        <f t="shared" si="33"/>
        <v>#VALUE!</v>
      </c>
      <c r="V132" s="11"/>
      <c r="W132" s="11"/>
      <c r="AC132" s="100" t="str">
        <f t="shared" si="22"/>
        <v/>
      </c>
      <c r="AD132" s="129" t="e">
        <f t="shared" si="23"/>
        <v>#VALUE!</v>
      </c>
      <c r="AE132" s="5" t="e">
        <f t="shared" si="24"/>
        <v>#VALUE!</v>
      </c>
    </row>
    <row r="133" spans="1:31" x14ac:dyDescent="0.2">
      <c r="A133" s="41" t="str">
        <f>IF(F133="","",1+MAX(A$10:A132))</f>
        <v/>
      </c>
      <c r="B133" s="10"/>
      <c r="C133" s="10">
        <v>220</v>
      </c>
      <c r="D133" s="11" t="s">
        <v>72</v>
      </c>
      <c r="E133" s="113"/>
      <c r="F133" s="11"/>
      <c r="G133" s="113"/>
      <c r="H133" s="114">
        <v>0</v>
      </c>
      <c r="I133" s="113">
        <f t="shared" si="25"/>
        <v>0</v>
      </c>
      <c r="J133" s="113">
        <f t="shared" si="26"/>
        <v>0</v>
      </c>
      <c r="K133" s="113" t="str">
        <f>IF(ISERROR(VLOOKUP(AC133,Nachträge!$A$2:$Y$646,25,FALSE)),"",VLOOKUP(AC133,Nachträge!$A$2:$Y$646,25,FALSE))</f>
        <v/>
      </c>
      <c r="L133" s="114">
        <v>0</v>
      </c>
      <c r="M133" s="113" t="e">
        <f t="shared" si="27"/>
        <v>#VALUE!</v>
      </c>
      <c r="N133" s="113" t="e">
        <f t="shared" si="28"/>
        <v>#VALUE!</v>
      </c>
      <c r="O133" s="113" t="e">
        <f t="shared" si="29"/>
        <v>#VALUE!</v>
      </c>
      <c r="P133" s="113" t="e">
        <f t="shared" si="30"/>
        <v>#VALUE!</v>
      </c>
      <c r="Q133" s="113">
        <f>SUMIFS(Zahlungsfreigabe!$J$12:$J$1000,Zahlungsfreigabe!$C$12:$C$1000,Baukosten!F133,Zahlungsfreigabe!$E$12:$E$1000,D133)</f>
        <v>0</v>
      </c>
      <c r="R133" s="113" t="e">
        <f t="shared" si="31"/>
        <v>#VALUE!</v>
      </c>
      <c r="S133" s="130" t="e">
        <f t="shared" si="32"/>
        <v>#VALUE!</v>
      </c>
      <c r="T133" s="55">
        <v>0</v>
      </c>
      <c r="U133" s="113" t="e">
        <f t="shared" si="33"/>
        <v>#VALUE!</v>
      </c>
      <c r="V133" s="11"/>
      <c r="W133" s="11"/>
      <c r="AC133" s="100" t="str">
        <f t="shared" si="22"/>
        <v/>
      </c>
      <c r="AD133" s="129" t="e">
        <f t="shared" si="23"/>
        <v>#VALUE!</v>
      </c>
      <c r="AE133" s="5" t="e">
        <f t="shared" si="24"/>
        <v>#VALUE!</v>
      </c>
    </row>
    <row r="134" spans="1:31" x14ac:dyDescent="0.2">
      <c r="A134" s="41" t="str">
        <f>IF(F134="","",1+MAX(A$10:A133))</f>
        <v/>
      </c>
      <c r="B134" s="10"/>
      <c r="C134" s="10">
        <v>220</v>
      </c>
      <c r="D134" s="11" t="s">
        <v>72</v>
      </c>
      <c r="E134" s="113"/>
      <c r="F134" s="11"/>
      <c r="G134" s="113"/>
      <c r="H134" s="114">
        <v>0</v>
      </c>
      <c r="I134" s="113">
        <f t="shared" si="25"/>
        <v>0</v>
      </c>
      <c r="J134" s="113">
        <f t="shared" si="26"/>
        <v>0</v>
      </c>
      <c r="K134" s="113" t="str">
        <f>IF(ISERROR(VLOOKUP(AC134,Nachträge!$A$2:$Y$646,25,FALSE)),"",VLOOKUP(AC134,Nachträge!$A$2:$Y$646,25,FALSE))</f>
        <v/>
      </c>
      <c r="L134" s="114">
        <v>0</v>
      </c>
      <c r="M134" s="113" t="e">
        <f t="shared" si="27"/>
        <v>#VALUE!</v>
      </c>
      <c r="N134" s="113" t="e">
        <f t="shared" si="28"/>
        <v>#VALUE!</v>
      </c>
      <c r="O134" s="113" t="e">
        <f t="shared" si="29"/>
        <v>#VALUE!</v>
      </c>
      <c r="P134" s="113" t="e">
        <f t="shared" si="30"/>
        <v>#VALUE!</v>
      </c>
      <c r="Q134" s="113">
        <f>SUMIFS(Zahlungsfreigabe!$J$12:$J$1000,Zahlungsfreigabe!$C$12:$C$1000,Baukosten!F134,Zahlungsfreigabe!$E$12:$E$1000,D134)</f>
        <v>0</v>
      </c>
      <c r="R134" s="113" t="e">
        <f t="shared" si="31"/>
        <v>#VALUE!</v>
      </c>
      <c r="S134" s="130" t="e">
        <f t="shared" si="32"/>
        <v>#VALUE!</v>
      </c>
      <c r="T134" s="55">
        <v>0</v>
      </c>
      <c r="U134" s="113" t="e">
        <f t="shared" si="33"/>
        <v>#VALUE!</v>
      </c>
      <c r="V134" s="11"/>
      <c r="W134" s="11"/>
      <c r="AC134" s="100" t="str">
        <f t="shared" si="22"/>
        <v/>
      </c>
      <c r="AD134" s="129" t="e">
        <f t="shared" si="23"/>
        <v>#VALUE!</v>
      </c>
      <c r="AE134" s="5" t="e">
        <f t="shared" si="24"/>
        <v>#VALUE!</v>
      </c>
    </row>
    <row r="135" spans="1:31" x14ac:dyDescent="0.2">
      <c r="A135" s="41" t="str">
        <f>IF(F135="","",1+MAX(A$10:A134))</f>
        <v/>
      </c>
      <c r="B135" s="10"/>
      <c r="C135" s="10">
        <v>220</v>
      </c>
      <c r="D135" s="11" t="s">
        <v>72</v>
      </c>
      <c r="E135" s="113"/>
      <c r="F135" s="11"/>
      <c r="G135" s="113"/>
      <c r="H135" s="114">
        <v>0</v>
      </c>
      <c r="I135" s="113">
        <f t="shared" si="25"/>
        <v>0</v>
      </c>
      <c r="J135" s="113">
        <f t="shared" si="26"/>
        <v>0</v>
      </c>
      <c r="K135" s="113" t="str">
        <f>IF(ISERROR(VLOOKUP(AC135,Nachträge!$A$2:$Y$646,25,FALSE)),"",VLOOKUP(AC135,Nachträge!$A$2:$Y$646,25,FALSE))</f>
        <v/>
      </c>
      <c r="L135" s="114">
        <v>0</v>
      </c>
      <c r="M135" s="113" t="e">
        <f t="shared" si="27"/>
        <v>#VALUE!</v>
      </c>
      <c r="N135" s="113" t="e">
        <f t="shared" si="28"/>
        <v>#VALUE!</v>
      </c>
      <c r="O135" s="113" t="e">
        <f t="shared" si="29"/>
        <v>#VALUE!</v>
      </c>
      <c r="P135" s="113" t="e">
        <f t="shared" si="30"/>
        <v>#VALUE!</v>
      </c>
      <c r="Q135" s="113">
        <f>SUMIFS(Zahlungsfreigabe!$J$12:$J$1000,Zahlungsfreigabe!$C$12:$C$1000,Baukosten!F135,Zahlungsfreigabe!$E$12:$E$1000,D135)</f>
        <v>0</v>
      </c>
      <c r="R135" s="113" t="e">
        <f t="shared" si="31"/>
        <v>#VALUE!</v>
      </c>
      <c r="S135" s="130" t="e">
        <f t="shared" si="32"/>
        <v>#VALUE!</v>
      </c>
      <c r="T135" s="55">
        <v>0</v>
      </c>
      <c r="U135" s="113" t="e">
        <f t="shared" si="33"/>
        <v>#VALUE!</v>
      </c>
      <c r="V135" s="11"/>
      <c r="W135" s="11"/>
      <c r="AC135" s="100" t="str">
        <f t="shared" si="22"/>
        <v/>
      </c>
      <c r="AD135" s="129" t="e">
        <f t="shared" si="23"/>
        <v>#VALUE!</v>
      </c>
      <c r="AE135" s="5" t="e">
        <f t="shared" si="24"/>
        <v>#VALUE!</v>
      </c>
    </row>
    <row r="136" spans="1:31" x14ac:dyDescent="0.2">
      <c r="A136" s="41" t="str">
        <f>IF(F136="","",1+MAX(A$10:A135))</f>
        <v/>
      </c>
      <c r="B136" s="10"/>
      <c r="C136" s="10">
        <v>220</v>
      </c>
      <c r="D136" s="11" t="s">
        <v>72</v>
      </c>
      <c r="E136" s="113"/>
      <c r="F136" s="11"/>
      <c r="G136" s="113"/>
      <c r="H136" s="114">
        <v>0</v>
      </c>
      <c r="I136" s="113">
        <f t="shared" si="25"/>
        <v>0</v>
      </c>
      <c r="J136" s="113">
        <f t="shared" si="26"/>
        <v>0</v>
      </c>
      <c r="K136" s="113" t="str">
        <f>IF(ISERROR(VLOOKUP(AC136,Nachträge!$A$2:$Y$646,25,FALSE)),"",VLOOKUP(AC136,Nachträge!$A$2:$Y$646,25,FALSE))</f>
        <v/>
      </c>
      <c r="L136" s="114">
        <v>0</v>
      </c>
      <c r="M136" s="113" t="e">
        <f t="shared" si="27"/>
        <v>#VALUE!</v>
      </c>
      <c r="N136" s="113" t="e">
        <f t="shared" si="28"/>
        <v>#VALUE!</v>
      </c>
      <c r="O136" s="113" t="e">
        <f t="shared" si="29"/>
        <v>#VALUE!</v>
      </c>
      <c r="P136" s="113" t="e">
        <f t="shared" si="30"/>
        <v>#VALUE!</v>
      </c>
      <c r="Q136" s="113">
        <f>SUMIFS(Zahlungsfreigabe!$J$12:$J$1000,Zahlungsfreigabe!$C$12:$C$1000,Baukosten!F136,Zahlungsfreigabe!$E$12:$E$1000,D136)</f>
        <v>0</v>
      </c>
      <c r="R136" s="113" t="e">
        <f t="shared" si="31"/>
        <v>#VALUE!</v>
      </c>
      <c r="S136" s="130" t="e">
        <f t="shared" si="32"/>
        <v>#VALUE!</v>
      </c>
      <c r="T136" s="55">
        <v>0</v>
      </c>
      <c r="U136" s="113" t="e">
        <f t="shared" si="33"/>
        <v>#VALUE!</v>
      </c>
      <c r="V136" s="11"/>
      <c r="W136" s="11"/>
      <c r="AC136" s="100" t="str">
        <f t="shared" si="22"/>
        <v/>
      </c>
      <c r="AD136" s="129" t="e">
        <f t="shared" si="23"/>
        <v>#VALUE!</v>
      </c>
      <c r="AE136" s="5" t="e">
        <f t="shared" si="24"/>
        <v>#VALUE!</v>
      </c>
    </row>
    <row r="137" spans="1:31" x14ac:dyDescent="0.2">
      <c r="A137" s="41" t="str">
        <f>IF(F137="","",1+MAX(A$10:A136))</f>
        <v/>
      </c>
      <c r="B137" s="10"/>
      <c r="C137" s="10">
        <v>220</v>
      </c>
      <c r="D137" s="11" t="s">
        <v>72</v>
      </c>
      <c r="E137" s="113"/>
      <c r="F137" s="11"/>
      <c r="G137" s="113"/>
      <c r="H137" s="114">
        <v>0</v>
      </c>
      <c r="I137" s="113">
        <f t="shared" si="25"/>
        <v>0</v>
      </c>
      <c r="J137" s="113">
        <f t="shared" si="26"/>
        <v>0</v>
      </c>
      <c r="K137" s="113" t="str">
        <f>IF(ISERROR(VLOOKUP(AC137,Nachträge!$A$2:$Y$646,25,FALSE)),"",VLOOKUP(AC137,Nachträge!$A$2:$Y$646,25,FALSE))</f>
        <v/>
      </c>
      <c r="L137" s="114">
        <v>0</v>
      </c>
      <c r="M137" s="113" t="e">
        <f t="shared" si="27"/>
        <v>#VALUE!</v>
      </c>
      <c r="N137" s="113" t="e">
        <f t="shared" si="28"/>
        <v>#VALUE!</v>
      </c>
      <c r="O137" s="113" t="e">
        <f t="shared" si="29"/>
        <v>#VALUE!</v>
      </c>
      <c r="P137" s="113" t="e">
        <f t="shared" si="30"/>
        <v>#VALUE!</v>
      </c>
      <c r="Q137" s="113">
        <f>SUMIFS(Zahlungsfreigabe!$J$12:$J$1000,Zahlungsfreigabe!$C$12:$C$1000,Baukosten!F137,Zahlungsfreigabe!$E$12:$E$1000,D137)</f>
        <v>0</v>
      </c>
      <c r="R137" s="113" t="e">
        <f t="shared" si="31"/>
        <v>#VALUE!</v>
      </c>
      <c r="S137" s="130" t="e">
        <f t="shared" si="32"/>
        <v>#VALUE!</v>
      </c>
      <c r="T137" s="55">
        <v>0</v>
      </c>
      <c r="U137" s="113" t="e">
        <f t="shared" si="33"/>
        <v>#VALUE!</v>
      </c>
      <c r="V137" s="11"/>
      <c r="W137" s="11"/>
      <c r="AC137" s="100" t="str">
        <f t="shared" si="22"/>
        <v/>
      </c>
      <c r="AD137" s="129" t="e">
        <f t="shared" si="23"/>
        <v>#VALUE!</v>
      </c>
      <c r="AE137" s="5" t="e">
        <f t="shared" si="24"/>
        <v>#VALUE!</v>
      </c>
    </row>
    <row r="138" spans="1:31" x14ac:dyDescent="0.2">
      <c r="A138" s="41" t="str">
        <f>IF(F138="","",1+MAX(A$10:A137))</f>
        <v/>
      </c>
      <c r="B138" s="10"/>
      <c r="C138" s="10">
        <v>220</v>
      </c>
      <c r="D138" s="11" t="s">
        <v>72</v>
      </c>
      <c r="E138" s="113"/>
      <c r="F138" s="11"/>
      <c r="G138" s="113"/>
      <c r="H138" s="114">
        <v>0</v>
      </c>
      <c r="I138" s="113">
        <f t="shared" si="25"/>
        <v>0</v>
      </c>
      <c r="J138" s="113">
        <f t="shared" si="26"/>
        <v>0</v>
      </c>
      <c r="K138" s="113" t="str">
        <f>IF(ISERROR(VLOOKUP(AC138,Nachträge!$A$2:$Y$646,25,FALSE)),"",VLOOKUP(AC138,Nachträge!$A$2:$Y$646,25,FALSE))</f>
        <v/>
      </c>
      <c r="L138" s="114">
        <v>0</v>
      </c>
      <c r="M138" s="113" t="e">
        <f t="shared" si="27"/>
        <v>#VALUE!</v>
      </c>
      <c r="N138" s="113" t="e">
        <f t="shared" si="28"/>
        <v>#VALUE!</v>
      </c>
      <c r="O138" s="113" t="e">
        <f t="shared" si="29"/>
        <v>#VALUE!</v>
      </c>
      <c r="P138" s="113" t="e">
        <f t="shared" si="30"/>
        <v>#VALUE!</v>
      </c>
      <c r="Q138" s="113">
        <f>SUMIFS(Zahlungsfreigabe!$J$12:$J$1000,Zahlungsfreigabe!$C$12:$C$1000,Baukosten!F138,Zahlungsfreigabe!$E$12:$E$1000,D138)</f>
        <v>0</v>
      </c>
      <c r="R138" s="113" t="e">
        <f t="shared" si="31"/>
        <v>#VALUE!</v>
      </c>
      <c r="S138" s="130" t="e">
        <f t="shared" si="32"/>
        <v>#VALUE!</v>
      </c>
      <c r="T138" s="55">
        <v>0</v>
      </c>
      <c r="U138" s="113" t="e">
        <f t="shared" si="33"/>
        <v>#VALUE!</v>
      </c>
      <c r="V138" s="11"/>
      <c r="W138" s="11"/>
      <c r="AC138" s="100" t="str">
        <f t="shared" si="22"/>
        <v/>
      </c>
      <c r="AD138" s="129" t="e">
        <f t="shared" si="23"/>
        <v>#VALUE!</v>
      </c>
      <c r="AE138" s="5" t="e">
        <f t="shared" si="24"/>
        <v>#VALUE!</v>
      </c>
    </row>
    <row r="139" spans="1:31" x14ac:dyDescent="0.2">
      <c r="A139" s="41" t="str">
        <f>IF(F139="","",1+MAX(A$10:A138))</f>
        <v/>
      </c>
      <c r="B139" s="10"/>
      <c r="C139" s="10">
        <v>220</v>
      </c>
      <c r="D139" s="11" t="s">
        <v>72</v>
      </c>
      <c r="E139" s="113"/>
      <c r="F139" s="11"/>
      <c r="G139" s="113"/>
      <c r="H139" s="114">
        <v>0</v>
      </c>
      <c r="I139" s="113">
        <f t="shared" si="25"/>
        <v>0</v>
      </c>
      <c r="J139" s="113">
        <f t="shared" si="26"/>
        <v>0</v>
      </c>
      <c r="K139" s="113" t="str">
        <f>IF(ISERROR(VLOOKUP(AC139,Nachträge!$A$2:$Y$646,25,FALSE)),"",VLOOKUP(AC139,Nachträge!$A$2:$Y$646,25,FALSE))</f>
        <v/>
      </c>
      <c r="L139" s="114">
        <v>0</v>
      </c>
      <c r="M139" s="113" t="e">
        <f t="shared" si="27"/>
        <v>#VALUE!</v>
      </c>
      <c r="N139" s="113" t="e">
        <f t="shared" si="28"/>
        <v>#VALUE!</v>
      </c>
      <c r="O139" s="113" t="e">
        <f t="shared" si="29"/>
        <v>#VALUE!</v>
      </c>
      <c r="P139" s="113" t="e">
        <f t="shared" si="30"/>
        <v>#VALUE!</v>
      </c>
      <c r="Q139" s="113">
        <f>SUMIFS(Zahlungsfreigabe!$J$12:$J$1000,Zahlungsfreigabe!$C$12:$C$1000,Baukosten!F139,Zahlungsfreigabe!$E$12:$E$1000,D139)</f>
        <v>0</v>
      </c>
      <c r="R139" s="113" t="e">
        <f t="shared" si="31"/>
        <v>#VALUE!</v>
      </c>
      <c r="S139" s="130" t="e">
        <f t="shared" si="32"/>
        <v>#VALUE!</v>
      </c>
      <c r="T139" s="55">
        <v>0</v>
      </c>
      <c r="U139" s="113" t="e">
        <f t="shared" si="33"/>
        <v>#VALUE!</v>
      </c>
      <c r="V139" s="11"/>
      <c r="W139" s="11"/>
      <c r="AC139" s="100" t="str">
        <f t="shared" si="22"/>
        <v/>
      </c>
      <c r="AD139" s="129" t="e">
        <f t="shared" si="23"/>
        <v>#VALUE!</v>
      </c>
      <c r="AE139" s="5" t="e">
        <f t="shared" si="24"/>
        <v>#VALUE!</v>
      </c>
    </row>
    <row r="140" spans="1:31" x14ac:dyDescent="0.2">
      <c r="A140" s="41" t="str">
        <f>IF(F140="","",1+MAX(A$10:A139))</f>
        <v/>
      </c>
      <c r="B140" s="10"/>
      <c r="C140" s="10">
        <v>221</v>
      </c>
      <c r="D140" s="11" t="s">
        <v>73</v>
      </c>
      <c r="E140" s="113"/>
      <c r="F140" s="11"/>
      <c r="G140" s="113"/>
      <c r="H140" s="114">
        <v>0</v>
      </c>
      <c r="I140" s="113">
        <f t="shared" si="25"/>
        <v>0</v>
      </c>
      <c r="J140" s="113">
        <f t="shared" si="26"/>
        <v>0</v>
      </c>
      <c r="K140" s="113" t="str">
        <f>IF(ISERROR(VLOOKUP(AC140,Nachträge!$A$2:$Y$646,25,FALSE)),"",VLOOKUP(AC140,Nachträge!$A$2:$Y$646,25,FALSE))</f>
        <v/>
      </c>
      <c r="L140" s="114">
        <v>0</v>
      </c>
      <c r="M140" s="113" t="e">
        <f t="shared" si="27"/>
        <v>#VALUE!</v>
      </c>
      <c r="N140" s="113" t="e">
        <f t="shared" si="28"/>
        <v>#VALUE!</v>
      </c>
      <c r="O140" s="113" t="e">
        <f t="shared" si="29"/>
        <v>#VALUE!</v>
      </c>
      <c r="P140" s="113" t="e">
        <f t="shared" si="30"/>
        <v>#VALUE!</v>
      </c>
      <c r="Q140" s="113">
        <f>SUMIFS(Zahlungsfreigabe!$J$12:$J$1000,Zahlungsfreigabe!$C$12:$C$1000,Baukosten!F140,Zahlungsfreigabe!$E$12:$E$1000,D140)</f>
        <v>0</v>
      </c>
      <c r="R140" s="113" t="e">
        <f t="shared" si="31"/>
        <v>#VALUE!</v>
      </c>
      <c r="S140" s="130" t="e">
        <f t="shared" si="32"/>
        <v>#VALUE!</v>
      </c>
      <c r="T140" s="55">
        <v>0</v>
      </c>
      <c r="U140" s="113" t="e">
        <f t="shared" si="33"/>
        <v>#VALUE!</v>
      </c>
      <c r="V140" s="11"/>
      <c r="W140" s="11"/>
      <c r="AC140" s="100" t="str">
        <f t="shared" ref="AC140:AC203" si="34">IFERROR(A140,"")</f>
        <v/>
      </c>
      <c r="AD140" s="129" t="e">
        <f t="shared" ref="AD140:AD203" si="35">J140+K140</f>
        <v>#VALUE!</v>
      </c>
      <c r="AE140" s="5" t="e">
        <f t="shared" ref="AE140:AE203" si="36">(AD140/100)*80</f>
        <v>#VALUE!</v>
      </c>
    </row>
    <row r="141" spans="1:31" x14ac:dyDescent="0.2">
      <c r="A141" s="41" t="str">
        <f>IF(F141="","",1+MAX(A$10:A140))</f>
        <v/>
      </c>
      <c r="B141" s="10"/>
      <c r="C141" s="10">
        <v>221</v>
      </c>
      <c r="D141" s="11" t="s">
        <v>73</v>
      </c>
      <c r="E141" s="113"/>
      <c r="F141" s="11"/>
      <c r="G141" s="113"/>
      <c r="H141" s="114">
        <v>0</v>
      </c>
      <c r="I141" s="113">
        <f t="shared" ref="I141:I204" si="37">-SUM(G141*H141)</f>
        <v>0</v>
      </c>
      <c r="J141" s="113">
        <f t="shared" ref="J141:J204" si="38">SUM(G141+I141)</f>
        <v>0</v>
      </c>
      <c r="K141" s="113" t="str">
        <f>IF(ISERROR(VLOOKUP(AC141,Nachträge!$A$2:$Y$646,25,FALSE)),"",VLOOKUP(AC141,Nachträge!$A$2:$Y$646,25,FALSE))</f>
        <v/>
      </c>
      <c r="L141" s="114">
        <v>0</v>
      </c>
      <c r="M141" s="113" t="e">
        <f t="shared" ref="M141:M204" si="39">-SUM(K141*L141)</f>
        <v>#VALUE!</v>
      </c>
      <c r="N141" s="113" t="e">
        <f t="shared" ref="N141:N204" si="40">SUM(K141+M141)</f>
        <v>#VALUE!</v>
      </c>
      <c r="O141" s="113" t="e">
        <f t="shared" ref="O141:O204" si="41">SUM(G141+K141)</f>
        <v>#VALUE!</v>
      </c>
      <c r="P141" s="113" t="e">
        <f t="shared" ref="P141:P204" si="42">SUM(J141+N141)</f>
        <v>#VALUE!</v>
      </c>
      <c r="Q141" s="113">
        <f>SUMIFS(Zahlungsfreigabe!$J$12:$J$1000,Zahlungsfreigabe!$C$12:$C$1000,Baukosten!F141,Zahlungsfreigabe!$E$12:$E$1000,D141)</f>
        <v>0</v>
      </c>
      <c r="R141" s="113" t="e">
        <f t="shared" si="31"/>
        <v>#VALUE!</v>
      </c>
      <c r="S141" s="130" t="e">
        <f t="shared" si="32"/>
        <v>#VALUE!</v>
      </c>
      <c r="T141" s="55">
        <v>0</v>
      </c>
      <c r="U141" s="113" t="e">
        <f t="shared" si="33"/>
        <v>#VALUE!</v>
      </c>
      <c r="V141" s="11"/>
      <c r="W141" s="11"/>
      <c r="AC141" s="100" t="str">
        <f t="shared" si="34"/>
        <v/>
      </c>
      <c r="AD141" s="129" t="e">
        <f t="shared" si="35"/>
        <v>#VALUE!</v>
      </c>
      <c r="AE141" s="5" t="e">
        <f t="shared" si="36"/>
        <v>#VALUE!</v>
      </c>
    </row>
    <row r="142" spans="1:31" x14ac:dyDescent="0.2">
      <c r="A142" s="41" t="str">
        <f>IF(F142="","",1+MAX(A$10:A141))</f>
        <v/>
      </c>
      <c r="B142" s="10"/>
      <c r="C142" s="10">
        <v>221</v>
      </c>
      <c r="D142" s="11" t="s">
        <v>73</v>
      </c>
      <c r="E142" s="113"/>
      <c r="F142" s="11"/>
      <c r="G142" s="113"/>
      <c r="H142" s="114">
        <v>0</v>
      </c>
      <c r="I142" s="113">
        <f t="shared" si="37"/>
        <v>0</v>
      </c>
      <c r="J142" s="113">
        <f t="shared" si="38"/>
        <v>0</v>
      </c>
      <c r="K142" s="113" t="str">
        <f>IF(ISERROR(VLOOKUP(AC142,Nachträge!$A$2:$Y$646,25,FALSE)),"",VLOOKUP(AC142,Nachträge!$A$2:$Y$646,25,FALSE))</f>
        <v/>
      </c>
      <c r="L142" s="114">
        <v>0</v>
      </c>
      <c r="M142" s="113" t="e">
        <f t="shared" si="39"/>
        <v>#VALUE!</v>
      </c>
      <c r="N142" s="113" t="e">
        <f t="shared" si="40"/>
        <v>#VALUE!</v>
      </c>
      <c r="O142" s="113" t="e">
        <f t="shared" si="41"/>
        <v>#VALUE!</v>
      </c>
      <c r="P142" s="113" t="e">
        <f t="shared" si="42"/>
        <v>#VALUE!</v>
      </c>
      <c r="Q142" s="113">
        <f>SUMIFS(Zahlungsfreigabe!$J$12:$J$1000,Zahlungsfreigabe!$C$12:$C$1000,Baukosten!F142,Zahlungsfreigabe!$E$12:$E$1000,D142)</f>
        <v>0</v>
      </c>
      <c r="R142" s="113" t="e">
        <f t="shared" si="31"/>
        <v>#VALUE!</v>
      </c>
      <c r="S142" s="130" t="e">
        <f t="shared" si="32"/>
        <v>#VALUE!</v>
      </c>
      <c r="T142" s="55">
        <v>0</v>
      </c>
      <c r="U142" s="113" t="e">
        <f t="shared" si="33"/>
        <v>#VALUE!</v>
      </c>
      <c r="V142" s="11"/>
      <c r="W142" s="11"/>
      <c r="AC142" s="100" t="str">
        <f t="shared" si="34"/>
        <v/>
      </c>
      <c r="AD142" s="129" t="e">
        <f t="shared" si="35"/>
        <v>#VALUE!</v>
      </c>
      <c r="AE142" s="5" t="e">
        <f t="shared" si="36"/>
        <v>#VALUE!</v>
      </c>
    </row>
    <row r="143" spans="1:31" x14ac:dyDescent="0.2">
      <c r="A143" s="41" t="str">
        <f>IF(F143="","",1+MAX(A$10:A142))</f>
        <v/>
      </c>
      <c r="B143" s="10"/>
      <c r="C143" s="10">
        <v>221</v>
      </c>
      <c r="D143" s="11" t="s">
        <v>73</v>
      </c>
      <c r="E143" s="113"/>
      <c r="F143" s="11"/>
      <c r="G143" s="113"/>
      <c r="H143" s="114">
        <v>0</v>
      </c>
      <c r="I143" s="113">
        <f t="shared" si="37"/>
        <v>0</v>
      </c>
      <c r="J143" s="113">
        <f t="shared" si="38"/>
        <v>0</v>
      </c>
      <c r="K143" s="113" t="str">
        <f>IF(ISERROR(VLOOKUP(AC143,Nachträge!$A$2:$Y$646,25,FALSE)),"",VLOOKUP(AC143,Nachträge!$A$2:$Y$646,25,FALSE))</f>
        <v/>
      </c>
      <c r="L143" s="114">
        <v>0</v>
      </c>
      <c r="M143" s="113" t="e">
        <f t="shared" si="39"/>
        <v>#VALUE!</v>
      </c>
      <c r="N143" s="113" t="e">
        <f t="shared" si="40"/>
        <v>#VALUE!</v>
      </c>
      <c r="O143" s="113" t="e">
        <f t="shared" si="41"/>
        <v>#VALUE!</v>
      </c>
      <c r="P143" s="113" t="e">
        <f t="shared" si="42"/>
        <v>#VALUE!</v>
      </c>
      <c r="Q143" s="113">
        <f>SUMIFS(Zahlungsfreigabe!$J$12:$J$1000,Zahlungsfreigabe!$C$12:$C$1000,Baukosten!F143,Zahlungsfreigabe!$E$12:$E$1000,D143)</f>
        <v>0</v>
      </c>
      <c r="R143" s="113" t="e">
        <f t="shared" si="31"/>
        <v>#VALUE!</v>
      </c>
      <c r="S143" s="130" t="e">
        <f t="shared" si="32"/>
        <v>#VALUE!</v>
      </c>
      <c r="T143" s="55">
        <v>0</v>
      </c>
      <c r="U143" s="113" t="e">
        <f t="shared" si="33"/>
        <v>#VALUE!</v>
      </c>
      <c r="V143" s="11"/>
      <c r="W143" s="11"/>
      <c r="AC143" s="100" t="str">
        <f t="shared" si="34"/>
        <v/>
      </c>
      <c r="AD143" s="129" t="e">
        <f t="shared" si="35"/>
        <v>#VALUE!</v>
      </c>
      <c r="AE143" s="5" t="e">
        <f t="shared" si="36"/>
        <v>#VALUE!</v>
      </c>
    </row>
    <row r="144" spans="1:31" x14ac:dyDescent="0.2">
      <c r="A144" s="41" t="str">
        <f>IF(F144="","",1+MAX(A$10:A143))</f>
        <v/>
      </c>
      <c r="B144" s="10"/>
      <c r="C144" s="10">
        <v>221</v>
      </c>
      <c r="D144" s="11" t="s">
        <v>73</v>
      </c>
      <c r="E144" s="113"/>
      <c r="F144" s="11"/>
      <c r="G144" s="113"/>
      <c r="H144" s="114">
        <v>0</v>
      </c>
      <c r="I144" s="113">
        <f t="shared" si="37"/>
        <v>0</v>
      </c>
      <c r="J144" s="113">
        <f t="shared" si="38"/>
        <v>0</v>
      </c>
      <c r="K144" s="113" t="str">
        <f>IF(ISERROR(VLOOKUP(AC144,Nachträge!$A$2:$Y$646,25,FALSE)),"",VLOOKUP(AC144,Nachträge!$A$2:$Y$646,25,FALSE))</f>
        <v/>
      </c>
      <c r="L144" s="114">
        <v>0</v>
      </c>
      <c r="M144" s="113" t="e">
        <f t="shared" si="39"/>
        <v>#VALUE!</v>
      </c>
      <c r="N144" s="113" t="e">
        <f t="shared" si="40"/>
        <v>#VALUE!</v>
      </c>
      <c r="O144" s="113" t="e">
        <f t="shared" si="41"/>
        <v>#VALUE!</v>
      </c>
      <c r="P144" s="113" t="e">
        <f t="shared" si="42"/>
        <v>#VALUE!</v>
      </c>
      <c r="Q144" s="113">
        <f>SUMIFS(Zahlungsfreigabe!$J$12:$J$1000,Zahlungsfreigabe!$C$12:$C$1000,Baukosten!F144,Zahlungsfreigabe!$E$12:$E$1000,D144)</f>
        <v>0</v>
      </c>
      <c r="R144" s="113" t="e">
        <f t="shared" si="31"/>
        <v>#VALUE!</v>
      </c>
      <c r="S144" s="130" t="e">
        <f t="shared" si="32"/>
        <v>#VALUE!</v>
      </c>
      <c r="T144" s="55">
        <v>0</v>
      </c>
      <c r="U144" s="113" t="e">
        <f t="shared" si="33"/>
        <v>#VALUE!</v>
      </c>
      <c r="V144" s="11"/>
      <c r="W144" s="11"/>
      <c r="AC144" s="100" t="str">
        <f t="shared" si="34"/>
        <v/>
      </c>
      <c r="AD144" s="129" t="e">
        <f t="shared" si="35"/>
        <v>#VALUE!</v>
      </c>
      <c r="AE144" s="5" t="e">
        <f t="shared" si="36"/>
        <v>#VALUE!</v>
      </c>
    </row>
    <row r="145" spans="1:31" x14ac:dyDescent="0.2">
      <c r="A145" s="41" t="str">
        <f>IF(F145="","",1+MAX(A$10:A144))</f>
        <v/>
      </c>
      <c r="B145" s="10"/>
      <c r="C145" s="10">
        <v>221</v>
      </c>
      <c r="D145" s="11" t="s">
        <v>73</v>
      </c>
      <c r="E145" s="113"/>
      <c r="F145" s="11"/>
      <c r="G145" s="113"/>
      <c r="H145" s="114">
        <v>0</v>
      </c>
      <c r="I145" s="113">
        <f t="shared" si="37"/>
        <v>0</v>
      </c>
      <c r="J145" s="113">
        <f t="shared" si="38"/>
        <v>0</v>
      </c>
      <c r="K145" s="113" t="str">
        <f>IF(ISERROR(VLOOKUP(AC145,Nachträge!$A$2:$Y$646,25,FALSE)),"",VLOOKUP(AC145,Nachträge!$A$2:$Y$646,25,FALSE))</f>
        <v/>
      </c>
      <c r="L145" s="114">
        <v>0</v>
      </c>
      <c r="M145" s="113" t="e">
        <f t="shared" si="39"/>
        <v>#VALUE!</v>
      </c>
      <c r="N145" s="113" t="e">
        <f t="shared" si="40"/>
        <v>#VALUE!</v>
      </c>
      <c r="O145" s="113" t="e">
        <f t="shared" si="41"/>
        <v>#VALUE!</v>
      </c>
      <c r="P145" s="113" t="e">
        <f t="shared" si="42"/>
        <v>#VALUE!</v>
      </c>
      <c r="Q145" s="113">
        <f>SUMIFS(Zahlungsfreigabe!$J$12:$J$1000,Zahlungsfreigabe!$C$12:$C$1000,Baukosten!F145,Zahlungsfreigabe!$E$12:$E$1000,D145)</f>
        <v>0</v>
      </c>
      <c r="R145" s="113" t="e">
        <f t="shared" si="31"/>
        <v>#VALUE!</v>
      </c>
      <c r="S145" s="130" t="e">
        <f t="shared" si="32"/>
        <v>#VALUE!</v>
      </c>
      <c r="T145" s="55">
        <v>0</v>
      </c>
      <c r="U145" s="113" t="e">
        <f t="shared" si="33"/>
        <v>#VALUE!</v>
      </c>
      <c r="V145" s="11"/>
      <c r="W145" s="11"/>
      <c r="AC145" s="100" t="str">
        <f t="shared" si="34"/>
        <v/>
      </c>
      <c r="AD145" s="129" t="e">
        <f t="shared" si="35"/>
        <v>#VALUE!</v>
      </c>
      <c r="AE145" s="5" t="e">
        <f t="shared" si="36"/>
        <v>#VALUE!</v>
      </c>
    </row>
    <row r="146" spans="1:31" x14ac:dyDescent="0.2">
      <c r="A146" s="41" t="str">
        <f>IF(F146="","",1+MAX(A$10:A145))</f>
        <v/>
      </c>
      <c r="B146" s="10"/>
      <c r="C146" s="10">
        <v>221</v>
      </c>
      <c r="D146" s="11" t="s">
        <v>73</v>
      </c>
      <c r="E146" s="113"/>
      <c r="F146" s="11"/>
      <c r="G146" s="113"/>
      <c r="H146" s="114">
        <v>0</v>
      </c>
      <c r="I146" s="113">
        <f t="shared" si="37"/>
        <v>0</v>
      </c>
      <c r="J146" s="113">
        <f t="shared" si="38"/>
        <v>0</v>
      </c>
      <c r="K146" s="113" t="str">
        <f>IF(ISERROR(VLOOKUP(AC146,Nachträge!$A$2:$Y$646,25,FALSE)),"",VLOOKUP(AC146,Nachträge!$A$2:$Y$646,25,FALSE))</f>
        <v/>
      </c>
      <c r="L146" s="114">
        <v>0</v>
      </c>
      <c r="M146" s="113" t="e">
        <f t="shared" si="39"/>
        <v>#VALUE!</v>
      </c>
      <c r="N146" s="113" t="e">
        <f t="shared" si="40"/>
        <v>#VALUE!</v>
      </c>
      <c r="O146" s="113" t="e">
        <f t="shared" si="41"/>
        <v>#VALUE!</v>
      </c>
      <c r="P146" s="113" t="e">
        <f t="shared" si="42"/>
        <v>#VALUE!</v>
      </c>
      <c r="Q146" s="113">
        <f>SUMIFS(Zahlungsfreigabe!$J$12:$J$1000,Zahlungsfreigabe!$C$12:$C$1000,Baukosten!F146,Zahlungsfreigabe!$E$12:$E$1000,D146)</f>
        <v>0</v>
      </c>
      <c r="R146" s="113" t="e">
        <f t="shared" si="31"/>
        <v>#VALUE!</v>
      </c>
      <c r="S146" s="130" t="e">
        <f t="shared" si="32"/>
        <v>#VALUE!</v>
      </c>
      <c r="T146" s="55">
        <v>0</v>
      </c>
      <c r="U146" s="113" t="e">
        <f t="shared" si="33"/>
        <v>#VALUE!</v>
      </c>
      <c r="V146" s="11"/>
      <c r="W146" s="11"/>
      <c r="AC146" s="100" t="str">
        <f t="shared" si="34"/>
        <v/>
      </c>
      <c r="AD146" s="129" t="e">
        <f t="shared" si="35"/>
        <v>#VALUE!</v>
      </c>
      <c r="AE146" s="5" t="e">
        <f t="shared" si="36"/>
        <v>#VALUE!</v>
      </c>
    </row>
    <row r="147" spans="1:31" x14ac:dyDescent="0.2">
      <c r="A147" s="41" t="str">
        <f>IF(F147="","",1+MAX(A$10:A146))</f>
        <v/>
      </c>
      <c r="B147" s="10"/>
      <c r="C147" s="10">
        <v>221</v>
      </c>
      <c r="D147" s="11" t="s">
        <v>73</v>
      </c>
      <c r="E147" s="113"/>
      <c r="F147" s="11"/>
      <c r="G147" s="113"/>
      <c r="H147" s="114">
        <v>0</v>
      </c>
      <c r="I147" s="113">
        <f t="shared" si="37"/>
        <v>0</v>
      </c>
      <c r="J147" s="113">
        <f t="shared" si="38"/>
        <v>0</v>
      </c>
      <c r="K147" s="113" t="str">
        <f>IF(ISERROR(VLOOKUP(AC147,Nachträge!$A$2:$Y$646,25,FALSE)),"",VLOOKUP(AC147,Nachträge!$A$2:$Y$646,25,FALSE))</f>
        <v/>
      </c>
      <c r="L147" s="114">
        <v>0</v>
      </c>
      <c r="M147" s="113" t="e">
        <f t="shared" si="39"/>
        <v>#VALUE!</v>
      </c>
      <c r="N147" s="113" t="e">
        <f t="shared" si="40"/>
        <v>#VALUE!</v>
      </c>
      <c r="O147" s="113" t="e">
        <f t="shared" si="41"/>
        <v>#VALUE!</v>
      </c>
      <c r="P147" s="113" t="e">
        <f t="shared" si="42"/>
        <v>#VALUE!</v>
      </c>
      <c r="Q147" s="113">
        <f>SUMIFS(Zahlungsfreigabe!$J$12:$J$1000,Zahlungsfreigabe!$C$12:$C$1000,Baukosten!F147,Zahlungsfreigabe!$E$12:$E$1000,D147)</f>
        <v>0</v>
      </c>
      <c r="R147" s="113" t="e">
        <f t="shared" si="31"/>
        <v>#VALUE!</v>
      </c>
      <c r="S147" s="130" t="e">
        <f t="shared" si="32"/>
        <v>#VALUE!</v>
      </c>
      <c r="T147" s="55">
        <v>0</v>
      </c>
      <c r="U147" s="113" t="e">
        <f t="shared" si="33"/>
        <v>#VALUE!</v>
      </c>
      <c r="V147" s="11"/>
      <c r="W147" s="11"/>
      <c r="AC147" s="100" t="str">
        <f t="shared" si="34"/>
        <v/>
      </c>
      <c r="AD147" s="129" t="e">
        <f t="shared" si="35"/>
        <v>#VALUE!</v>
      </c>
      <c r="AE147" s="5" t="e">
        <f t="shared" si="36"/>
        <v>#VALUE!</v>
      </c>
    </row>
    <row r="148" spans="1:31" x14ac:dyDescent="0.2">
      <c r="A148" s="41" t="str">
        <f>IF(F148="","",1+MAX(A$10:A147))</f>
        <v/>
      </c>
      <c r="B148" s="10"/>
      <c r="C148" s="10">
        <v>221</v>
      </c>
      <c r="D148" s="11" t="s">
        <v>73</v>
      </c>
      <c r="E148" s="113"/>
      <c r="F148" s="11"/>
      <c r="G148" s="113"/>
      <c r="H148" s="114">
        <v>0</v>
      </c>
      <c r="I148" s="113">
        <f t="shared" si="37"/>
        <v>0</v>
      </c>
      <c r="J148" s="113">
        <f t="shared" si="38"/>
        <v>0</v>
      </c>
      <c r="K148" s="113" t="str">
        <f>IF(ISERROR(VLOOKUP(AC148,Nachträge!$A$2:$Y$646,25,FALSE)),"",VLOOKUP(AC148,Nachträge!$A$2:$Y$646,25,FALSE))</f>
        <v/>
      </c>
      <c r="L148" s="114">
        <v>0</v>
      </c>
      <c r="M148" s="113" t="e">
        <f t="shared" si="39"/>
        <v>#VALUE!</v>
      </c>
      <c r="N148" s="113" t="e">
        <f t="shared" si="40"/>
        <v>#VALUE!</v>
      </c>
      <c r="O148" s="113" t="e">
        <f t="shared" si="41"/>
        <v>#VALUE!</v>
      </c>
      <c r="P148" s="113" t="e">
        <f t="shared" si="42"/>
        <v>#VALUE!</v>
      </c>
      <c r="Q148" s="113">
        <f>SUMIFS(Zahlungsfreigabe!$J$12:$J$1000,Zahlungsfreigabe!$C$12:$C$1000,Baukosten!F148,Zahlungsfreigabe!$E$12:$E$1000,D148)</f>
        <v>0</v>
      </c>
      <c r="R148" s="113" t="e">
        <f t="shared" si="31"/>
        <v>#VALUE!</v>
      </c>
      <c r="S148" s="130" t="e">
        <f t="shared" si="32"/>
        <v>#VALUE!</v>
      </c>
      <c r="T148" s="55">
        <v>0</v>
      </c>
      <c r="U148" s="113" t="e">
        <f t="shared" si="33"/>
        <v>#VALUE!</v>
      </c>
      <c r="V148" s="11"/>
      <c r="W148" s="11"/>
      <c r="AC148" s="100" t="str">
        <f t="shared" si="34"/>
        <v/>
      </c>
      <c r="AD148" s="129" t="e">
        <f t="shared" si="35"/>
        <v>#VALUE!</v>
      </c>
      <c r="AE148" s="5" t="e">
        <f t="shared" si="36"/>
        <v>#VALUE!</v>
      </c>
    </row>
    <row r="149" spans="1:31" x14ac:dyDescent="0.2">
      <c r="A149" s="41" t="str">
        <f>IF(F149="","",1+MAX(A$10:A148))</f>
        <v/>
      </c>
      <c r="B149" s="10"/>
      <c r="C149" s="10">
        <v>222</v>
      </c>
      <c r="D149" s="11" t="s">
        <v>74</v>
      </c>
      <c r="E149" s="113"/>
      <c r="F149" s="11"/>
      <c r="G149" s="113"/>
      <c r="H149" s="114">
        <v>0</v>
      </c>
      <c r="I149" s="113">
        <f t="shared" si="37"/>
        <v>0</v>
      </c>
      <c r="J149" s="113">
        <f t="shared" si="38"/>
        <v>0</v>
      </c>
      <c r="K149" s="113" t="str">
        <f>IF(ISERROR(VLOOKUP(AC149,Nachträge!$A$2:$Y$646,25,FALSE)),"",VLOOKUP(AC149,Nachträge!$A$2:$Y$646,25,FALSE))</f>
        <v/>
      </c>
      <c r="L149" s="114">
        <v>0</v>
      </c>
      <c r="M149" s="113" t="e">
        <f t="shared" si="39"/>
        <v>#VALUE!</v>
      </c>
      <c r="N149" s="113" t="e">
        <f t="shared" si="40"/>
        <v>#VALUE!</v>
      </c>
      <c r="O149" s="113" t="e">
        <f t="shared" si="41"/>
        <v>#VALUE!</v>
      </c>
      <c r="P149" s="113" t="e">
        <f t="shared" si="42"/>
        <v>#VALUE!</v>
      </c>
      <c r="Q149" s="113">
        <f>SUMIFS(Zahlungsfreigabe!$J$12:$J$1000,Zahlungsfreigabe!$C$12:$C$1000,Baukosten!F149,Zahlungsfreigabe!$E$12:$E$1000,D149)</f>
        <v>0</v>
      </c>
      <c r="R149" s="113" t="e">
        <f t="shared" si="31"/>
        <v>#VALUE!</v>
      </c>
      <c r="S149" s="130" t="e">
        <f t="shared" si="32"/>
        <v>#VALUE!</v>
      </c>
      <c r="T149" s="55">
        <v>0</v>
      </c>
      <c r="U149" s="113" t="e">
        <f t="shared" si="33"/>
        <v>#VALUE!</v>
      </c>
      <c r="V149" s="11"/>
      <c r="W149" s="11"/>
      <c r="AC149" s="100" t="str">
        <f t="shared" si="34"/>
        <v/>
      </c>
      <c r="AD149" s="129" t="e">
        <f t="shared" si="35"/>
        <v>#VALUE!</v>
      </c>
      <c r="AE149" s="5" t="e">
        <f t="shared" si="36"/>
        <v>#VALUE!</v>
      </c>
    </row>
    <row r="150" spans="1:31" x14ac:dyDescent="0.2">
      <c r="A150" s="41" t="str">
        <f>IF(F150="","",1+MAX(A$10:A149))</f>
        <v/>
      </c>
      <c r="B150" s="10"/>
      <c r="C150" s="10">
        <v>222</v>
      </c>
      <c r="D150" s="11" t="s">
        <v>74</v>
      </c>
      <c r="E150" s="113"/>
      <c r="F150" s="11"/>
      <c r="G150" s="113"/>
      <c r="H150" s="114">
        <v>0</v>
      </c>
      <c r="I150" s="113">
        <f t="shared" si="37"/>
        <v>0</v>
      </c>
      <c r="J150" s="113">
        <f t="shared" si="38"/>
        <v>0</v>
      </c>
      <c r="K150" s="113" t="str">
        <f>IF(ISERROR(VLOOKUP(AC150,Nachträge!$A$2:$Y$646,25,FALSE)),"",VLOOKUP(AC150,Nachträge!$A$2:$Y$646,25,FALSE))</f>
        <v/>
      </c>
      <c r="L150" s="114">
        <v>0</v>
      </c>
      <c r="M150" s="113" t="e">
        <f t="shared" si="39"/>
        <v>#VALUE!</v>
      </c>
      <c r="N150" s="113" t="e">
        <f t="shared" si="40"/>
        <v>#VALUE!</v>
      </c>
      <c r="O150" s="113" t="e">
        <f t="shared" si="41"/>
        <v>#VALUE!</v>
      </c>
      <c r="P150" s="113" t="e">
        <f t="shared" si="42"/>
        <v>#VALUE!</v>
      </c>
      <c r="Q150" s="113">
        <f>SUMIFS(Zahlungsfreigabe!$J$12:$J$1000,Zahlungsfreigabe!$C$12:$C$1000,Baukosten!F150,Zahlungsfreigabe!$E$12:$E$1000,D150)</f>
        <v>0</v>
      </c>
      <c r="R150" s="113" t="e">
        <f t="shared" si="31"/>
        <v>#VALUE!</v>
      </c>
      <c r="S150" s="130" t="e">
        <f t="shared" si="32"/>
        <v>#VALUE!</v>
      </c>
      <c r="T150" s="55">
        <v>0</v>
      </c>
      <c r="U150" s="113" t="e">
        <f t="shared" si="33"/>
        <v>#VALUE!</v>
      </c>
      <c r="V150" s="11"/>
      <c r="W150" s="11"/>
      <c r="AC150" s="100" t="str">
        <f t="shared" si="34"/>
        <v/>
      </c>
      <c r="AD150" s="129" t="e">
        <f t="shared" si="35"/>
        <v>#VALUE!</v>
      </c>
      <c r="AE150" s="5" t="e">
        <f t="shared" si="36"/>
        <v>#VALUE!</v>
      </c>
    </row>
    <row r="151" spans="1:31" x14ac:dyDescent="0.2">
      <c r="A151" s="41" t="str">
        <f>IF(F151="","",1+MAX(A$10:A150))</f>
        <v/>
      </c>
      <c r="B151" s="10"/>
      <c r="C151" s="10">
        <v>222</v>
      </c>
      <c r="D151" s="11" t="s">
        <v>74</v>
      </c>
      <c r="E151" s="113"/>
      <c r="F151" s="11"/>
      <c r="G151" s="113"/>
      <c r="H151" s="114">
        <v>0</v>
      </c>
      <c r="I151" s="113">
        <f t="shared" si="37"/>
        <v>0</v>
      </c>
      <c r="J151" s="113">
        <f t="shared" si="38"/>
        <v>0</v>
      </c>
      <c r="K151" s="113" t="str">
        <f>IF(ISERROR(VLOOKUP(AC151,Nachträge!$A$2:$Y$646,25,FALSE)),"",VLOOKUP(AC151,Nachträge!$A$2:$Y$646,25,FALSE))</f>
        <v/>
      </c>
      <c r="L151" s="114">
        <v>0</v>
      </c>
      <c r="M151" s="113" t="e">
        <f t="shared" si="39"/>
        <v>#VALUE!</v>
      </c>
      <c r="N151" s="113" t="e">
        <f t="shared" si="40"/>
        <v>#VALUE!</v>
      </c>
      <c r="O151" s="113" t="e">
        <f t="shared" si="41"/>
        <v>#VALUE!</v>
      </c>
      <c r="P151" s="113" t="e">
        <f t="shared" si="42"/>
        <v>#VALUE!</v>
      </c>
      <c r="Q151" s="113">
        <f>SUMIFS(Zahlungsfreigabe!$J$12:$J$1000,Zahlungsfreigabe!$C$12:$C$1000,Baukosten!F151,Zahlungsfreigabe!$E$12:$E$1000,D151)</f>
        <v>0</v>
      </c>
      <c r="R151" s="113" t="e">
        <f t="shared" si="31"/>
        <v>#VALUE!</v>
      </c>
      <c r="S151" s="130" t="e">
        <f t="shared" si="32"/>
        <v>#VALUE!</v>
      </c>
      <c r="T151" s="55">
        <v>0</v>
      </c>
      <c r="U151" s="113" t="e">
        <f t="shared" si="33"/>
        <v>#VALUE!</v>
      </c>
      <c r="V151" s="11"/>
      <c r="W151" s="11"/>
      <c r="AC151" s="100" t="str">
        <f t="shared" si="34"/>
        <v/>
      </c>
      <c r="AD151" s="129" t="e">
        <f t="shared" si="35"/>
        <v>#VALUE!</v>
      </c>
      <c r="AE151" s="5" t="e">
        <f t="shared" si="36"/>
        <v>#VALUE!</v>
      </c>
    </row>
    <row r="152" spans="1:31" x14ac:dyDescent="0.2">
      <c r="A152" s="41" t="str">
        <f>IF(F152="","",1+MAX(A$10:A151))</f>
        <v/>
      </c>
      <c r="B152" s="10"/>
      <c r="C152" s="10">
        <v>222</v>
      </c>
      <c r="D152" s="11" t="s">
        <v>74</v>
      </c>
      <c r="E152" s="113"/>
      <c r="F152" s="11"/>
      <c r="G152" s="113"/>
      <c r="H152" s="114">
        <v>0</v>
      </c>
      <c r="I152" s="113">
        <f t="shared" si="37"/>
        <v>0</v>
      </c>
      <c r="J152" s="113">
        <f t="shared" si="38"/>
        <v>0</v>
      </c>
      <c r="K152" s="113" t="str">
        <f>IF(ISERROR(VLOOKUP(AC152,Nachträge!$A$2:$Y$646,25,FALSE)),"",VLOOKUP(AC152,Nachträge!$A$2:$Y$646,25,FALSE))</f>
        <v/>
      </c>
      <c r="L152" s="114">
        <v>0</v>
      </c>
      <c r="M152" s="113" t="e">
        <f t="shared" si="39"/>
        <v>#VALUE!</v>
      </c>
      <c r="N152" s="113" t="e">
        <f t="shared" si="40"/>
        <v>#VALUE!</v>
      </c>
      <c r="O152" s="113" t="e">
        <f t="shared" si="41"/>
        <v>#VALUE!</v>
      </c>
      <c r="P152" s="113" t="e">
        <f t="shared" si="42"/>
        <v>#VALUE!</v>
      </c>
      <c r="Q152" s="113">
        <f>SUMIFS(Zahlungsfreigabe!$J$12:$J$1000,Zahlungsfreigabe!$C$12:$C$1000,Baukosten!F152,Zahlungsfreigabe!$E$12:$E$1000,D152)</f>
        <v>0</v>
      </c>
      <c r="R152" s="113" t="e">
        <f t="shared" si="31"/>
        <v>#VALUE!</v>
      </c>
      <c r="S152" s="130" t="e">
        <f t="shared" si="32"/>
        <v>#VALUE!</v>
      </c>
      <c r="T152" s="55">
        <v>0</v>
      </c>
      <c r="U152" s="113" t="e">
        <f t="shared" si="33"/>
        <v>#VALUE!</v>
      </c>
      <c r="V152" s="11"/>
      <c r="W152" s="11"/>
      <c r="AC152" s="100" t="str">
        <f t="shared" si="34"/>
        <v/>
      </c>
      <c r="AD152" s="129" t="e">
        <f t="shared" si="35"/>
        <v>#VALUE!</v>
      </c>
      <c r="AE152" s="5" t="e">
        <f t="shared" si="36"/>
        <v>#VALUE!</v>
      </c>
    </row>
    <row r="153" spans="1:31" x14ac:dyDescent="0.2">
      <c r="A153" s="41" t="str">
        <f>IF(F153="","",1+MAX(A$10:A152))</f>
        <v/>
      </c>
      <c r="B153" s="10"/>
      <c r="C153" s="10">
        <v>222</v>
      </c>
      <c r="D153" s="11" t="s">
        <v>74</v>
      </c>
      <c r="E153" s="113"/>
      <c r="F153" s="11"/>
      <c r="G153" s="113"/>
      <c r="H153" s="114">
        <v>0</v>
      </c>
      <c r="I153" s="113">
        <f t="shared" si="37"/>
        <v>0</v>
      </c>
      <c r="J153" s="113">
        <f t="shared" si="38"/>
        <v>0</v>
      </c>
      <c r="K153" s="113" t="str">
        <f>IF(ISERROR(VLOOKUP(AC153,Nachträge!$A$2:$Y$646,25,FALSE)),"",VLOOKUP(AC153,Nachträge!$A$2:$Y$646,25,FALSE))</f>
        <v/>
      </c>
      <c r="L153" s="114">
        <v>0</v>
      </c>
      <c r="M153" s="113" t="e">
        <f t="shared" si="39"/>
        <v>#VALUE!</v>
      </c>
      <c r="N153" s="113" t="e">
        <f t="shared" si="40"/>
        <v>#VALUE!</v>
      </c>
      <c r="O153" s="113" t="e">
        <f t="shared" si="41"/>
        <v>#VALUE!</v>
      </c>
      <c r="P153" s="113" t="e">
        <f t="shared" si="42"/>
        <v>#VALUE!</v>
      </c>
      <c r="Q153" s="113">
        <f>SUMIFS(Zahlungsfreigabe!$J$12:$J$1000,Zahlungsfreigabe!$C$12:$C$1000,Baukosten!F153,Zahlungsfreigabe!$E$12:$E$1000,D153)</f>
        <v>0</v>
      </c>
      <c r="R153" s="113" t="e">
        <f t="shared" si="31"/>
        <v>#VALUE!</v>
      </c>
      <c r="S153" s="130" t="e">
        <f t="shared" si="32"/>
        <v>#VALUE!</v>
      </c>
      <c r="T153" s="55">
        <v>0</v>
      </c>
      <c r="U153" s="113" t="e">
        <f t="shared" si="33"/>
        <v>#VALUE!</v>
      </c>
      <c r="V153" s="11"/>
      <c r="W153" s="11"/>
      <c r="AC153" s="100" t="str">
        <f t="shared" si="34"/>
        <v/>
      </c>
      <c r="AD153" s="129" t="e">
        <f t="shared" si="35"/>
        <v>#VALUE!</v>
      </c>
      <c r="AE153" s="5" t="e">
        <f t="shared" si="36"/>
        <v>#VALUE!</v>
      </c>
    </row>
    <row r="154" spans="1:31" x14ac:dyDescent="0.2">
      <c r="A154" s="41" t="str">
        <f>IF(F154="","",1+MAX(A$10:A153))</f>
        <v/>
      </c>
      <c r="B154" s="10"/>
      <c r="C154" s="10">
        <v>222</v>
      </c>
      <c r="D154" s="11" t="s">
        <v>74</v>
      </c>
      <c r="E154" s="113"/>
      <c r="F154" s="11"/>
      <c r="G154" s="113"/>
      <c r="H154" s="114">
        <v>0</v>
      </c>
      <c r="I154" s="113">
        <f t="shared" si="37"/>
        <v>0</v>
      </c>
      <c r="J154" s="113">
        <f t="shared" si="38"/>
        <v>0</v>
      </c>
      <c r="K154" s="113" t="str">
        <f>IF(ISERROR(VLOOKUP(AC154,Nachträge!$A$2:$Y$646,25,FALSE)),"",VLOOKUP(AC154,Nachträge!$A$2:$Y$646,25,FALSE))</f>
        <v/>
      </c>
      <c r="L154" s="114">
        <v>0</v>
      </c>
      <c r="M154" s="113" t="e">
        <f t="shared" si="39"/>
        <v>#VALUE!</v>
      </c>
      <c r="N154" s="113" t="e">
        <f t="shared" si="40"/>
        <v>#VALUE!</v>
      </c>
      <c r="O154" s="113" t="e">
        <f t="shared" si="41"/>
        <v>#VALUE!</v>
      </c>
      <c r="P154" s="113" t="e">
        <f t="shared" si="42"/>
        <v>#VALUE!</v>
      </c>
      <c r="Q154" s="113">
        <f>SUMIFS(Zahlungsfreigabe!$J$12:$J$1000,Zahlungsfreigabe!$C$12:$C$1000,Baukosten!F154,Zahlungsfreigabe!$E$12:$E$1000,D154)</f>
        <v>0</v>
      </c>
      <c r="R154" s="113" t="e">
        <f t="shared" si="31"/>
        <v>#VALUE!</v>
      </c>
      <c r="S154" s="130" t="e">
        <f t="shared" si="32"/>
        <v>#VALUE!</v>
      </c>
      <c r="T154" s="55">
        <v>0</v>
      </c>
      <c r="U154" s="113" t="e">
        <f t="shared" si="33"/>
        <v>#VALUE!</v>
      </c>
      <c r="V154" s="11"/>
      <c r="W154" s="11"/>
      <c r="AC154" s="100" t="str">
        <f t="shared" si="34"/>
        <v/>
      </c>
      <c r="AD154" s="129" t="e">
        <f t="shared" si="35"/>
        <v>#VALUE!</v>
      </c>
      <c r="AE154" s="5" t="e">
        <f t="shared" si="36"/>
        <v>#VALUE!</v>
      </c>
    </row>
    <row r="155" spans="1:31" x14ac:dyDescent="0.2">
      <c r="A155" s="41" t="str">
        <f>IF(F155="","",1+MAX(A$10:A154))</f>
        <v/>
      </c>
      <c r="B155" s="10"/>
      <c r="C155" s="10">
        <v>222</v>
      </c>
      <c r="D155" s="11" t="s">
        <v>74</v>
      </c>
      <c r="E155" s="113"/>
      <c r="F155" s="11"/>
      <c r="G155" s="113"/>
      <c r="H155" s="114">
        <v>0</v>
      </c>
      <c r="I155" s="113">
        <f t="shared" si="37"/>
        <v>0</v>
      </c>
      <c r="J155" s="113">
        <f t="shared" si="38"/>
        <v>0</v>
      </c>
      <c r="K155" s="113" t="str">
        <f>IF(ISERROR(VLOOKUP(AC155,Nachträge!$A$2:$Y$646,25,FALSE)),"",VLOOKUP(AC155,Nachträge!$A$2:$Y$646,25,FALSE))</f>
        <v/>
      </c>
      <c r="L155" s="114">
        <v>0</v>
      </c>
      <c r="M155" s="113" t="e">
        <f t="shared" si="39"/>
        <v>#VALUE!</v>
      </c>
      <c r="N155" s="113" t="e">
        <f t="shared" si="40"/>
        <v>#VALUE!</v>
      </c>
      <c r="O155" s="113" t="e">
        <f t="shared" si="41"/>
        <v>#VALUE!</v>
      </c>
      <c r="P155" s="113" t="e">
        <f t="shared" si="42"/>
        <v>#VALUE!</v>
      </c>
      <c r="Q155" s="113">
        <f>SUMIFS(Zahlungsfreigabe!$J$12:$J$1000,Zahlungsfreigabe!$C$12:$C$1000,Baukosten!F155,Zahlungsfreigabe!$E$12:$E$1000,D155)</f>
        <v>0</v>
      </c>
      <c r="R155" s="113" t="e">
        <f t="shared" si="31"/>
        <v>#VALUE!</v>
      </c>
      <c r="S155" s="130" t="e">
        <f t="shared" si="32"/>
        <v>#VALUE!</v>
      </c>
      <c r="T155" s="55">
        <v>0</v>
      </c>
      <c r="U155" s="113" t="e">
        <f t="shared" si="33"/>
        <v>#VALUE!</v>
      </c>
      <c r="V155" s="11"/>
      <c r="W155" s="11"/>
      <c r="AC155" s="100" t="str">
        <f t="shared" si="34"/>
        <v/>
      </c>
      <c r="AD155" s="129" t="e">
        <f t="shared" si="35"/>
        <v>#VALUE!</v>
      </c>
      <c r="AE155" s="5" t="e">
        <f t="shared" si="36"/>
        <v>#VALUE!</v>
      </c>
    </row>
    <row r="156" spans="1:31" x14ac:dyDescent="0.2">
      <c r="A156" s="41" t="str">
        <f>IF(F156="","",1+MAX(A$10:A155))</f>
        <v/>
      </c>
      <c r="B156" s="10"/>
      <c r="C156" s="10">
        <v>222</v>
      </c>
      <c r="D156" s="11" t="s">
        <v>74</v>
      </c>
      <c r="E156" s="113"/>
      <c r="F156" s="11"/>
      <c r="G156" s="113"/>
      <c r="H156" s="114">
        <v>0</v>
      </c>
      <c r="I156" s="113">
        <f t="shared" si="37"/>
        <v>0</v>
      </c>
      <c r="J156" s="113">
        <f t="shared" si="38"/>
        <v>0</v>
      </c>
      <c r="K156" s="113" t="str">
        <f>IF(ISERROR(VLOOKUP(AC156,Nachträge!$A$2:$Y$646,25,FALSE)),"",VLOOKUP(AC156,Nachträge!$A$2:$Y$646,25,FALSE))</f>
        <v/>
      </c>
      <c r="L156" s="114">
        <v>0</v>
      </c>
      <c r="M156" s="113" t="e">
        <f t="shared" si="39"/>
        <v>#VALUE!</v>
      </c>
      <c r="N156" s="113" t="e">
        <f t="shared" si="40"/>
        <v>#VALUE!</v>
      </c>
      <c r="O156" s="113" t="e">
        <f t="shared" si="41"/>
        <v>#VALUE!</v>
      </c>
      <c r="P156" s="113" t="e">
        <f t="shared" si="42"/>
        <v>#VALUE!</v>
      </c>
      <c r="Q156" s="113">
        <f>SUMIFS(Zahlungsfreigabe!$J$12:$J$1000,Zahlungsfreigabe!$C$12:$C$1000,Baukosten!F156,Zahlungsfreigabe!$E$12:$E$1000,D156)</f>
        <v>0</v>
      </c>
      <c r="R156" s="113" t="e">
        <f t="shared" si="31"/>
        <v>#VALUE!</v>
      </c>
      <c r="S156" s="130" t="e">
        <f t="shared" si="32"/>
        <v>#VALUE!</v>
      </c>
      <c r="T156" s="55">
        <v>0</v>
      </c>
      <c r="U156" s="113" t="e">
        <f t="shared" si="33"/>
        <v>#VALUE!</v>
      </c>
      <c r="V156" s="11"/>
      <c r="W156" s="11"/>
      <c r="AC156" s="100" t="str">
        <f t="shared" si="34"/>
        <v/>
      </c>
      <c r="AD156" s="129" t="e">
        <f t="shared" si="35"/>
        <v>#VALUE!</v>
      </c>
      <c r="AE156" s="5" t="e">
        <f t="shared" si="36"/>
        <v>#VALUE!</v>
      </c>
    </row>
    <row r="157" spans="1:31" x14ac:dyDescent="0.2">
      <c r="A157" s="41" t="str">
        <f>IF(F157="","",1+MAX(A$10:A156))</f>
        <v/>
      </c>
      <c r="B157" s="10"/>
      <c r="C157" s="10">
        <v>222</v>
      </c>
      <c r="D157" s="11" t="s">
        <v>74</v>
      </c>
      <c r="E157" s="113"/>
      <c r="F157" s="11"/>
      <c r="G157" s="113"/>
      <c r="H157" s="114">
        <v>0</v>
      </c>
      <c r="I157" s="113">
        <f t="shared" si="37"/>
        <v>0</v>
      </c>
      <c r="J157" s="113">
        <f t="shared" si="38"/>
        <v>0</v>
      </c>
      <c r="K157" s="113" t="str">
        <f>IF(ISERROR(VLOOKUP(AC157,Nachträge!$A$2:$Y$646,25,FALSE)),"",VLOOKUP(AC157,Nachträge!$A$2:$Y$646,25,FALSE))</f>
        <v/>
      </c>
      <c r="L157" s="114">
        <v>0</v>
      </c>
      <c r="M157" s="113" t="e">
        <f t="shared" si="39"/>
        <v>#VALUE!</v>
      </c>
      <c r="N157" s="113" t="e">
        <f t="shared" si="40"/>
        <v>#VALUE!</v>
      </c>
      <c r="O157" s="113" t="e">
        <f t="shared" si="41"/>
        <v>#VALUE!</v>
      </c>
      <c r="P157" s="113" t="e">
        <f t="shared" si="42"/>
        <v>#VALUE!</v>
      </c>
      <c r="Q157" s="113">
        <f>SUMIFS(Zahlungsfreigabe!$J$12:$J$1000,Zahlungsfreigabe!$C$12:$C$1000,Baukosten!F157,Zahlungsfreigabe!$E$12:$E$1000,D157)</f>
        <v>0</v>
      </c>
      <c r="R157" s="113" t="e">
        <f t="shared" si="31"/>
        <v>#VALUE!</v>
      </c>
      <c r="S157" s="130" t="e">
        <f t="shared" si="32"/>
        <v>#VALUE!</v>
      </c>
      <c r="T157" s="55">
        <v>0</v>
      </c>
      <c r="U157" s="113" t="e">
        <f t="shared" si="33"/>
        <v>#VALUE!</v>
      </c>
      <c r="V157" s="11"/>
      <c r="W157" s="11"/>
      <c r="AC157" s="100" t="str">
        <f t="shared" si="34"/>
        <v/>
      </c>
      <c r="AD157" s="129" t="e">
        <f t="shared" si="35"/>
        <v>#VALUE!</v>
      </c>
      <c r="AE157" s="5" t="e">
        <f t="shared" si="36"/>
        <v>#VALUE!</v>
      </c>
    </row>
    <row r="158" spans="1:31" x14ac:dyDescent="0.2">
      <c r="A158" s="41" t="str">
        <f>IF(F158="","",1+MAX(A$10:A157))</f>
        <v/>
      </c>
      <c r="B158" s="10"/>
      <c r="C158" s="10">
        <v>222</v>
      </c>
      <c r="D158" s="11" t="s">
        <v>74</v>
      </c>
      <c r="E158" s="113"/>
      <c r="F158" s="11"/>
      <c r="G158" s="113"/>
      <c r="H158" s="114">
        <v>0</v>
      </c>
      <c r="I158" s="113">
        <f t="shared" si="37"/>
        <v>0</v>
      </c>
      <c r="J158" s="113">
        <f t="shared" si="38"/>
        <v>0</v>
      </c>
      <c r="K158" s="113" t="str">
        <f>IF(ISERROR(VLOOKUP(AC158,Nachträge!$A$2:$Y$646,25,FALSE)),"",VLOOKUP(AC158,Nachträge!$A$2:$Y$646,25,FALSE))</f>
        <v/>
      </c>
      <c r="L158" s="114">
        <v>0</v>
      </c>
      <c r="M158" s="113" t="e">
        <f t="shared" si="39"/>
        <v>#VALUE!</v>
      </c>
      <c r="N158" s="113" t="e">
        <f t="shared" si="40"/>
        <v>#VALUE!</v>
      </c>
      <c r="O158" s="113" t="e">
        <f t="shared" si="41"/>
        <v>#VALUE!</v>
      </c>
      <c r="P158" s="113" t="e">
        <f t="shared" si="42"/>
        <v>#VALUE!</v>
      </c>
      <c r="Q158" s="113">
        <f>SUMIFS(Zahlungsfreigabe!$J$12:$J$1000,Zahlungsfreigabe!$C$12:$C$1000,Baukosten!F158,Zahlungsfreigabe!$E$12:$E$1000,D158)</f>
        <v>0</v>
      </c>
      <c r="R158" s="113" t="e">
        <f t="shared" si="31"/>
        <v>#VALUE!</v>
      </c>
      <c r="S158" s="130" t="e">
        <f t="shared" si="32"/>
        <v>#VALUE!</v>
      </c>
      <c r="T158" s="55">
        <v>0</v>
      </c>
      <c r="U158" s="113" t="e">
        <f t="shared" si="33"/>
        <v>#VALUE!</v>
      </c>
      <c r="V158" s="11"/>
      <c r="W158" s="11"/>
      <c r="AC158" s="100" t="str">
        <f t="shared" si="34"/>
        <v/>
      </c>
      <c r="AD158" s="129" t="e">
        <f t="shared" si="35"/>
        <v>#VALUE!</v>
      </c>
      <c r="AE158" s="5" t="e">
        <f t="shared" si="36"/>
        <v>#VALUE!</v>
      </c>
    </row>
    <row r="159" spans="1:31" x14ac:dyDescent="0.2">
      <c r="A159" s="41" t="str">
        <f>IF(F159="","",1+MAX(A$10:A158))</f>
        <v/>
      </c>
      <c r="B159" s="10"/>
      <c r="C159" s="10">
        <v>222</v>
      </c>
      <c r="D159" s="11" t="s">
        <v>74</v>
      </c>
      <c r="E159" s="113"/>
      <c r="F159" s="11"/>
      <c r="G159" s="113"/>
      <c r="H159" s="114">
        <v>0</v>
      </c>
      <c r="I159" s="113">
        <f t="shared" si="37"/>
        <v>0</v>
      </c>
      <c r="J159" s="113">
        <f t="shared" si="38"/>
        <v>0</v>
      </c>
      <c r="K159" s="113" t="str">
        <f>IF(ISERROR(VLOOKUP(AC159,Nachträge!$A$2:$Y$646,25,FALSE)),"",VLOOKUP(AC159,Nachträge!$A$2:$Y$646,25,FALSE))</f>
        <v/>
      </c>
      <c r="L159" s="114">
        <v>0</v>
      </c>
      <c r="M159" s="113" t="e">
        <f t="shared" si="39"/>
        <v>#VALUE!</v>
      </c>
      <c r="N159" s="113" t="e">
        <f t="shared" si="40"/>
        <v>#VALUE!</v>
      </c>
      <c r="O159" s="113" t="e">
        <f t="shared" si="41"/>
        <v>#VALUE!</v>
      </c>
      <c r="P159" s="113" t="e">
        <f t="shared" si="42"/>
        <v>#VALUE!</v>
      </c>
      <c r="Q159" s="113">
        <f>SUMIFS(Zahlungsfreigabe!$J$12:$J$1000,Zahlungsfreigabe!$C$12:$C$1000,Baukosten!F159,Zahlungsfreigabe!$E$12:$E$1000,D159)</f>
        <v>0</v>
      </c>
      <c r="R159" s="113" t="e">
        <f t="shared" ref="R159:R222" si="43">(J159+K159)-Q159</f>
        <v>#VALUE!</v>
      </c>
      <c r="S159" s="130" t="e">
        <f t="shared" ref="S159:S222" si="44">SUM(J159+K159)</f>
        <v>#VALUE!</v>
      </c>
      <c r="T159" s="55">
        <v>0</v>
      </c>
      <c r="U159" s="113" t="e">
        <f t="shared" ref="U159:U222" si="45">-SUM(J159+K159)*T159</f>
        <v>#VALUE!</v>
      </c>
      <c r="V159" s="11"/>
      <c r="W159" s="11"/>
      <c r="AC159" s="100" t="str">
        <f t="shared" si="34"/>
        <v/>
      </c>
      <c r="AD159" s="129" t="e">
        <f t="shared" si="35"/>
        <v>#VALUE!</v>
      </c>
      <c r="AE159" s="5" t="e">
        <f t="shared" si="36"/>
        <v>#VALUE!</v>
      </c>
    </row>
    <row r="160" spans="1:31" x14ac:dyDescent="0.2">
      <c r="A160" s="41" t="str">
        <f>IF(F160="","",1+MAX(A$10:A159))</f>
        <v/>
      </c>
      <c r="B160" s="10"/>
      <c r="C160" s="10">
        <v>222</v>
      </c>
      <c r="D160" s="11" t="s">
        <v>74</v>
      </c>
      <c r="E160" s="113"/>
      <c r="F160" s="11"/>
      <c r="G160" s="113"/>
      <c r="H160" s="114">
        <v>0</v>
      </c>
      <c r="I160" s="113">
        <f t="shared" si="37"/>
        <v>0</v>
      </c>
      <c r="J160" s="113">
        <f t="shared" si="38"/>
        <v>0</v>
      </c>
      <c r="K160" s="113" t="str">
        <f>IF(ISERROR(VLOOKUP(AC160,Nachträge!$A$2:$Y$646,25,FALSE)),"",VLOOKUP(AC160,Nachträge!$A$2:$Y$646,25,FALSE))</f>
        <v/>
      </c>
      <c r="L160" s="114">
        <v>0</v>
      </c>
      <c r="M160" s="113" t="e">
        <f t="shared" si="39"/>
        <v>#VALUE!</v>
      </c>
      <c r="N160" s="113" t="e">
        <f t="shared" si="40"/>
        <v>#VALUE!</v>
      </c>
      <c r="O160" s="113" t="e">
        <f t="shared" si="41"/>
        <v>#VALUE!</v>
      </c>
      <c r="P160" s="113" t="e">
        <f t="shared" si="42"/>
        <v>#VALUE!</v>
      </c>
      <c r="Q160" s="113">
        <f>SUMIFS(Zahlungsfreigabe!$J$12:$J$1000,Zahlungsfreigabe!$C$12:$C$1000,Baukosten!F160,Zahlungsfreigabe!$E$12:$E$1000,D160)</f>
        <v>0</v>
      </c>
      <c r="R160" s="113" t="e">
        <f t="shared" si="43"/>
        <v>#VALUE!</v>
      </c>
      <c r="S160" s="130" t="e">
        <f t="shared" si="44"/>
        <v>#VALUE!</v>
      </c>
      <c r="T160" s="55">
        <v>0</v>
      </c>
      <c r="U160" s="113" t="e">
        <f t="shared" si="45"/>
        <v>#VALUE!</v>
      </c>
      <c r="V160" s="11"/>
      <c r="W160" s="11"/>
      <c r="AC160" s="100" t="str">
        <f t="shared" si="34"/>
        <v/>
      </c>
      <c r="AD160" s="129" t="e">
        <f t="shared" si="35"/>
        <v>#VALUE!</v>
      </c>
      <c r="AE160" s="5" t="e">
        <f t="shared" si="36"/>
        <v>#VALUE!</v>
      </c>
    </row>
    <row r="161" spans="1:31" x14ac:dyDescent="0.2">
      <c r="A161" s="41" t="str">
        <f>IF(F161="","",1+MAX(A$10:A160))</f>
        <v/>
      </c>
      <c r="B161" s="10"/>
      <c r="C161" s="10">
        <v>222</v>
      </c>
      <c r="D161" s="11" t="s">
        <v>74</v>
      </c>
      <c r="E161" s="113"/>
      <c r="F161" s="11"/>
      <c r="G161" s="113"/>
      <c r="H161" s="114">
        <v>0</v>
      </c>
      <c r="I161" s="113">
        <f t="shared" si="37"/>
        <v>0</v>
      </c>
      <c r="J161" s="113">
        <f t="shared" si="38"/>
        <v>0</v>
      </c>
      <c r="K161" s="113" t="str">
        <f>IF(ISERROR(VLOOKUP(AC161,Nachträge!$A$2:$Y$646,25,FALSE)),"",VLOOKUP(AC161,Nachträge!$A$2:$Y$646,25,FALSE))</f>
        <v/>
      </c>
      <c r="L161" s="114">
        <v>0</v>
      </c>
      <c r="M161" s="113" t="e">
        <f t="shared" si="39"/>
        <v>#VALUE!</v>
      </c>
      <c r="N161" s="113" t="e">
        <f t="shared" si="40"/>
        <v>#VALUE!</v>
      </c>
      <c r="O161" s="113" t="e">
        <f t="shared" si="41"/>
        <v>#VALUE!</v>
      </c>
      <c r="P161" s="113" t="e">
        <f t="shared" si="42"/>
        <v>#VALUE!</v>
      </c>
      <c r="Q161" s="113">
        <f>SUMIFS(Zahlungsfreigabe!$J$12:$J$1000,Zahlungsfreigabe!$C$12:$C$1000,Baukosten!F161,Zahlungsfreigabe!$E$12:$E$1000,D161)</f>
        <v>0</v>
      </c>
      <c r="R161" s="113" t="e">
        <f t="shared" si="43"/>
        <v>#VALUE!</v>
      </c>
      <c r="S161" s="130" t="e">
        <f t="shared" si="44"/>
        <v>#VALUE!</v>
      </c>
      <c r="T161" s="55">
        <v>0</v>
      </c>
      <c r="U161" s="113" t="e">
        <f t="shared" si="45"/>
        <v>#VALUE!</v>
      </c>
      <c r="V161" s="11"/>
      <c r="W161" s="11"/>
      <c r="AC161" s="100" t="str">
        <f t="shared" si="34"/>
        <v/>
      </c>
      <c r="AD161" s="129" t="e">
        <f t="shared" si="35"/>
        <v>#VALUE!</v>
      </c>
      <c r="AE161" s="5" t="e">
        <f t="shared" si="36"/>
        <v>#VALUE!</v>
      </c>
    </row>
    <row r="162" spans="1:31" x14ac:dyDescent="0.2">
      <c r="A162" s="41" t="str">
        <f>IF(F162="","",1+MAX(A$10:A161))</f>
        <v/>
      </c>
      <c r="B162" s="10"/>
      <c r="C162" s="10">
        <v>222</v>
      </c>
      <c r="D162" s="11" t="s">
        <v>74</v>
      </c>
      <c r="E162" s="113"/>
      <c r="F162" s="11"/>
      <c r="G162" s="113"/>
      <c r="H162" s="114">
        <v>0</v>
      </c>
      <c r="I162" s="113">
        <f t="shared" si="37"/>
        <v>0</v>
      </c>
      <c r="J162" s="113">
        <f t="shared" si="38"/>
        <v>0</v>
      </c>
      <c r="K162" s="113" t="str">
        <f>IF(ISERROR(VLOOKUP(AC162,Nachträge!$A$2:$Y$646,25,FALSE)),"",VLOOKUP(AC162,Nachträge!$A$2:$Y$646,25,FALSE))</f>
        <v/>
      </c>
      <c r="L162" s="114">
        <v>0</v>
      </c>
      <c r="M162" s="113" t="e">
        <f t="shared" si="39"/>
        <v>#VALUE!</v>
      </c>
      <c r="N162" s="113" t="e">
        <f t="shared" si="40"/>
        <v>#VALUE!</v>
      </c>
      <c r="O162" s="113" t="e">
        <f t="shared" si="41"/>
        <v>#VALUE!</v>
      </c>
      <c r="P162" s="113" t="e">
        <f t="shared" si="42"/>
        <v>#VALUE!</v>
      </c>
      <c r="Q162" s="113">
        <f>SUMIFS(Zahlungsfreigabe!$J$12:$J$1000,Zahlungsfreigabe!$C$12:$C$1000,Baukosten!F162,Zahlungsfreigabe!$E$12:$E$1000,D162)</f>
        <v>0</v>
      </c>
      <c r="R162" s="113" t="e">
        <f t="shared" si="43"/>
        <v>#VALUE!</v>
      </c>
      <c r="S162" s="130" t="e">
        <f t="shared" si="44"/>
        <v>#VALUE!</v>
      </c>
      <c r="T162" s="55">
        <v>0</v>
      </c>
      <c r="U162" s="113" t="e">
        <f t="shared" si="45"/>
        <v>#VALUE!</v>
      </c>
      <c r="V162" s="11"/>
      <c r="W162" s="11"/>
      <c r="AC162" s="100" t="str">
        <f t="shared" si="34"/>
        <v/>
      </c>
      <c r="AD162" s="129" t="e">
        <f t="shared" si="35"/>
        <v>#VALUE!</v>
      </c>
      <c r="AE162" s="5" t="e">
        <f t="shared" si="36"/>
        <v>#VALUE!</v>
      </c>
    </row>
    <row r="163" spans="1:31" x14ac:dyDescent="0.2">
      <c r="A163" s="41" t="str">
        <f>IF(F163="","",1+MAX(A$10:A162))</f>
        <v/>
      </c>
      <c r="B163" s="10"/>
      <c r="C163" s="10">
        <v>222</v>
      </c>
      <c r="D163" s="11" t="s">
        <v>74</v>
      </c>
      <c r="E163" s="113"/>
      <c r="F163" s="11"/>
      <c r="G163" s="113"/>
      <c r="H163" s="114">
        <v>0</v>
      </c>
      <c r="I163" s="113">
        <f t="shared" si="37"/>
        <v>0</v>
      </c>
      <c r="J163" s="113">
        <f t="shared" si="38"/>
        <v>0</v>
      </c>
      <c r="K163" s="113" t="str">
        <f>IF(ISERROR(VLOOKUP(AC163,Nachträge!$A$2:$Y$646,25,FALSE)),"",VLOOKUP(AC163,Nachträge!$A$2:$Y$646,25,FALSE))</f>
        <v/>
      </c>
      <c r="L163" s="114">
        <v>0</v>
      </c>
      <c r="M163" s="113" t="e">
        <f t="shared" si="39"/>
        <v>#VALUE!</v>
      </c>
      <c r="N163" s="113" t="e">
        <f t="shared" si="40"/>
        <v>#VALUE!</v>
      </c>
      <c r="O163" s="113" t="e">
        <f t="shared" si="41"/>
        <v>#VALUE!</v>
      </c>
      <c r="P163" s="113" t="e">
        <f t="shared" si="42"/>
        <v>#VALUE!</v>
      </c>
      <c r="Q163" s="113">
        <f>SUMIFS(Zahlungsfreigabe!$J$12:$J$1000,Zahlungsfreigabe!$C$12:$C$1000,Baukosten!F163,Zahlungsfreigabe!$E$12:$E$1000,D163)</f>
        <v>0</v>
      </c>
      <c r="R163" s="113" t="e">
        <f t="shared" si="43"/>
        <v>#VALUE!</v>
      </c>
      <c r="S163" s="130" t="e">
        <f t="shared" si="44"/>
        <v>#VALUE!</v>
      </c>
      <c r="T163" s="55">
        <v>0</v>
      </c>
      <c r="U163" s="113" t="e">
        <f t="shared" si="45"/>
        <v>#VALUE!</v>
      </c>
      <c r="V163" s="11"/>
      <c r="W163" s="11"/>
      <c r="AC163" s="100" t="str">
        <f t="shared" si="34"/>
        <v/>
      </c>
      <c r="AD163" s="129" t="e">
        <f t="shared" si="35"/>
        <v>#VALUE!</v>
      </c>
      <c r="AE163" s="5" t="e">
        <f t="shared" si="36"/>
        <v>#VALUE!</v>
      </c>
    </row>
    <row r="164" spans="1:31" x14ac:dyDescent="0.2">
      <c r="A164" s="41" t="str">
        <f>IF(F164="","",1+MAX(A$10:A163))</f>
        <v/>
      </c>
      <c r="B164" s="10"/>
      <c r="C164" s="10">
        <v>222</v>
      </c>
      <c r="D164" s="11" t="s">
        <v>74</v>
      </c>
      <c r="E164" s="113"/>
      <c r="F164" s="11"/>
      <c r="G164" s="113"/>
      <c r="H164" s="114">
        <v>0</v>
      </c>
      <c r="I164" s="113">
        <f t="shared" si="37"/>
        <v>0</v>
      </c>
      <c r="J164" s="113">
        <f t="shared" si="38"/>
        <v>0</v>
      </c>
      <c r="K164" s="113" t="str">
        <f>IF(ISERROR(VLOOKUP(AC164,Nachträge!$A$2:$Y$646,25,FALSE)),"",VLOOKUP(AC164,Nachträge!$A$2:$Y$646,25,FALSE))</f>
        <v/>
      </c>
      <c r="L164" s="114">
        <v>0</v>
      </c>
      <c r="M164" s="113" t="e">
        <f t="shared" si="39"/>
        <v>#VALUE!</v>
      </c>
      <c r="N164" s="113" t="e">
        <f t="shared" si="40"/>
        <v>#VALUE!</v>
      </c>
      <c r="O164" s="113" t="e">
        <f t="shared" si="41"/>
        <v>#VALUE!</v>
      </c>
      <c r="P164" s="113" t="e">
        <f t="shared" si="42"/>
        <v>#VALUE!</v>
      </c>
      <c r="Q164" s="113">
        <f>SUMIFS(Zahlungsfreigabe!$J$12:$J$1000,Zahlungsfreigabe!$C$12:$C$1000,Baukosten!F164,Zahlungsfreigabe!$E$12:$E$1000,D164)</f>
        <v>0</v>
      </c>
      <c r="R164" s="113" t="e">
        <f t="shared" si="43"/>
        <v>#VALUE!</v>
      </c>
      <c r="S164" s="130" t="e">
        <f t="shared" si="44"/>
        <v>#VALUE!</v>
      </c>
      <c r="T164" s="55">
        <v>0</v>
      </c>
      <c r="U164" s="113" t="e">
        <f t="shared" si="45"/>
        <v>#VALUE!</v>
      </c>
      <c r="V164" s="11"/>
      <c r="W164" s="11"/>
      <c r="AC164" s="100" t="str">
        <f t="shared" si="34"/>
        <v/>
      </c>
      <c r="AD164" s="129" t="e">
        <f t="shared" si="35"/>
        <v>#VALUE!</v>
      </c>
      <c r="AE164" s="5" t="e">
        <f t="shared" si="36"/>
        <v>#VALUE!</v>
      </c>
    </row>
    <row r="165" spans="1:31" x14ac:dyDescent="0.2">
      <c r="A165" s="41" t="str">
        <f>IF(F165="","",1+MAX(A$10:A164))</f>
        <v/>
      </c>
      <c r="B165" s="10"/>
      <c r="C165" s="10">
        <v>222</v>
      </c>
      <c r="D165" s="11" t="s">
        <v>74</v>
      </c>
      <c r="E165" s="113"/>
      <c r="F165" s="11"/>
      <c r="G165" s="113"/>
      <c r="H165" s="114">
        <v>0</v>
      </c>
      <c r="I165" s="113">
        <f t="shared" si="37"/>
        <v>0</v>
      </c>
      <c r="J165" s="113">
        <f t="shared" si="38"/>
        <v>0</v>
      </c>
      <c r="K165" s="113" t="str">
        <f>IF(ISERROR(VLOOKUP(AC165,Nachträge!$A$2:$Y$646,25,FALSE)),"",VLOOKUP(AC165,Nachträge!$A$2:$Y$646,25,FALSE))</f>
        <v/>
      </c>
      <c r="L165" s="114">
        <v>0</v>
      </c>
      <c r="M165" s="113" t="e">
        <f t="shared" si="39"/>
        <v>#VALUE!</v>
      </c>
      <c r="N165" s="113" t="e">
        <f t="shared" si="40"/>
        <v>#VALUE!</v>
      </c>
      <c r="O165" s="113" t="e">
        <f t="shared" si="41"/>
        <v>#VALUE!</v>
      </c>
      <c r="P165" s="113" t="e">
        <f t="shared" si="42"/>
        <v>#VALUE!</v>
      </c>
      <c r="Q165" s="113">
        <f>SUMIFS(Zahlungsfreigabe!$J$12:$J$1000,Zahlungsfreigabe!$C$12:$C$1000,Baukosten!F165,Zahlungsfreigabe!$E$12:$E$1000,D165)</f>
        <v>0</v>
      </c>
      <c r="R165" s="113" t="e">
        <f t="shared" si="43"/>
        <v>#VALUE!</v>
      </c>
      <c r="S165" s="130" t="e">
        <f t="shared" si="44"/>
        <v>#VALUE!</v>
      </c>
      <c r="T165" s="55">
        <v>0</v>
      </c>
      <c r="U165" s="113" t="e">
        <f t="shared" si="45"/>
        <v>#VALUE!</v>
      </c>
      <c r="V165" s="11"/>
      <c r="W165" s="11"/>
      <c r="AC165" s="100" t="str">
        <f t="shared" si="34"/>
        <v/>
      </c>
      <c r="AD165" s="129" t="e">
        <f t="shared" si="35"/>
        <v>#VALUE!</v>
      </c>
      <c r="AE165" s="5" t="e">
        <f t="shared" si="36"/>
        <v>#VALUE!</v>
      </c>
    </row>
    <row r="166" spans="1:31" x14ac:dyDescent="0.2">
      <c r="A166" s="41" t="str">
        <f>IF(F166="","",1+MAX(A$10:A165))</f>
        <v/>
      </c>
      <c r="B166" s="10"/>
      <c r="C166" s="10">
        <v>222</v>
      </c>
      <c r="D166" s="11" t="s">
        <v>74</v>
      </c>
      <c r="E166" s="113"/>
      <c r="F166" s="11"/>
      <c r="G166" s="113"/>
      <c r="H166" s="114">
        <v>0</v>
      </c>
      <c r="I166" s="113">
        <f t="shared" si="37"/>
        <v>0</v>
      </c>
      <c r="J166" s="113">
        <f t="shared" si="38"/>
        <v>0</v>
      </c>
      <c r="K166" s="113" t="str">
        <f>IF(ISERROR(VLOOKUP(AC166,Nachträge!$A$2:$Y$646,25,FALSE)),"",VLOOKUP(AC166,Nachträge!$A$2:$Y$646,25,FALSE))</f>
        <v/>
      </c>
      <c r="L166" s="114">
        <v>0</v>
      </c>
      <c r="M166" s="113" t="e">
        <f t="shared" si="39"/>
        <v>#VALUE!</v>
      </c>
      <c r="N166" s="113" t="e">
        <f t="shared" si="40"/>
        <v>#VALUE!</v>
      </c>
      <c r="O166" s="113" t="e">
        <f t="shared" si="41"/>
        <v>#VALUE!</v>
      </c>
      <c r="P166" s="113" t="e">
        <f t="shared" si="42"/>
        <v>#VALUE!</v>
      </c>
      <c r="Q166" s="113">
        <f>SUMIFS(Zahlungsfreigabe!$J$12:$J$1000,Zahlungsfreigabe!$C$12:$C$1000,Baukosten!F166,Zahlungsfreigabe!$E$12:$E$1000,D166)</f>
        <v>0</v>
      </c>
      <c r="R166" s="113" t="e">
        <f t="shared" si="43"/>
        <v>#VALUE!</v>
      </c>
      <c r="S166" s="130" t="e">
        <f t="shared" si="44"/>
        <v>#VALUE!</v>
      </c>
      <c r="T166" s="55">
        <v>0</v>
      </c>
      <c r="U166" s="113" t="e">
        <f t="shared" si="45"/>
        <v>#VALUE!</v>
      </c>
      <c r="V166" s="11"/>
      <c r="W166" s="11"/>
      <c r="AC166" s="100" t="str">
        <f t="shared" si="34"/>
        <v/>
      </c>
      <c r="AD166" s="129" t="e">
        <f t="shared" si="35"/>
        <v>#VALUE!</v>
      </c>
      <c r="AE166" s="5" t="e">
        <f t="shared" si="36"/>
        <v>#VALUE!</v>
      </c>
    </row>
    <row r="167" spans="1:31" x14ac:dyDescent="0.2">
      <c r="A167" s="41" t="str">
        <f>IF(F167="","",1+MAX(A$10:A166))</f>
        <v/>
      </c>
      <c r="B167" s="10"/>
      <c r="C167" s="10">
        <v>223</v>
      </c>
      <c r="D167" s="11" t="s">
        <v>75</v>
      </c>
      <c r="E167" s="113"/>
      <c r="F167" s="11"/>
      <c r="G167" s="113"/>
      <c r="H167" s="114">
        <v>0</v>
      </c>
      <c r="I167" s="113">
        <f t="shared" si="37"/>
        <v>0</v>
      </c>
      <c r="J167" s="113">
        <f t="shared" si="38"/>
        <v>0</v>
      </c>
      <c r="K167" s="113" t="str">
        <f>IF(ISERROR(VLOOKUP(AC167,Nachträge!$A$2:$Y$646,25,FALSE)),"",VLOOKUP(AC167,Nachträge!$A$2:$Y$646,25,FALSE))</f>
        <v/>
      </c>
      <c r="L167" s="114">
        <v>0</v>
      </c>
      <c r="M167" s="113" t="e">
        <f t="shared" si="39"/>
        <v>#VALUE!</v>
      </c>
      <c r="N167" s="113" t="e">
        <f t="shared" si="40"/>
        <v>#VALUE!</v>
      </c>
      <c r="O167" s="113" t="e">
        <f t="shared" si="41"/>
        <v>#VALUE!</v>
      </c>
      <c r="P167" s="113" t="e">
        <f t="shared" si="42"/>
        <v>#VALUE!</v>
      </c>
      <c r="Q167" s="113">
        <f>SUMIFS(Zahlungsfreigabe!$J$12:$J$1000,Zahlungsfreigabe!$C$12:$C$1000,Baukosten!F167,Zahlungsfreigabe!$E$12:$E$1000,D167)</f>
        <v>0</v>
      </c>
      <c r="R167" s="113" t="e">
        <f t="shared" si="43"/>
        <v>#VALUE!</v>
      </c>
      <c r="S167" s="130" t="e">
        <f t="shared" si="44"/>
        <v>#VALUE!</v>
      </c>
      <c r="T167" s="55">
        <v>0</v>
      </c>
      <c r="U167" s="113" t="e">
        <f t="shared" si="45"/>
        <v>#VALUE!</v>
      </c>
      <c r="V167" s="11"/>
      <c r="W167" s="11"/>
      <c r="AC167" s="100" t="str">
        <f t="shared" si="34"/>
        <v/>
      </c>
      <c r="AD167" s="129" t="e">
        <f t="shared" si="35"/>
        <v>#VALUE!</v>
      </c>
      <c r="AE167" s="5" t="e">
        <f t="shared" si="36"/>
        <v>#VALUE!</v>
      </c>
    </row>
    <row r="168" spans="1:31" x14ac:dyDescent="0.2">
      <c r="A168" s="41" t="str">
        <f>IF(F168="","",1+MAX(A$10:A167))</f>
        <v/>
      </c>
      <c r="B168" s="10"/>
      <c r="C168" s="10">
        <v>223</v>
      </c>
      <c r="D168" s="11" t="s">
        <v>75</v>
      </c>
      <c r="E168" s="113"/>
      <c r="F168" s="11"/>
      <c r="G168" s="113"/>
      <c r="H168" s="114">
        <v>0</v>
      </c>
      <c r="I168" s="113">
        <f t="shared" si="37"/>
        <v>0</v>
      </c>
      <c r="J168" s="113">
        <f t="shared" si="38"/>
        <v>0</v>
      </c>
      <c r="K168" s="113" t="str">
        <f>IF(ISERROR(VLOOKUP(AC168,Nachträge!$A$2:$Y$646,25,FALSE)),"",VLOOKUP(AC168,Nachträge!$A$2:$Y$646,25,FALSE))</f>
        <v/>
      </c>
      <c r="L168" s="114">
        <v>0</v>
      </c>
      <c r="M168" s="113" t="e">
        <f t="shared" si="39"/>
        <v>#VALUE!</v>
      </c>
      <c r="N168" s="113" t="e">
        <f t="shared" si="40"/>
        <v>#VALUE!</v>
      </c>
      <c r="O168" s="113" t="e">
        <f t="shared" si="41"/>
        <v>#VALUE!</v>
      </c>
      <c r="P168" s="113" t="e">
        <f t="shared" si="42"/>
        <v>#VALUE!</v>
      </c>
      <c r="Q168" s="113">
        <f>SUMIFS(Zahlungsfreigabe!$J$12:$J$1000,Zahlungsfreigabe!$C$12:$C$1000,Baukosten!F168,Zahlungsfreigabe!$E$12:$E$1000,D168)</f>
        <v>0</v>
      </c>
      <c r="R168" s="113" t="e">
        <f t="shared" si="43"/>
        <v>#VALUE!</v>
      </c>
      <c r="S168" s="130" t="e">
        <f t="shared" si="44"/>
        <v>#VALUE!</v>
      </c>
      <c r="T168" s="55">
        <v>0</v>
      </c>
      <c r="U168" s="113" t="e">
        <f t="shared" si="45"/>
        <v>#VALUE!</v>
      </c>
      <c r="V168" s="11"/>
      <c r="W168" s="11"/>
      <c r="AC168" s="100" t="str">
        <f t="shared" si="34"/>
        <v/>
      </c>
      <c r="AD168" s="129" t="e">
        <f t="shared" si="35"/>
        <v>#VALUE!</v>
      </c>
      <c r="AE168" s="5" t="e">
        <f t="shared" si="36"/>
        <v>#VALUE!</v>
      </c>
    </row>
    <row r="169" spans="1:31" x14ac:dyDescent="0.2">
      <c r="A169" s="41" t="str">
        <f>IF(F169="","",1+MAX(A$10:A168))</f>
        <v/>
      </c>
      <c r="B169" s="10"/>
      <c r="C169" s="10">
        <v>223</v>
      </c>
      <c r="D169" s="11" t="s">
        <v>75</v>
      </c>
      <c r="E169" s="113"/>
      <c r="F169" s="11"/>
      <c r="G169" s="113"/>
      <c r="H169" s="114">
        <v>0</v>
      </c>
      <c r="I169" s="113">
        <f t="shared" si="37"/>
        <v>0</v>
      </c>
      <c r="J169" s="113">
        <f t="shared" si="38"/>
        <v>0</v>
      </c>
      <c r="K169" s="113" t="str">
        <f>IF(ISERROR(VLOOKUP(AC169,Nachträge!$A$2:$Y$646,25,FALSE)),"",VLOOKUP(AC169,Nachträge!$A$2:$Y$646,25,FALSE))</f>
        <v/>
      </c>
      <c r="L169" s="114">
        <v>0</v>
      </c>
      <c r="M169" s="113" t="e">
        <f t="shared" si="39"/>
        <v>#VALUE!</v>
      </c>
      <c r="N169" s="113" t="e">
        <f t="shared" si="40"/>
        <v>#VALUE!</v>
      </c>
      <c r="O169" s="113" t="e">
        <f t="shared" si="41"/>
        <v>#VALUE!</v>
      </c>
      <c r="P169" s="113" t="e">
        <f t="shared" si="42"/>
        <v>#VALUE!</v>
      </c>
      <c r="Q169" s="113">
        <f>SUMIFS(Zahlungsfreigabe!$J$12:$J$1000,Zahlungsfreigabe!$C$12:$C$1000,Baukosten!F169,Zahlungsfreigabe!$E$12:$E$1000,D169)</f>
        <v>0</v>
      </c>
      <c r="R169" s="113" t="e">
        <f t="shared" si="43"/>
        <v>#VALUE!</v>
      </c>
      <c r="S169" s="130" t="e">
        <f t="shared" si="44"/>
        <v>#VALUE!</v>
      </c>
      <c r="T169" s="55">
        <v>0</v>
      </c>
      <c r="U169" s="113" t="e">
        <f t="shared" si="45"/>
        <v>#VALUE!</v>
      </c>
      <c r="V169" s="11"/>
      <c r="W169" s="11"/>
      <c r="AC169" s="100" t="str">
        <f t="shared" si="34"/>
        <v/>
      </c>
      <c r="AD169" s="129" t="e">
        <f t="shared" si="35"/>
        <v>#VALUE!</v>
      </c>
      <c r="AE169" s="5" t="e">
        <f t="shared" si="36"/>
        <v>#VALUE!</v>
      </c>
    </row>
    <row r="170" spans="1:31" x14ac:dyDescent="0.2">
      <c r="A170" s="41" t="str">
        <f>IF(F170="","",1+MAX(A$10:A169))</f>
        <v/>
      </c>
      <c r="B170" s="10"/>
      <c r="C170" s="10">
        <v>223</v>
      </c>
      <c r="D170" s="11" t="s">
        <v>75</v>
      </c>
      <c r="E170" s="113"/>
      <c r="F170" s="11"/>
      <c r="G170" s="113"/>
      <c r="H170" s="114">
        <v>0</v>
      </c>
      <c r="I170" s="113">
        <f t="shared" si="37"/>
        <v>0</v>
      </c>
      <c r="J170" s="113">
        <f t="shared" si="38"/>
        <v>0</v>
      </c>
      <c r="K170" s="113" t="str">
        <f>IF(ISERROR(VLOOKUP(AC170,Nachträge!$A$2:$Y$646,25,FALSE)),"",VLOOKUP(AC170,Nachträge!$A$2:$Y$646,25,FALSE))</f>
        <v/>
      </c>
      <c r="L170" s="114">
        <v>0</v>
      </c>
      <c r="M170" s="113" t="e">
        <f t="shared" si="39"/>
        <v>#VALUE!</v>
      </c>
      <c r="N170" s="113" t="e">
        <f t="shared" si="40"/>
        <v>#VALUE!</v>
      </c>
      <c r="O170" s="113" t="e">
        <f t="shared" si="41"/>
        <v>#VALUE!</v>
      </c>
      <c r="P170" s="113" t="e">
        <f t="shared" si="42"/>
        <v>#VALUE!</v>
      </c>
      <c r="Q170" s="113">
        <f>SUMIFS(Zahlungsfreigabe!$J$12:$J$1000,Zahlungsfreigabe!$C$12:$C$1000,Baukosten!F170,Zahlungsfreigabe!$E$12:$E$1000,D170)</f>
        <v>0</v>
      </c>
      <c r="R170" s="113" t="e">
        <f t="shared" si="43"/>
        <v>#VALUE!</v>
      </c>
      <c r="S170" s="130" t="e">
        <f t="shared" si="44"/>
        <v>#VALUE!</v>
      </c>
      <c r="T170" s="55">
        <v>0</v>
      </c>
      <c r="U170" s="113" t="e">
        <f t="shared" si="45"/>
        <v>#VALUE!</v>
      </c>
      <c r="V170" s="11"/>
      <c r="W170" s="11"/>
      <c r="AC170" s="100" t="str">
        <f t="shared" si="34"/>
        <v/>
      </c>
      <c r="AD170" s="129" t="e">
        <f t="shared" si="35"/>
        <v>#VALUE!</v>
      </c>
      <c r="AE170" s="5" t="e">
        <f t="shared" si="36"/>
        <v>#VALUE!</v>
      </c>
    </row>
    <row r="171" spans="1:31" x14ac:dyDescent="0.2">
      <c r="A171" s="41" t="str">
        <f>IF(F171="","",1+MAX(A$10:A170))</f>
        <v/>
      </c>
      <c r="B171" s="10"/>
      <c r="C171" s="10">
        <v>223</v>
      </c>
      <c r="D171" s="11" t="s">
        <v>75</v>
      </c>
      <c r="E171" s="113"/>
      <c r="F171" s="11"/>
      <c r="G171" s="113"/>
      <c r="H171" s="114">
        <v>0</v>
      </c>
      <c r="I171" s="113">
        <f t="shared" si="37"/>
        <v>0</v>
      </c>
      <c r="J171" s="113">
        <f t="shared" si="38"/>
        <v>0</v>
      </c>
      <c r="K171" s="113" t="str">
        <f>IF(ISERROR(VLOOKUP(AC171,Nachträge!$A$2:$Y$646,25,FALSE)),"",VLOOKUP(AC171,Nachträge!$A$2:$Y$646,25,FALSE))</f>
        <v/>
      </c>
      <c r="L171" s="114">
        <v>0</v>
      </c>
      <c r="M171" s="113" t="e">
        <f t="shared" si="39"/>
        <v>#VALUE!</v>
      </c>
      <c r="N171" s="113" t="e">
        <f t="shared" si="40"/>
        <v>#VALUE!</v>
      </c>
      <c r="O171" s="113" t="e">
        <f t="shared" si="41"/>
        <v>#VALUE!</v>
      </c>
      <c r="P171" s="113" t="e">
        <f t="shared" si="42"/>
        <v>#VALUE!</v>
      </c>
      <c r="Q171" s="113">
        <f>SUMIFS(Zahlungsfreigabe!$J$12:$J$1000,Zahlungsfreigabe!$C$12:$C$1000,Baukosten!F171,Zahlungsfreigabe!$E$12:$E$1000,D171)</f>
        <v>0</v>
      </c>
      <c r="R171" s="113" t="e">
        <f t="shared" si="43"/>
        <v>#VALUE!</v>
      </c>
      <c r="S171" s="130" t="e">
        <f t="shared" si="44"/>
        <v>#VALUE!</v>
      </c>
      <c r="T171" s="55">
        <v>0</v>
      </c>
      <c r="U171" s="113" t="e">
        <f t="shared" si="45"/>
        <v>#VALUE!</v>
      </c>
      <c r="V171" s="11"/>
      <c r="W171" s="11"/>
      <c r="AC171" s="100" t="str">
        <f t="shared" si="34"/>
        <v/>
      </c>
      <c r="AD171" s="129" t="e">
        <f t="shared" si="35"/>
        <v>#VALUE!</v>
      </c>
      <c r="AE171" s="5" t="e">
        <f t="shared" si="36"/>
        <v>#VALUE!</v>
      </c>
    </row>
    <row r="172" spans="1:31" x14ac:dyDescent="0.2">
      <c r="A172" s="41" t="str">
        <f>IF(F172="","",1+MAX(A$10:A171))</f>
        <v/>
      </c>
      <c r="B172" s="10"/>
      <c r="C172" s="10">
        <v>223</v>
      </c>
      <c r="D172" s="11" t="s">
        <v>75</v>
      </c>
      <c r="E172" s="113"/>
      <c r="F172" s="11"/>
      <c r="G172" s="113"/>
      <c r="H172" s="114">
        <v>0</v>
      </c>
      <c r="I172" s="113">
        <f t="shared" si="37"/>
        <v>0</v>
      </c>
      <c r="J172" s="113">
        <f t="shared" si="38"/>
        <v>0</v>
      </c>
      <c r="K172" s="113" t="str">
        <f>IF(ISERROR(VLOOKUP(AC172,Nachträge!$A$2:$Y$646,25,FALSE)),"",VLOOKUP(AC172,Nachträge!$A$2:$Y$646,25,FALSE))</f>
        <v/>
      </c>
      <c r="L172" s="114">
        <v>0</v>
      </c>
      <c r="M172" s="113" t="e">
        <f t="shared" si="39"/>
        <v>#VALUE!</v>
      </c>
      <c r="N172" s="113" t="e">
        <f t="shared" si="40"/>
        <v>#VALUE!</v>
      </c>
      <c r="O172" s="113" t="e">
        <f t="shared" si="41"/>
        <v>#VALUE!</v>
      </c>
      <c r="P172" s="113" t="e">
        <f t="shared" si="42"/>
        <v>#VALUE!</v>
      </c>
      <c r="Q172" s="113">
        <f>SUMIFS(Zahlungsfreigabe!$J$12:$J$1000,Zahlungsfreigabe!$C$12:$C$1000,Baukosten!F172,Zahlungsfreigabe!$E$12:$E$1000,D172)</f>
        <v>0</v>
      </c>
      <c r="R172" s="113" t="e">
        <f t="shared" si="43"/>
        <v>#VALUE!</v>
      </c>
      <c r="S172" s="130" t="e">
        <f t="shared" si="44"/>
        <v>#VALUE!</v>
      </c>
      <c r="T172" s="55">
        <v>0</v>
      </c>
      <c r="U172" s="113" t="e">
        <f t="shared" si="45"/>
        <v>#VALUE!</v>
      </c>
      <c r="V172" s="11"/>
      <c r="W172" s="11"/>
      <c r="AC172" s="100" t="str">
        <f t="shared" si="34"/>
        <v/>
      </c>
      <c r="AD172" s="129" t="e">
        <f t="shared" si="35"/>
        <v>#VALUE!</v>
      </c>
      <c r="AE172" s="5" t="e">
        <f t="shared" si="36"/>
        <v>#VALUE!</v>
      </c>
    </row>
    <row r="173" spans="1:31" x14ac:dyDescent="0.2">
      <c r="A173" s="41" t="str">
        <f>IF(F173="","",1+MAX(A$10:A172))</f>
        <v/>
      </c>
      <c r="B173" s="10"/>
      <c r="C173" s="10">
        <v>223</v>
      </c>
      <c r="D173" s="11" t="s">
        <v>75</v>
      </c>
      <c r="E173" s="113"/>
      <c r="F173" s="11"/>
      <c r="G173" s="113"/>
      <c r="H173" s="114">
        <v>0</v>
      </c>
      <c r="I173" s="113">
        <f t="shared" si="37"/>
        <v>0</v>
      </c>
      <c r="J173" s="113">
        <f t="shared" si="38"/>
        <v>0</v>
      </c>
      <c r="K173" s="113" t="str">
        <f>IF(ISERROR(VLOOKUP(AC173,Nachträge!$A$2:$Y$646,25,FALSE)),"",VLOOKUP(AC173,Nachträge!$A$2:$Y$646,25,FALSE))</f>
        <v/>
      </c>
      <c r="L173" s="114">
        <v>0</v>
      </c>
      <c r="M173" s="113" t="e">
        <f t="shared" si="39"/>
        <v>#VALUE!</v>
      </c>
      <c r="N173" s="113" t="e">
        <f t="shared" si="40"/>
        <v>#VALUE!</v>
      </c>
      <c r="O173" s="113" t="e">
        <f t="shared" si="41"/>
        <v>#VALUE!</v>
      </c>
      <c r="P173" s="113" t="e">
        <f t="shared" si="42"/>
        <v>#VALUE!</v>
      </c>
      <c r="Q173" s="113">
        <f>SUMIFS(Zahlungsfreigabe!$J$12:$J$1000,Zahlungsfreigabe!$C$12:$C$1000,Baukosten!F173,Zahlungsfreigabe!$E$12:$E$1000,D173)</f>
        <v>0</v>
      </c>
      <c r="R173" s="113" t="e">
        <f t="shared" si="43"/>
        <v>#VALUE!</v>
      </c>
      <c r="S173" s="130" t="e">
        <f t="shared" si="44"/>
        <v>#VALUE!</v>
      </c>
      <c r="T173" s="55">
        <v>0</v>
      </c>
      <c r="U173" s="113" t="e">
        <f t="shared" si="45"/>
        <v>#VALUE!</v>
      </c>
      <c r="V173" s="11"/>
      <c r="W173" s="11"/>
      <c r="AC173" s="100" t="str">
        <f t="shared" si="34"/>
        <v/>
      </c>
      <c r="AD173" s="129" t="e">
        <f t="shared" si="35"/>
        <v>#VALUE!</v>
      </c>
      <c r="AE173" s="5" t="e">
        <f t="shared" si="36"/>
        <v>#VALUE!</v>
      </c>
    </row>
    <row r="174" spans="1:31" x14ac:dyDescent="0.2">
      <c r="A174" s="41" t="str">
        <f>IF(F174="","",1+MAX(A$10:A173))</f>
        <v/>
      </c>
      <c r="B174" s="10"/>
      <c r="C174" s="10">
        <v>223</v>
      </c>
      <c r="D174" s="11" t="s">
        <v>75</v>
      </c>
      <c r="E174" s="113"/>
      <c r="F174" s="11"/>
      <c r="G174" s="113"/>
      <c r="H174" s="114">
        <v>0</v>
      </c>
      <c r="I174" s="113">
        <f t="shared" si="37"/>
        <v>0</v>
      </c>
      <c r="J174" s="113">
        <f t="shared" si="38"/>
        <v>0</v>
      </c>
      <c r="K174" s="113" t="str">
        <f>IF(ISERROR(VLOOKUP(AC174,Nachträge!$A$2:$Y$646,25,FALSE)),"",VLOOKUP(AC174,Nachträge!$A$2:$Y$646,25,FALSE))</f>
        <v/>
      </c>
      <c r="L174" s="114">
        <v>0</v>
      </c>
      <c r="M174" s="113" t="e">
        <f t="shared" si="39"/>
        <v>#VALUE!</v>
      </c>
      <c r="N174" s="113" t="e">
        <f t="shared" si="40"/>
        <v>#VALUE!</v>
      </c>
      <c r="O174" s="113" t="e">
        <f t="shared" si="41"/>
        <v>#VALUE!</v>
      </c>
      <c r="P174" s="113" t="e">
        <f t="shared" si="42"/>
        <v>#VALUE!</v>
      </c>
      <c r="Q174" s="113">
        <f>SUMIFS(Zahlungsfreigabe!$J$12:$J$1000,Zahlungsfreigabe!$C$12:$C$1000,Baukosten!F174,Zahlungsfreigabe!$E$12:$E$1000,D174)</f>
        <v>0</v>
      </c>
      <c r="R174" s="113" t="e">
        <f t="shared" si="43"/>
        <v>#VALUE!</v>
      </c>
      <c r="S174" s="130" t="e">
        <f t="shared" si="44"/>
        <v>#VALUE!</v>
      </c>
      <c r="T174" s="55">
        <v>0</v>
      </c>
      <c r="U174" s="113" t="e">
        <f t="shared" si="45"/>
        <v>#VALUE!</v>
      </c>
      <c r="V174" s="11"/>
      <c r="W174" s="11"/>
      <c r="AC174" s="100" t="str">
        <f t="shared" si="34"/>
        <v/>
      </c>
      <c r="AD174" s="129" t="e">
        <f t="shared" si="35"/>
        <v>#VALUE!</v>
      </c>
      <c r="AE174" s="5" t="e">
        <f t="shared" si="36"/>
        <v>#VALUE!</v>
      </c>
    </row>
    <row r="175" spans="1:31" x14ac:dyDescent="0.2">
      <c r="A175" s="41" t="str">
        <f>IF(F175="","",1+MAX(A$10:A174))</f>
        <v/>
      </c>
      <c r="B175" s="10"/>
      <c r="C175" s="10">
        <v>223</v>
      </c>
      <c r="D175" s="11" t="s">
        <v>75</v>
      </c>
      <c r="E175" s="113"/>
      <c r="F175" s="11"/>
      <c r="G175" s="113"/>
      <c r="H175" s="114">
        <v>0</v>
      </c>
      <c r="I175" s="113">
        <f t="shared" si="37"/>
        <v>0</v>
      </c>
      <c r="J175" s="113">
        <f t="shared" si="38"/>
        <v>0</v>
      </c>
      <c r="K175" s="113" t="str">
        <f>IF(ISERROR(VLOOKUP(AC175,Nachträge!$A$2:$Y$646,25,FALSE)),"",VLOOKUP(AC175,Nachträge!$A$2:$Y$646,25,FALSE))</f>
        <v/>
      </c>
      <c r="L175" s="114">
        <v>0</v>
      </c>
      <c r="M175" s="113" t="e">
        <f t="shared" si="39"/>
        <v>#VALUE!</v>
      </c>
      <c r="N175" s="113" t="e">
        <f t="shared" si="40"/>
        <v>#VALUE!</v>
      </c>
      <c r="O175" s="113" t="e">
        <f t="shared" si="41"/>
        <v>#VALUE!</v>
      </c>
      <c r="P175" s="113" t="e">
        <f t="shared" si="42"/>
        <v>#VALUE!</v>
      </c>
      <c r="Q175" s="113">
        <f>SUMIFS(Zahlungsfreigabe!$J$12:$J$1000,Zahlungsfreigabe!$C$12:$C$1000,Baukosten!F175,Zahlungsfreigabe!$E$12:$E$1000,D175)</f>
        <v>0</v>
      </c>
      <c r="R175" s="113" t="e">
        <f t="shared" si="43"/>
        <v>#VALUE!</v>
      </c>
      <c r="S175" s="130" t="e">
        <f t="shared" si="44"/>
        <v>#VALUE!</v>
      </c>
      <c r="T175" s="55">
        <v>0</v>
      </c>
      <c r="U175" s="113" t="e">
        <f t="shared" si="45"/>
        <v>#VALUE!</v>
      </c>
      <c r="V175" s="11"/>
      <c r="W175" s="11"/>
      <c r="AC175" s="100" t="str">
        <f t="shared" si="34"/>
        <v/>
      </c>
      <c r="AD175" s="129" t="e">
        <f t="shared" si="35"/>
        <v>#VALUE!</v>
      </c>
      <c r="AE175" s="5" t="e">
        <f t="shared" si="36"/>
        <v>#VALUE!</v>
      </c>
    </row>
    <row r="176" spans="1:31" x14ac:dyDescent="0.2">
      <c r="A176" s="41" t="str">
        <f>IF(F176="","",1+MAX(A$10:A175))</f>
        <v/>
      </c>
      <c r="B176" s="10"/>
      <c r="C176" s="10">
        <v>223</v>
      </c>
      <c r="D176" s="11" t="s">
        <v>75</v>
      </c>
      <c r="E176" s="113"/>
      <c r="F176" s="11"/>
      <c r="G176" s="113"/>
      <c r="H176" s="114">
        <v>0</v>
      </c>
      <c r="I176" s="113">
        <f t="shared" si="37"/>
        <v>0</v>
      </c>
      <c r="J176" s="113">
        <f t="shared" si="38"/>
        <v>0</v>
      </c>
      <c r="K176" s="113" t="str">
        <f>IF(ISERROR(VLOOKUP(AC176,Nachträge!$A$2:$Y$646,25,FALSE)),"",VLOOKUP(AC176,Nachträge!$A$2:$Y$646,25,FALSE))</f>
        <v/>
      </c>
      <c r="L176" s="114">
        <v>0</v>
      </c>
      <c r="M176" s="113" t="e">
        <f t="shared" si="39"/>
        <v>#VALUE!</v>
      </c>
      <c r="N176" s="113" t="e">
        <f t="shared" si="40"/>
        <v>#VALUE!</v>
      </c>
      <c r="O176" s="113" t="e">
        <f t="shared" si="41"/>
        <v>#VALUE!</v>
      </c>
      <c r="P176" s="113" t="e">
        <f t="shared" si="42"/>
        <v>#VALUE!</v>
      </c>
      <c r="Q176" s="113">
        <f>SUMIFS(Zahlungsfreigabe!$J$12:$J$1000,Zahlungsfreigabe!$C$12:$C$1000,Baukosten!F176,Zahlungsfreigabe!$E$12:$E$1000,D176)</f>
        <v>0</v>
      </c>
      <c r="R176" s="113" t="e">
        <f t="shared" si="43"/>
        <v>#VALUE!</v>
      </c>
      <c r="S176" s="130" t="e">
        <f t="shared" si="44"/>
        <v>#VALUE!</v>
      </c>
      <c r="T176" s="55">
        <v>0</v>
      </c>
      <c r="U176" s="113" t="e">
        <f t="shared" si="45"/>
        <v>#VALUE!</v>
      </c>
      <c r="V176" s="11"/>
      <c r="W176" s="11"/>
      <c r="AC176" s="100" t="str">
        <f t="shared" si="34"/>
        <v/>
      </c>
      <c r="AD176" s="129" t="e">
        <f t="shared" si="35"/>
        <v>#VALUE!</v>
      </c>
      <c r="AE176" s="5" t="e">
        <f t="shared" si="36"/>
        <v>#VALUE!</v>
      </c>
    </row>
    <row r="177" spans="1:31" x14ac:dyDescent="0.2">
      <c r="A177" s="41" t="str">
        <f>IF(F177="","",1+MAX(A$10:A176))</f>
        <v/>
      </c>
      <c r="B177" s="10"/>
      <c r="C177" s="10">
        <v>223</v>
      </c>
      <c r="D177" s="11" t="s">
        <v>75</v>
      </c>
      <c r="E177" s="113"/>
      <c r="F177" s="11"/>
      <c r="G177" s="113"/>
      <c r="H177" s="114">
        <v>0</v>
      </c>
      <c r="I177" s="113">
        <f t="shared" si="37"/>
        <v>0</v>
      </c>
      <c r="J177" s="113">
        <f t="shared" si="38"/>
        <v>0</v>
      </c>
      <c r="K177" s="113" t="str">
        <f>IF(ISERROR(VLOOKUP(AC177,Nachträge!$A$2:$Y$646,25,FALSE)),"",VLOOKUP(AC177,Nachträge!$A$2:$Y$646,25,FALSE))</f>
        <v/>
      </c>
      <c r="L177" s="114">
        <v>0</v>
      </c>
      <c r="M177" s="113" t="e">
        <f t="shared" si="39"/>
        <v>#VALUE!</v>
      </c>
      <c r="N177" s="113" t="e">
        <f t="shared" si="40"/>
        <v>#VALUE!</v>
      </c>
      <c r="O177" s="113" t="e">
        <f t="shared" si="41"/>
        <v>#VALUE!</v>
      </c>
      <c r="P177" s="113" t="e">
        <f t="shared" si="42"/>
        <v>#VALUE!</v>
      </c>
      <c r="Q177" s="113">
        <f>SUMIFS(Zahlungsfreigabe!$J$12:$J$1000,Zahlungsfreigabe!$C$12:$C$1000,Baukosten!F177,Zahlungsfreigabe!$E$12:$E$1000,D177)</f>
        <v>0</v>
      </c>
      <c r="R177" s="113" t="e">
        <f t="shared" si="43"/>
        <v>#VALUE!</v>
      </c>
      <c r="S177" s="130" t="e">
        <f t="shared" si="44"/>
        <v>#VALUE!</v>
      </c>
      <c r="T177" s="55">
        <v>0</v>
      </c>
      <c r="U177" s="113" t="e">
        <f t="shared" si="45"/>
        <v>#VALUE!</v>
      </c>
      <c r="V177" s="11"/>
      <c r="W177" s="11"/>
      <c r="AC177" s="100" t="str">
        <f t="shared" si="34"/>
        <v/>
      </c>
      <c r="AD177" s="129" t="e">
        <f t="shared" si="35"/>
        <v>#VALUE!</v>
      </c>
      <c r="AE177" s="5" t="e">
        <f t="shared" si="36"/>
        <v>#VALUE!</v>
      </c>
    </row>
    <row r="178" spans="1:31" x14ac:dyDescent="0.2">
      <c r="A178" s="41" t="str">
        <f>IF(F178="","",1+MAX(A$10:A177))</f>
        <v/>
      </c>
      <c r="B178" s="10"/>
      <c r="C178" s="10">
        <v>223</v>
      </c>
      <c r="D178" s="11" t="s">
        <v>75</v>
      </c>
      <c r="E178" s="113"/>
      <c r="F178" s="11"/>
      <c r="G178" s="113"/>
      <c r="H178" s="114">
        <v>0</v>
      </c>
      <c r="I178" s="113">
        <f t="shared" si="37"/>
        <v>0</v>
      </c>
      <c r="J178" s="113">
        <f t="shared" si="38"/>
        <v>0</v>
      </c>
      <c r="K178" s="113" t="str">
        <f>IF(ISERROR(VLOOKUP(AC178,Nachträge!$A$2:$Y$646,25,FALSE)),"",VLOOKUP(AC178,Nachträge!$A$2:$Y$646,25,FALSE))</f>
        <v/>
      </c>
      <c r="L178" s="114">
        <v>0</v>
      </c>
      <c r="M178" s="113" t="e">
        <f t="shared" si="39"/>
        <v>#VALUE!</v>
      </c>
      <c r="N178" s="113" t="e">
        <f t="shared" si="40"/>
        <v>#VALUE!</v>
      </c>
      <c r="O178" s="113" t="e">
        <f t="shared" si="41"/>
        <v>#VALUE!</v>
      </c>
      <c r="P178" s="113" t="e">
        <f t="shared" si="42"/>
        <v>#VALUE!</v>
      </c>
      <c r="Q178" s="113">
        <f>SUMIFS(Zahlungsfreigabe!$J$12:$J$1000,Zahlungsfreigabe!$C$12:$C$1000,Baukosten!F178,Zahlungsfreigabe!$E$12:$E$1000,D178)</f>
        <v>0</v>
      </c>
      <c r="R178" s="113" t="e">
        <f t="shared" si="43"/>
        <v>#VALUE!</v>
      </c>
      <c r="S178" s="130" t="e">
        <f t="shared" si="44"/>
        <v>#VALUE!</v>
      </c>
      <c r="T178" s="55">
        <v>0</v>
      </c>
      <c r="U178" s="113" t="e">
        <f t="shared" si="45"/>
        <v>#VALUE!</v>
      </c>
      <c r="V178" s="11"/>
      <c r="W178" s="11"/>
      <c r="AC178" s="100" t="str">
        <f t="shared" si="34"/>
        <v/>
      </c>
      <c r="AD178" s="129" t="e">
        <f t="shared" si="35"/>
        <v>#VALUE!</v>
      </c>
      <c r="AE178" s="5" t="e">
        <f t="shared" si="36"/>
        <v>#VALUE!</v>
      </c>
    </row>
    <row r="179" spans="1:31" x14ac:dyDescent="0.2">
      <c r="A179" s="41" t="str">
        <f>IF(F179="","",1+MAX(A$10:A178))</f>
        <v/>
      </c>
      <c r="B179" s="10"/>
      <c r="C179" s="10">
        <v>223</v>
      </c>
      <c r="D179" s="11" t="s">
        <v>75</v>
      </c>
      <c r="E179" s="113"/>
      <c r="F179" s="11"/>
      <c r="G179" s="113"/>
      <c r="H179" s="114">
        <v>0</v>
      </c>
      <c r="I179" s="113">
        <f t="shared" si="37"/>
        <v>0</v>
      </c>
      <c r="J179" s="113">
        <f t="shared" si="38"/>
        <v>0</v>
      </c>
      <c r="K179" s="113" t="str">
        <f>IF(ISERROR(VLOOKUP(AC179,Nachträge!$A$2:$Y$646,25,FALSE)),"",VLOOKUP(AC179,Nachträge!$A$2:$Y$646,25,FALSE))</f>
        <v/>
      </c>
      <c r="L179" s="114">
        <v>0</v>
      </c>
      <c r="M179" s="113" t="e">
        <f t="shared" si="39"/>
        <v>#VALUE!</v>
      </c>
      <c r="N179" s="113" t="e">
        <f t="shared" si="40"/>
        <v>#VALUE!</v>
      </c>
      <c r="O179" s="113" t="e">
        <f t="shared" si="41"/>
        <v>#VALUE!</v>
      </c>
      <c r="P179" s="113" t="e">
        <f t="shared" si="42"/>
        <v>#VALUE!</v>
      </c>
      <c r="Q179" s="113">
        <f>SUMIFS(Zahlungsfreigabe!$J$12:$J$1000,Zahlungsfreigabe!$C$12:$C$1000,Baukosten!F179,Zahlungsfreigabe!$E$12:$E$1000,D179)</f>
        <v>0</v>
      </c>
      <c r="R179" s="113" t="e">
        <f t="shared" si="43"/>
        <v>#VALUE!</v>
      </c>
      <c r="S179" s="130" t="e">
        <f t="shared" si="44"/>
        <v>#VALUE!</v>
      </c>
      <c r="T179" s="55">
        <v>0</v>
      </c>
      <c r="U179" s="113" t="e">
        <f t="shared" si="45"/>
        <v>#VALUE!</v>
      </c>
      <c r="V179" s="11"/>
      <c r="W179" s="11"/>
      <c r="AC179" s="100" t="str">
        <f t="shared" si="34"/>
        <v/>
      </c>
      <c r="AD179" s="129" t="e">
        <f t="shared" si="35"/>
        <v>#VALUE!</v>
      </c>
      <c r="AE179" s="5" t="e">
        <f t="shared" si="36"/>
        <v>#VALUE!</v>
      </c>
    </row>
    <row r="180" spans="1:31" x14ac:dyDescent="0.2">
      <c r="A180" s="41" t="str">
        <f>IF(F180="","",1+MAX(A$10:A179))</f>
        <v/>
      </c>
      <c r="B180" s="10"/>
      <c r="C180" s="10">
        <v>223</v>
      </c>
      <c r="D180" s="11" t="s">
        <v>75</v>
      </c>
      <c r="E180" s="113"/>
      <c r="F180" s="11"/>
      <c r="G180" s="113"/>
      <c r="H180" s="114">
        <v>0</v>
      </c>
      <c r="I180" s="113">
        <f t="shared" si="37"/>
        <v>0</v>
      </c>
      <c r="J180" s="113">
        <f t="shared" si="38"/>
        <v>0</v>
      </c>
      <c r="K180" s="113" t="str">
        <f>IF(ISERROR(VLOOKUP(AC180,Nachträge!$A$2:$Y$646,25,FALSE)),"",VLOOKUP(AC180,Nachträge!$A$2:$Y$646,25,FALSE))</f>
        <v/>
      </c>
      <c r="L180" s="114">
        <v>0</v>
      </c>
      <c r="M180" s="113" t="e">
        <f t="shared" si="39"/>
        <v>#VALUE!</v>
      </c>
      <c r="N180" s="113" t="e">
        <f t="shared" si="40"/>
        <v>#VALUE!</v>
      </c>
      <c r="O180" s="113" t="e">
        <f t="shared" si="41"/>
        <v>#VALUE!</v>
      </c>
      <c r="P180" s="113" t="e">
        <f t="shared" si="42"/>
        <v>#VALUE!</v>
      </c>
      <c r="Q180" s="113">
        <f>SUMIFS(Zahlungsfreigabe!$J$12:$J$1000,Zahlungsfreigabe!$C$12:$C$1000,Baukosten!F180,Zahlungsfreigabe!$E$12:$E$1000,D180)</f>
        <v>0</v>
      </c>
      <c r="R180" s="113" t="e">
        <f t="shared" si="43"/>
        <v>#VALUE!</v>
      </c>
      <c r="S180" s="130" t="e">
        <f t="shared" si="44"/>
        <v>#VALUE!</v>
      </c>
      <c r="T180" s="55">
        <v>0</v>
      </c>
      <c r="U180" s="113" t="e">
        <f t="shared" si="45"/>
        <v>#VALUE!</v>
      </c>
      <c r="V180" s="11"/>
      <c r="W180" s="11"/>
      <c r="AC180" s="100" t="str">
        <f t="shared" si="34"/>
        <v/>
      </c>
      <c r="AD180" s="129" t="e">
        <f t="shared" si="35"/>
        <v>#VALUE!</v>
      </c>
      <c r="AE180" s="5" t="e">
        <f t="shared" si="36"/>
        <v>#VALUE!</v>
      </c>
    </row>
    <row r="181" spans="1:31" x14ac:dyDescent="0.2">
      <c r="A181" s="41" t="str">
        <f>IF(F181="","",1+MAX(A$10:A180))</f>
        <v/>
      </c>
      <c r="B181" s="10"/>
      <c r="C181" s="10">
        <v>223</v>
      </c>
      <c r="D181" s="11" t="s">
        <v>75</v>
      </c>
      <c r="E181" s="113"/>
      <c r="F181" s="11"/>
      <c r="G181" s="113"/>
      <c r="H181" s="114">
        <v>0</v>
      </c>
      <c r="I181" s="113">
        <f t="shared" si="37"/>
        <v>0</v>
      </c>
      <c r="J181" s="113">
        <f t="shared" si="38"/>
        <v>0</v>
      </c>
      <c r="K181" s="113" t="str">
        <f>IF(ISERROR(VLOOKUP(AC181,Nachträge!$A$2:$Y$646,25,FALSE)),"",VLOOKUP(AC181,Nachträge!$A$2:$Y$646,25,FALSE))</f>
        <v/>
      </c>
      <c r="L181" s="114">
        <v>0</v>
      </c>
      <c r="M181" s="113" t="e">
        <f t="shared" si="39"/>
        <v>#VALUE!</v>
      </c>
      <c r="N181" s="113" t="e">
        <f t="shared" si="40"/>
        <v>#VALUE!</v>
      </c>
      <c r="O181" s="113" t="e">
        <f t="shared" si="41"/>
        <v>#VALUE!</v>
      </c>
      <c r="P181" s="113" t="e">
        <f t="shared" si="42"/>
        <v>#VALUE!</v>
      </c>
      <c r="Q181" s="113">
        <f>SUMIFS(Zahlungsfreigabe!$J$12:$J$1000,Zahlungsfreigabe!$C$12:$C$1000,Baukosten!F181,Zahlungsfreigabe!$E$12:$E$1000,D181)</f>
        <v>0</v>
      </c>
      <c r="R181" s="113" t="e">
        <f t="shared" si="43"/>
        <v>#VALUE!</v>
      </c>
      <c r="S181" s="130" t="e">
        <f t="shared" si="44"/>
        <v>#VALUE!</v>
      </c>
      <c r="T181" s="55">
        <v>0</v>
      </c>
      <c r="U181" s="113" t="e">
        <f t="shared" si="45"/>
        <v>#VALUE!</v>
      </c>
      <c r="V181" s="11"/>
      <c r="W181" s="11"/>
      <c r="AC181" s="100" t="str">
        <f t="shared" si="34"/>
        <v/>
      </c>
      <c r="AD181" s="129" t="e">
        <f t="shared" si="35"/>
        <v>#VALUE!</v>
      </c>
      <c r="AE181" s="5" t="e">
        <f t="shared" si="36"/>
        <v>#VALUE!</v>
      </c>
    </row>
    <row r="182" spans="1:31" x14ac:dyDescent="0.2">
      <c r="A182" s="41" t="str">
        <f>IF(F182="","",1+MAX(A$10:A181))</f>
        <v/>
      </c>
      <c r="B182" s="10"/>
      <c r="C182" s="10">
        <v>223</v>
      </c>
      <c r="D182" s="11" t="s">
        <v>75</v>
      </c>
      <c r="E182" s="113"/>
      <c r="F182" s="11"/>
      <c r="G182" s="113"/>
      <c r="H182" s="114">
        <v>0</v>
      </c>
      <c r="I182" s="113">
        <f t="shared" si="37"/>
        <v>0</v>
      </c>
      <c r="J182" s="113">
        <f t="shared" si="38"/>
        <v>0</v>
      </c>
      <c r="K182" s="113" t="str">
        <f>IF(ISERROR(VLOOKUP(AC182,Nachträge!$A$2:$Y$646,25,FALSE)),"",VLOOKUP(AC182,Nachträge!$A$2:$Y$646,25,FALSE))</f>
        <v/>
      </c>
      <c r="L182" s="114">
        <v>0</v>
      </c>
      <c r="M182" s="113" t="e">
        <f t="shared" si="39"/>
        <v>#VALUE!</v>
      </c>
      <c r="N182" s="113" t="e">
        <f t="shared" si="40"/>
        <v>#VALUE!</v>
      </c>
      <c r="O182" s="113" t="e">
        <f t="shared" si="41"/>
        <v>#VALUE!</v>
      </c>
      <c r="P182" s="113" t="e">
        <f t="shared" si="42"/>
        <v>#VALUE!</v>
      </c>
      <c r="Q182" s="113">
        <f>SUMIFS(Zahlungsfreigabe!$J$12:$J$1000,Zahlungsfreigabe!$C$12:$C$1000,Baukosten!F182,Zahlungsfreigabe!$E$12:$E$1000,D182)</f>
        <v>0</v>
      </c>
      <c r="R182" s="113" t="e">
        <f t="shared" si="43"/>
        <v>#VALUE!</v>
      </c>
      <c r="S182" s="130" t="e">
        <f t="shared" si="44"/>
        <v>#VALUE!</v>
      </c>
      <c r="T182" s="55">
        <v>0</v>
      </c>
      <c r="U182" s="113" t="e">
        <f t="shared" si="45"/>
        <v>#VALUE!</v>
      </c>
      <c r="V182" s="11"/>
      <c r="W182" s="11"/>
      <c r="AC182" s="100" t="str">
        <f t="shared" si="34"/>
        <v/>
      </c>
      <c r="AD182" s="129" t="e">
        <f t="shared" si="35"/>
        <v>#VALUE!</v>
      </c>
      <c r="AE182" s="5" t="e">
        <f t="shared" si="36"/>
        <v>#VALUE!</v>
      </c>
    </row>
    <row r="183" spans="1:31" x14ac:dyDescent="0.2">
      <c r="A183" s="41" t="str">
        <f>IF(F183="","",1+MAX(A$10:A182))</f>
        <v/>
      </c>
      <c r="B183" s="10"/>
      <c r="C183" s="10">
        <v>223</v>
      </c>
      <c r="D183" s="11" t="s">
        <v>75</v>
      </c>
      <c r="E183" s="113"/>
      <c r="F183" s="11"/>
      <c r="G183" s="113"/>
      <c r="H183" s="114">
        <v>0</v>
      </c>
      <c r="I183" s="113">
        <f t="shared" si="37"/>
        <v>0</v>
      </c>
      <c r="J183" s="113">
        <f t="shared" si="38"/>
        <v>0</v>
      </c>
      <c r="K183" s="113" t="str">
        <f>IF(ISERROR(VLOOKUP(AC183,Nachträge!$A$2:$Y$646,25,FALSE)),"",VLOOKUP(AC183,Nachträge!$A$2:$Y$646,25,FALSE))</f>
        <v/>
      </c>
      <c r="L183" s="114">
        <v>0</v>
      </c>
      <c r="M183" s="113" t="e">
        <f t="shared" si="39"/>
        <v>#VALUE!</v>
      </c>
      <c r="N183" s="113" t="e">
        <f t="shared" si="40"/>
        <v>#VALUE!</v>
      </c>
      <c r="O183" s="113" t="e">
        <f t="shared" si="41"/>
        <v>#VALUE!</v>
      </c>
      <c r="P183" s="113" t="e">
        <f t="shared" si="42"/>
        <v>#VALUE!</v>
      </c>
      <c r="Q183" s="113">
        <f>SUMIFS(Zahlungsfreigabe!$J$12:$J$1000,Zahlungsfreigabe!$C$12:$C$1000,Baukosten!F183,Zahlungsfreigabe!$E$12:$E$1000,D183)</f>
        <v>0</v>
      </c>
      <c r="R183" s="113" t="e">
        <f t="shared" si="43"/>
        <v>#VALUE!</v>
      </c>
      <c r="S183" s="130" t="e">
        <f t="shared" si="44"/>
        <v>#VALUE!</v>
      </c>
      <c r="T183" s="55">
        <v>0</v>
      </c>
      <c r="U183" s="113" t="e">
        <f t="shared" si="45"/>
        <v>#VALUE!</v>
      </c>
      <c r="V183" s="11"/>
      <c r="W183" s="11"/>
      <c r="AC183" s="100" t="str">
        <f t="shared" si="34"/>
        <v/>
      </c>
      <c r="AD183" s="129" t="e">
        <f t="shared" si="35"/>
        <v>#VALUE!</v>
      </c>
      <c r="AE183" s="5" t="e">
        <f t="shared" si="36"/>
        <v>#VALUE!</v>
      </c>
    </row>
    <row r="184" spans="1:31" x14ac:dyDescent="0.2">
      <c r="A184" s="41" t="str">
        <f>IF(F184="","",1+MAX(A$10:A183))</f>
        <v/>
      </c>
      <c r="B184" s="10"/>
      <c r="C184" s="10">
        <v>224</v>
      </c>
      <c r="D184" s="11" t="s">
        <v>76</v>
      </c>
      <c r="E184" s="113"/>
      <c r="F184" s="11"/>
      <c r="G184" s="113"/>
      <c r="H184" s="114">
        <v>0</v>
      </c>
      <c r="I184" s="113">
        <f t="shared" si="37"/>
        <v>0</v>
      </c>
      <c r="J184" s="113">
        <f t="shared" si="38"/>
        <v>0</v>
      </c>
      <c r="K184" s="113" t="str">
        <f>IF(ISERROR(VLOOKUP(AC184,Nachträge!$A$2:$Y$646,25,FALSE)),"",VLOOKUP(AC184,Nachträge!$A$2:$Y$646,25,FALSE))</f>
        <v/>
      </c>
      <c r="L184" s="114">
        <v>0</v>
      </c>
      <c r="M184" s="113" t="e">
        <f t="shared" si="39"/>
        <v>#VALUE!</v>
      </c>
      <c r="N184" s="113" t="e">
        <f t="shared" si="40"/>
        <v>#VALUE!</v>
      </c>
      <c r="O184" s="113" t="e">
        <f t="shared" si="41"/>
        <v>#VALUE!</v>
      </c>
      <c r="P184" s="113" t="e">
        <f t="shared" si="42"/>
        <v>#VALUE!</v>
      </c>
      <c r="Q184" s="113">
        <f>SUMIFS(Zahlungsfreigabe!$J$12:$J$1000,Zahlungsfreigabe!$C$12:$C$1000,Baukosten!F184,Zahlungsfreigabe!$E$12:$E$1000,D184)</f>
        <v>0</v>
      </c>
      <c r="R184" s="113" t="e">
        <f t="shared" si="43"/>
        <v>#VALUE!</v>
      </c>
      <c r="S184" s="130" t="e">
        <f t="shared" si="44"/>
        <v>#VALUE!</v>
      </c>
      <c r="T184" s="55">
        <v>0</v>
      </c>
      <c r="U184" s="113" t="e">
        <f t="shared" si="45"/>
        <v>#VALUE!</v>
      </c>
      <c r="V184" s="11"/>
      <c r="W184" s="11"/>
      <c r="AC184" s="100" t="str">
        <f t="shared" si="34"/>
        <v/>
      </c>
      <c r="AD184" s="129" t="e">
        <f t="shared" si="35"/>
        <v>#VALUE!</v>
      </c>
      <c r="AE184" s="5" t="e">
        <f t="shared" si="36"/>
        <v>#VALUE!</v>
      </c>
    </row>
    <row r="185" spans="1:31" x14ac:dyDescent="0.2">
      <c r="A185" s="41" t="str">
        <f>IF(F185="","",1+MAX(A$10:A184))</f>
        <v/>
      </c>
      <c r="B185" s="10"/>
      <c r="C185" s="10">
        <v>224</v>
      </c>
      <c r="D185" s="11" t="s">
        <v>76</v>
      </c>
      <c r="E185" s="113"/>
      <c r="F185" s="11"/>
      <c r="G185" s="113"/>
      <c r="H185" s="114">
        <v>0</v>
      </c>
      <c r="I185" s="113">
        <f t="shared" si="37"/>
        <v>0</v>
      </c>
      <c r="J185" s="113">
        <f t="shared" si="38"/>
        <v>0</v>
      </c>
      <c r="K185" s="113" t="str">
        <f>IF(ISERROR(VLOOKUP(AC185,Nachträge!$A$2:$Y$646,25,FALSE)),"",VLOOKUP(AC185,Nachträge!$A$2:$Y$646,25,FALSE))</f>
        <v/>
      </c>
      <c r="L185" s="114">
        <v>0</v>
      </c>
      <c r="M185" s="113" t="e">
        <f t="shared" si="39"/>
        <v>#VALUE!</v>
      </c>
      <c r="N185" s="113" t="e">
        <f t="shared" si="40"/>
        <v>#VALUE!</v>
      </c>
      <c r="O185" s="113" t="e">
        <f t="shared" si="41"/>
        <v>#VALUE!</v>
      </c>
      <c r="P185" s="113" t="e">
        <f t="shared" si="42"/>
        <v>#VALUE!</v>
      </c>
      <c r="Q185" s="113">
        <f>SUMIFS(Zahlungsfreigabe!$J$12:$J$1000,Zahlungsfreigabe!$C$12:$C$1000,Baukosten!F185,Zahlungsfreigabe!$E$12:$E$1000,D185)</f>
        <v>0</v>
      </c>
      <c r="R185" s="113" t="e">
        <f t="shared" si="43"/>
        <v>#VALUE!</v>
      </c>
      <c r="S185" s="130" t="e">
        <f t="shared" si="44"/>
        <v>#VALUE!</v>
      </c>
      <c r="T185" s="55">
        <v>0</v>
      </c>
      <c r="U185" s="113" t="e">
        <f t="shared" si="45"/>
        <v>#VALUE!</v>
      </c>
      <c r="V185" s="11"/>
      <c r="W185" s="11"/>
      <c r="AC185" s="100" t="str">
        <f t="shared" si="34"/>
        <v/>
      </c>
      <c r="AD185" s="129" t="e">
        <f t="shared" si="35"/>
        <v>#VALUE!</v>
      </c>
      <c r="AE185" s="5" t="e">
        <f t="shared" si="36"/>
        <v>#VALUE!</v>
      </c>
    </row>
    <row r="186" spans="1:31" x14ac:dyDescent="0.2">
      <c r="A186" s="41" t="str">
        <f>IF(F186="","",1+MAX(A$10:A185))</f>
        <v/>
      </c>
      <c r="B186" s="10"/>
      <c r="C186" s="10">
        <v>224</v>
      </c>
      <c r="D186" s="11" t="s">
        <v>76</v>
      </c>
      <c r="E186" s="113"/>
      <c r="F186" s="11"/>
      <c r="G186" s="113"/>
      <c r="H186" s="114">
        <v>0</v>
      </c>
      <c r="I186" s="113">
        <f t="shared" si="37"/>
        <v>0</v>
      </c>
      <c r="J186" s="113">
        <f t="shared" si="38"/>
        <v>0</v>
      </c>
      <c r="K186" s="113" t="str">
        <f>IF(ISERROR(VLOOKUP(AC186,Nachträge!$A$2:$Y$646,25,FALSE)),"",VLOOKUP(AC186,Nachträge!$A$2:$Y$646,25,FALSE))</f>
        <v/>
      </c>
      <c r="L186" s="114">
        <v>0</v>
      </c>
      <c r="M186" s="113" t="e">
        <f t="shared" si="39"/>
        <v>#VALUE!</v>
      </c>
      <c r="N186" s="113" t="e">
        <f t="shared" si="40"/>
        <v>#VALUE!</v>
      </c>
      <c r="O186" s="113" t="e">
        <f t="shared" si="41"/>
        <v>#VALUE!</v>
      </c>
      <c r="P186" s="113" t="e">
        <f t="shared" si="42"/>
        <v>#VALUE!</v>
      </c>
      <c r="Q186" s="113">
        <f>SUMIFS(Zahlungsfreigabe!$J$12:$J$1000,Zahlungsfreigabe!$C$12:$C$1000,Baukosten!F186,Zahlungsfreigabe!$E$12:$E$1000,D186)</f>
        <v>0</v>
      </c>
      <c r="R186" s="113" t="e">
        <f t="shared" si="43"/>
        <v>#VALUE!</v>
      </c>
      <c r="S186" s="130" t="e">
        <f t="shared" si="44"/>
        <v>#VALUE!</v>
      </c>
      <c r="T186" s="55">
        <v>0</v>
      </c>
      <c r="U186" s="113" t="e">
        <f t="shared" si="45"/>
        <v>#VALUE!</v>
      </c>
      <c r="V186" s="11"/>
      <c r="W186" s="11"/>
      <c r="AC186" s="100" t="str">
        <f t="shared" si="34"/>
        <v/>
      </c>
      <c r="AD186" s="129" t="e">
        <f t="shared" si="35"/>
        <v>#VALUE!</v>
      </c>
      <c r="AE186" s="5" t="e">
        <f t="shared" si="36"/>
        <v>#VALUE!</v>
      </c>
    </row>
    <row r="187" spans="1:31" x14ac:dyDescent="0.2">
      <c r="A187" s="41" t="str">
        <f>IF(F187="","",1+MAX(A$10:A186))</f>
        <v/>
      </c>
      <c r="B187" s="10"/>
      <c r="C187" s="10">
        <v>224</v>
      </c>
      <c r="D187" s="11" t="s">
        <v>76</v>
      </c>
      <c r="E187" s="113"/>
      <c r="F187" s="11"/>
      <c r="G187" s="113"/>
      <c r="H187" s="114">
        <v>0</v>
      </c>
      <c r="I187" s="113">
        <f t="shared" si="37"/>
        <v>0</v>
      </c>
      <c r="J187" s="113">
        <f t="shared" si="38"/>
        <v>0</v>
      </c>
      <c r="K187" s="113" t="str">
        <f>IF(ISERROR(VLOOKUP(AC187,Nachträge!$A$2:$Y$646,25,FALSE)),"",VLOOKUP(AC187,Nachträge!$A$2:$Y$646,25,FALSE))</f>
        <v/>
      </c>
      <c r="L187" s="114">
        <v>0</v>
      </c>
      <c r="M187" s="113" t="e">
        <f t="shared" si="39"/>
        <v>#VALUE!</v>
      </c>
      <c r="N187" s="113" t="e">
        <f t="shared" si="40"/>
        <v>#VALUE!</v>
      </c>
      <c r="O187" s="113" t="e">
        <f t="shared" si="41"/>
        <v>#VALUE!</v>
      </c>
      <c r="P187" s="113" t="e">
        <f t="shared" si="42"/>
        <v>#VALUE!</v>
      </c>
      <c r="Q187" s="113">
        <f>SUMIFS(Zahlungsfreigabe!$J$12:$J$1000,Zahlungsfreigabe!$C$12:$C$1000,Baukosten!F187,Zahlungsfreigabe!$E$12:$E$1000,D187)</f>
        <v>0</v>
      </c>
      <c r="R187" s="113" t="e">
        <f t="shared" si="43"/>
        <v>#VALUE!</v>
      </c>
      <c r="S187" s="130" t="e">
        <f t="shared" si="44"/>
        <v>#VALUE!</v>
      </c>
      <c r="T187" s="55">
        <v>0</v>
      </c>
      <c r="U187" s="113" t="e">
        <f t="shared" si="45"/>
        <v>#VALUE!</v>
      </c>
      <c r="V187" s="11"/>
      <c r="W187" s="11"/>
      <c r="AC187" s="100" t="str">
        <f t="shared" si="34"/>
        <v/>
      </c>
      <c r="AD187" s="129" t="e">
        <f t="shared" si="35"/>
        <v>#VALUE!</v>
      </c>
      <c r="AE187" s="5" t="e">
        <f t="shared" si="36"/>
        <v>#VALUE!</v>
      </c>
    </row>
    <row r="188" spans="1:31" x14ac:dyDescent="0.2">
      <c r="A188" s="41" t="str">
        <f>IF(F188="","",1+MAX(A$10:A187))</f>
        <v/>
      </c>
      <c r="B188" s="10"/>
      <c r="C188" s="10">
        <v>224</v>
      </c>
      <c r="D188" s="11" t="s">
        <v>76</v>
      </c>
      <c r="E188" s="113"/>
      <c r="F188" s="11"/>
      <c r="G188" s="113"/>
      <c r="H188" s="114">
        <v>0</v>
      </c>
      <c r="I188" s="113">
        <f t="shared" si="37"/>
        <v>0</v>
      </c>
      <c r="J188" s="113">
        <f t="shared" si="38"/>
        <v>0</v>
      </c>
      <c r="K188" s="113" t="str">
        <f>IF(ISERROR(VLOOKUP(AC188,Nachträge!$A$2:$Y$646,25,FALSE)),"",VLOOKUP(AC188,Nachträge!$A$2:$Y$646,25,FALSE))</f>
        <v/>
      </c>
      <c r="L188" s="114">
        <v>0</v>
      </c>
      <c r="M188" s="113" t="e">
        <f t="shared" si="39"/>
        <v>#VALUE!</v>
      </c>
      <c r="N188" s="113" t="e">
        <f t="shared" si="40"/>
        <v>#VALUE!</v>
      </c>
      <c r="O188" s="113" t="e">
        <f t="shared" si="41"/>
        <v>#VALUE!</v>
      </c>
      <c r="P188" s="113" t="e">
        <f t="shared" si="42"/>
        <v>#VALUE!</v>
      </c>
      <c r="Q188" s="113">
        <f>SUMIFS(Zahlungsfreigabe!$J$12:$J$1000,Zahlungsfreigabe!$C$12:$C$1000,Baukosten!F188,Zahlungsfreigabe!$E$12:$E$1000,D188)</f>
        <v>0</v>
      </c>
      <c r="R188" s="113" t="e">
        <f t="shared" si="43"/>
        <v>#VALUE!</v>
      </c>
      <c r="S188" s="130" t="e">
        <f t="shared" si="44"/>
        <v>#VALUE!</v>
      </c>
      <c r="T188" s="55">
        <v>0</v>
      </c>
      <c r="U188" s="113" t="e">
        <f t="shared" si="45"/>
        <v>#VALUE!</v>
      </c>
      <c r="V188" s="11"/>
      <c r="W188" s="11"/>
      <c r="AC188" s="100" t="str">
        <f t="shared" si="34"/>
        <v/>
      </c>
      <c r="AD188" s="129" t="e">
        <f t="shared" si="35"/>
        <v>#VALUE!</v>
      </c>
      <c r="AE188" s="5" t="e">
        <f t="shared" si="36"/>
        <v>#VALUE!</v>
      </c>
    </row>
    <row r="189" spans="1:31" x14ac:dyDescent="0.2">
      <c r="A189" s="41" t="str">
        <f>IF(F189="","",1+MAX(A$10:A188))</f>
        <v/>
      </c>
      <c r="B189" s="10"/>
      <c r="C189" s="10">
        <v>224</v>
      </c>
      <c r="D189" s="11" t="s">
        <v>76</v>
      </c>
      <c r="E189" s="113"/>
      <c r="F189" s="11"/>
      <c r="G189" s="113"/>
      <c r="H189" s="114">
        <v>0</v>
      </c>
      <c r="I189" s="113">
        <f t="shared" si="37"/>
        <v>0</v>
      </c>
      <c r="J189" s="113">
        <f t="shared" si="38"/>
        <v>0</v>
      </c>
      <c r="K189" s="113" t="str">
        <f>IF(ISERROR(VLOOKUP(AC189,Nachträge!$A$2:$Y$646,25,FALSE)),"",VLOOKUP(AC189,Nachträge!$A$2:$Y$646,25,FALSE))</f>
        <v/>
      </c>
      <c r="L189" s="114">
        <v>0</v>
      </c>
      <c r="M189" s="113" t="e">
        <f t="shared" si="39"/>
        <v>#VALUE!</v>
      </c>
      <c r="N189" s="113" t="e">
        <f t="shared" si="40"/>
        <v>#VALUE!</v>
      </c>
      <c r="O189" s="113" t="e">
        <f t="shared" si="41"/>
        <v>#VALUE!</v>
      </c>
      <c r="P189" s="113" t="e">
        <f t="shared" si="42"/>
        <v>#VALUE!</v>
      </c>
      <c r="Q189" s="113">
        <f>SUMIFS(Zahlungsfreigabe!$J$12:$J$1000,Zahlungsfreigabe!$C$12:$C$1000,Baukosten!F189,Zahlungsfreigabe!$E$12:$E$1000,D189)</f>
        <v>0</v>
      </c>
      <c r="R189" s="113" t="e">
        <f t="shared" si="43"/>
        <v>#VALUE!</v>
      </c>
      <c r="S189" s="130" t="e">
        <f t="shared" si="44"/>
        <v>#VALUE!</v>
      </c>
      <c r="T189" s="55">
        <v>0</v>
      </c>
      <c r="U189" s="113" t="e">
        <f t="shared" si="45"/>
        <v>#VALUE!</v>
      </c>
      <c r="V189" s="11"/>
      <c r="W189" s="11"/>
      <c r="AC189" s="100" t="str">
        <f t="shared" si="34"/>
        <v/>
      </c>
      <c r="AD189" s="129" t="e">
        <f t="shared" si="35"/>
        <v>#VALUE!</v>
      </c>
      <c r="AE189" s="5" t="e">
        <f t="shared" si="36"/>
        <v>#VALUE!</v>
      </c>
    </row>
    <row r="190" spans="1:31" x14ac:dyDescent="0.2">
      <c r="A190" s="41" t="str">
        <f>IF(F190="","",1+MAX(A$10:A189))</f>
        <v/>
      </c>
      <c r="B190" s="10"/>
      <c r="C190" s="10">
        <v>224</v>
      </c>
      <c r="D190" s="11" t="s">
        <v>76</v>
      </c>
      <c r="E190" s="113"/>
      <c r="F190" s="11"/>
      <c r="G190" s="113"/>
      <c r="H190" s="114">
        <v>0</v>
      </c>
      <c r="I190" s="113">
        <f t="shared" si="37"/>
        <v>0</v>
      </c>
      <c r="J190" s="113">
        <f t="shared" si="38"/>
        <v>0</v>
      </c>
      <c r="K190" s="113" t="str">
        <f>IF(ISERROR(VLOOKUP(AC190,Nachträge!$A$2:$Y$646,25,FALSE)),"",VLOOKUP(AC190,Nachträge!$A$2:$Y$646,25,FALSE))</f>
        <v/>
      </c>
      <c r="L190" s="114">
        <v>0</v>
      </c>
      <c r="M190" s="113" t="e">
        <f t="shared" si="39"/>
        <v>#VALUE!</v>
      </c>
      <c r="N190" s="113" t="e">
        <f t="shared" si="40"/>
        <v>#VALUE!</v>
      </c>
      <c r="O190" s="113" t="e">
        <f t="shared" si="41"/>
        <v>#VALUE!</v>
      </c>
      <c r="P190" s="113" t="e">
        <f t="shared" si="42"/>
        <v>#VALUE!</v>
      </c>
      <c r="Q190" s="113">
        <f>SUMIFS(Zahlungsfreigabe!$J$12:$J$1000,Zahlungsfreigabe!$C$12:$C$1000,Baukosten!F190,Zahlungsfreigabe!$E$12:$E$1000,D190)</f>
        <v>0</v>
      </c>
      <c r="R190" s="113" t="e">
        <f t="shared" si="43"/>
        <v>#VALUE!</v>
      </c>
      <c r="S190" s="130" t="e">
        <f t="shared" si="44"/>
        <v>#VALUE!</v>
      </c>
      <c r="T190" s="55">
        <v>0</v>
      </c>
      <c r="U190" s="113" t="e">
        <f t="shared" si="45"/>
        <v>#VALUE!</v>
      </c>
      <c r="V190" s="11"/>
      <c r="W190" s="11"/>
      <c r="AC190" s="100" t="str">
        <f t="shared" si="34"/>
        <v/>
      </c>
      <c r="AD190" s="129" t="e">
        <f t="shared" si="35"/>
        <v>#VALUE!</v>
      </c>
      <c r="AE190" s="5" t="e">
        <f t="shared" si="36"/>
        <v>#VALUE!</v>
      </c>
    </row>
    <row r="191" spans="1:31" x14ac:dyDescent="0.2">
      <c r="A191" s="41" t="str">
        <f>IF(F191="","",1+MAX(A$10:A190))</f>
        <v/>
      </c>
      <c r="B191" s="10"/>
      <c r="C191" s="10">
        <v>224</v>
      </c>
      <c r="D191" s="11" t="s">
        <v>76</v>
      </c>
      <c r="E191" s="113"/>
      <c r="F191" s="11"/>
      <c r="G191" s="113"/>
      <c r="H191" s="114">
        <v>0</v>
      </c>
      <c r="I191" s="113">
        <f t="shared" si="37"/>
        <v>0</v>
      </c>
      <c r="J191" s="113">
        <f t="shared" si="38"/>
        <v>0</v>
      </c>
      <c r="K191" s="113" t="str">
        <f>IF(ISERROR(VLOOKUP(AC191,Nachträge!$A$2:$Y$646,25,FALSE)),"",VLOOKUP(AC191,Nachträge!$A$2:$Y$646,25,FALSE))</f>
        <v/>
      </c>
      <c r="L191" s="114">
        <v>0</v>
      </c>
      <c r="M191" s="113" t="e">
        <f t="shared" si="39"/>
        <v>#VALUE!</v>
      </c>
      <c r="N191" s="113" t="e">
        <f t="shared" si="40"/>
        <v>#VALUE!</v>
      </c>
      <c r="O191" s="113" t="e">
        <f t="shared" si="41"/>
        <v>#VALUE!</v>
      </c>
      <c r="P191" s="113" t="e">
        <f t="shared" si="42"/>
        <v>#VALUE!</v>
      </c>
      <c r="Q191" s="113">
        <f>SUMIFS(Zahlungsfreigabe!$J$12:$J$1000,Zahlungsfreigabe!$C$12:$C$1000,Baukosten!F191,Zahlungsfreigabe!$E$12:$E$1000,D191)</f>
        <v>0</v>
      </c>
      <c r="R191" s="113" t="e">
        <f t="shared" si="43"/>
        <v>#VALUE!</v>
      </c>
      <c r="S191" s="130" t="e">
        <f t="shared" si="44"/>
        <v>#VALUE!</v>
      </c>
      <c r="T191" s="55">
        <v>0</v>
      </c>
      <c r="U191" s="113" t="e">
        <f t="shared" si="45"/>
        <v>#VALUE!</v>
      </c>
      <c r="V191" s="11"/>
      <c r="W191" s="11"/>
      <c r="AC191" s="100" t="str">
        <f t="shared" si="34"/>
        <v/>
      </c>
      <c r="AD191" s="129" t="e">
        <f t="shared" si="35"/>
        <v>#VALUE!</v>
      </c>
      <c r="AE191" s="5" t="e">
        <f t="shared" si="36"/>
        <v>#VALUE!</v>
      </c>
    </row>
    <row r="192" spans="1:31" x14ac:dyDescent="0.2">
      <c r="A192" s="41" t="str">
        <f>IF(F192="","",1+MAX(A$10:A191))</f>
        <v/>
      </c>
      <c r="B192" s="10"/>
      <c r="C192" s="10">
        <v>224</v>
      </c>
      <c r="D192" s="11" t="s">
        <v>76</v>
      </c>
      <c r="E192" s="113"/>
      <c r="F192" s="11"/>
      <c r="G192" s="113"/>
      <c r="H192" s="114">
        <v>0</v>
      </c>
      <c r="I192" s="113">
        <f t="shared" si="37"/>
        <v>0</v>
      </c>
      <c r="J192" s="113">
        <f t="shared" si="38"/>
        <v>0</v>
      </c>
      <c r="K192" s="113" t="str">
        <f>IF(ISERROR(VLOOKUP(AC192,Nachträge!$A$2:$Y$646,25,FALSE)),"",VLOOKUP(AC192,Nachträge!$A$2:$Y$646,25,FALSE))</f>
        <v/>
      </c>
      <c r="L192" s="114">
        <v>0</v>
      </c>
      <c r="M192" s="113" t="e">
        <f t="shared" si="39"/>
        <v>#VALUE!</v>
      </c>
      <c r="N192" s="113" t="e">
        <f t="shared" si="40"/>
        <v>#VALUE!</v>
      </c>
      <c r="O192" s="113" t="e">
        <f t="shared" si="41"/>
        <v>#VALUE!</v>
      </c>
      <c r="P192" s="113" t="e">
        <f t="shared" si="42"/>
        <v>#VALUE!</v>
      </c>
      <c r="Q192" s="113">
        <f>SUMIFS(Zahlungsfreigabe!$J$12:$J$1000,Zahlungsfreigabe!$C$12:$C$1000,Baukosten!F192,Zahlungsfreigabe!$E$12:$E$1000,D192)</f>
        <v>0</v>
      </c>
      <c r="R192" s="113" t="e">
        <f t="shared" si="43"/>
        <v>#VALUE!</v>
      </c>
      <c r="S192" s="130" t="e">
        <f t="shared" si="44"/>
        <v>#VALUE!</v>
      </c>
      <c r="T192" s="55">
        <v>0</v>
      </c>
      <c r="U192" s="113" t="e">
        <f t="shared" si="45"/>
        <v>#VALUE!</v>
      </c>
      <c r="V192" s="11"/>
      <c r="W192" s="11"/>
      <c r="AC192" s="100" t="str">
        <f t="shared" si="34"/>
        <v/>
      </c>
      <c r="AD192" s="129" t="e">
        <f t="shared" si="35"/>
        <v>#VALUE!</v>
      </c>
      <c r="AE192" s="5" t="e">
        <f t="shared" si="36"/>
        <v>#VALUE!</v>
      </c>
    </row>
    <row r="193" spans="1:31" x14ac:dyDescent="0.2">
      <c r="A193" s="41" t="str">
        <f>IF(F193="","",1+MAX(A$10:A192))</f>
        <v/>
      </c>
      <c r="B193" s="10"/>
      <c r="C193" s="10">
        <v>224</v>
      </c>
      <c r="D193" s="11" t="s">
        <v>76</v>
      </c>
      <c r="E193" s="113"/>
      <c r="F193" s="11"/>
      <c r="G193" s="113"/>
      <c r="H193" s="114">
        <v>0</v>
      </c>
      <c r="I193" s="113">
        <f t="shared" si="37"/>
        <v>0</v>
      </c>
      <c r="J193" s="113">
        <f t="shared" si="38"/>
        <v>0</v>
      </c>
      <c r="K193" s="113" t="str">
        <f>IF(ISERROR(VLOOKUP(AC193,Nachträge!$A$2:$Y$646,25,FALSE)),"",VLOOKUP(AC193,Nachträge!$A$2:$Y$646,25,FALSE))</f>
        <v/>
      </c>
      <c r="L193" s="114">
        <v>0</v>
      </c>
      <c r="M193" s="113" t="e">
        <f t="shared" si="39"/>
        <v>#VALUE!</v>
      </c>
      <c r="N193" s="113" t="e">
        <f t="shared" si="40"/>
        <v>#VALUE!</v>
      </c>
      <c r="O193" s="113" t="e">
        <f t="shared" si="41"/>
        <v>#VALUE!</v>
      </c>
      <c r="P193" s="113" t="e">
        <f t="shared" si="42"/>
        <v>#VALUE!</v>
      </c>
      <c r="Q193" s="113">
        <f>SUMIFS(Zahlungsfreigabe!$J$12:$J$1000,Zahlungsfreigabe!$C$12:$C$1000,Baukosten!F193,Zahlungsfreigabe!$E$12:$E$1000,D193)</f>
        <v>0</v>
      </c>
      <c r="R193" s="113" t="e">
        <f t="shared" si="43"/>
        <v>#VALUE!</v>
      </c>
      <c r="S193" s="130" t="e">
        <f t="shared" si="44"/>
        <v>#VALUE!</v>
      </c>
      <c r="T193" s="55">
        <v>0</v>
      </c>
      <c r="U193" s="113" t="e">
        <f t="shared" si="45"/>
        <v>#VALUE!</v>
      </c>
      <c r="V193" s="11"/>
      <c r="W193" s="11"/>
      <c r="AC193" s="100" t="str">
        <f t="shared" si="34"/>
        <v/>
      </c>
      <c r="AD193" s="129" t="e">
        <f t="shared" si="35"/>
        <v>#VALUE!</v>
      </c>
      <c r="AE193" s="5" t="e">
        <f t="shared" si="36"/>
        <v>#VALUE!</v>
      </c>
    </row>
    <row r="194" spans="1:31" x14ac:dyDescent="0.2">
      <c r="A194" s="41" t="str">
        <f>IF(F194="","",1+MAX(A$10:A193))</f>
        <v/>
      </c>
      <c r="B194" s="10"/>
      <c r="C194" s="10">
        <v>224</v>
      </c>
      <c r="D194" s="11" t="s">
        <v>76</v>
      </c>
      <c r="E194" s="113"/>
      <c r="F194" s="11"/>
      <c r="G194" s="113"/>
      <c r="H194" s="114">
        <v>0</v>
      </c>
      <c r="I194" s="113">
        <f t="shared" si="37"/>
        <v>0</v>
      </c>
      <c r="J194" s="113">
        <f t="shared" si="38"/>
        <v>0</v>
      </c>
      <c r="K194" s="113" t="str">
        <f>IF(ISERROR(VLOOKUP(AC194,Nachträge!$A$2:$Y$646,25,FALSE)),"",VLOOKUP(AC194,Nachträge!$A$2:$Y$646,25,FALSE))</f>
        <v/>
      </c>
      <c r="L194" s="114">
        <v>0</v>
      </c>
      <c r="M194" s="113" t="e">
        <f t="shared" si="39"/>
        <v>#VALUE!</v>
      </c>
      <c r="N194" s="113" t="e">
        <f t="shared" si="40"/>
        <v>#VALUE!</v>
      </c>
      <c r="O194" s="113" t="e">
        <f t="shared" si="41"/>
        <v>#VALUE!</v>
      </c>
      <c r="P194" s="113" t="e">
        <f t="shared" si="42"/>
        <v>#VALUE!</v>
      </c>
      <c r="Q194" s="113">
        <f>SUMIFS(Zahlungsfreigabe!$J$12:$J$1000,Zahlungsfreigabe!$C$12:$C$1000,Baukosten!F194,Zahlungsfreigabe!$E$12:$E$1000,D194)</f>
        <v>0</v>
      </c>
      <c r="R194" s="113" t="e">
        <f t="shared" si="43"/>
        <v>#VALUE!</v>
      </c>
      <c r="S194" s="130" t="e">
        <f t="shared" si="44"/>
        <v>#VALUE!</v>
      </c>
      <c r="T194" s="55">
        <v>0</v>
      </c>
      <c r="U194" s="113" t="e">
        <f t="shared" si="45"/>
        <v>#VALUE!</v>
      </c>
      <c r="V194" s="11"/>
      <c r="W194" s="11"/>
      <c r="AC194" s="100" t="str">
        <f t="shared" si="34"/>
        <v/>
      </c>
      <c r="AD194" s="129" t="e">
        <f t="shared" si="35"/>
        <v>#VALUE!</v>
      </c>
      <c r="AE194" s="5" t="e">
        <f t="shared" si="36"/>
        <v>#VALUE!</v>
      </c>
    </row>
    <row r="195" spans="1:31" x14ac:dyDescent="0.2">
      <c r="A195" s="41" t="str">
        <f>IF(F195="","",1+MAX(A$10:A194))</f>
        <v/>
      </c>
      <c r="B195" s="10"/>
      <c r="C195" s="10">
        <v>224</v>
      </c>
      <c r="D195" s="11" t="s">
        <v>76</v>
      </c>
      <c r="E195" s="113"/>
      <c r="F195" s="11"/>
      <c r="G195" s="113"/>
      <c r="H195" s="114">
        <v>0</v>
      </c>
      <c r="I195" s="113">
        <f t="shared" si="37"/>
        <v>0</v>
      </c>
      <c r="J195" s="113">
        <f t="shared" si="38"/>
        <v>0</v>
      </c>
      <c r="K195" s="113" t="str">
        <f>IF(ISERROR(VLOOKUP(AC195,Nachträge!$A$2:$Y$646,25,FALSE)),"",VLOOKUP(AC195,Nachträge!$A$2:$Y$646,25,FALSE))</f>
        <v/>
      </c>
      <c r="L195" s="114">
        <v>0</v>
      </c>
      <c r="M195" s="113" t="e">
        <f t="shared" si="39"/>
        <v>#VALUE!</v>
      </c>
      <c r="N195" s="113" t="e">
        <f t="shared" si="40"/>
        <v>#VALUE!</v>
      </c>
      <c r="O195" s="113" t="e">
        <f t="shared" si="41"/>
        <v>#VALUE!</v>
      </c>
      <c r="P195" s="113" t="e">
        <f t="shared" si="42"/>
        <v>#VALUE!</v>
      </c>
      <c r="Q195" s="113">
        <f>SUMIFS(Zahlungsfreigabe!$J$12:$J$1000,Zahlungsfreigabe!$C$12:$C$1000,Baukosten!F195,Zahlungsfreigabe!$E$12:$E$1000,D195)</f>
        <v>0</v>
      </c>
      <c r="R195" s="113" t="e">
        <f t="shared" si="43"/>
        <v>#VALUE!</v>
      </c>
      <c r="S195" s="130" t="e">
        <f t="shared" si="44"/>
        <v>#VALUE!</v>
      </c>
      <c r="T195" s="55">
        <v>0</v>
      </c>
      <c r="U195" s="113" t="e">
        <f t="shared" si="45"/>
        <v>#VALUE!</v>
      </c>
      <c r="V195" s="11"/>
      <c r="W195" s="11"/>
      <c r="AC195" s="100" t="str">
        <f t="shared" si="34"/>
        <v/>
      </c>
      <c r="AD195" s="129" t="e">
        <f t="shared" si="35"/>
        <v>#VALUE!</v>
      </c>
      <c r="AE195" s="5" t="e">
        <f t="shared" si="36"/>
        <v>#VALUE!</v>
      </c>
    </row>
    <row r="196" spans="1:31" x14ac:dyDescent="0.2">
      <c r="A196" s="41" t="str">
        <f>IF(F196="","",1+MAX(A$10:A195))</f>
        <v/>
      </c>
      <c r="B196" s="10"/>
      <c r="C196" s="10">
        <v>224</v>
      </c>
      <c r="D196" s="11" t="s">
        <v>76</v>
      </c>
      <c r="E196" s="113"/>
      <c r="F196" s="11"/>
      <c r="G196" s="113"/>
      <c r="H196" s="114">
        <v>0</v>
      </c>
      <c r="I196" s="113">
        <f t="shared" si="37"/>
        <v>0</v>
      </c>
      <c r="J196" s="113">
        <f t="shared" si="38"/>
        <v>0</v>
      </c>
      <c r="K196" s="113" t="str">
        <f>IF(ISERROR(VLOOKUP(AC196,Nachträge!$A$2:$Y$646,25,FALSE)),"",VLOOKUP(AC196,Nachträge!$A$2:$Y$646,25,FALSE))</f>
        <v/>
      </c>
      <c r="L196" s="114">
        <v>0</v>
      </c>
      <c r="M196" s="113" t="e">
        <f t="shared" si="39"/>
        <v>#VALUE!</v>
      </c>
      <c r="N196" s="113" t="e">
        <f t="shared" si="40"/>
        <v>#VALUE!</v>
      </c>
      <c r="O196" s="113" t="e">
        <f t="shared" si="41"/>
        <v>#VALUE!</v>
      </c>
      <c r="P196" s="113" t="e">
        <f t="shared" si="42"/>
        <v>#VALUE!</v>
      </c>
      <c r="Q196" s="113">
        <f>SUMIFS(Zahlungsfreigabe!$J$12:$J$1000,Zahlungsfreigabe!$C$12:$C$1000,Baukosten!F196,Zahlungsfreigabe!$E$12:$E$1000,D196)</f>
        <v>0</v>
      </c>
      <c r="R196" s="113" t="e">
        <f t="shared" si="43"/>
        <v>#VALUE!</v>
      </c>
      <c r="S196" s="130" t="e">
        <f t="shared" si="44"/>
        <v>#VALUE!</v>
      </c>
      <c r="T196" s="55">
        <v>0</v>
      </c>
      <c r="U196" s="113" t="e">
        <f t="shared" si="45"/>
        <v>#VALUE!</v>
      </c>
      <c r="V196" s="11"/>
      <c r="W196" s="11"/>
      <c r="AC196" s="100" t="str">
        <f t="shared" si="34"/>
        <v/>
      </c>
      <c r="AD196" s="129" t="e">
        <f t="shared" si="35"/>
        <v>#VALUE!</v>
      </c>
      <c r="AE196" s="5" t="e">
        <f t="shared" si="36"/>
        <v>#VALUE!</v>
      </c>
    </row>
    <row r="197" spans="1:31" x14ac:dyDescent="0.2">
      <c r="A197" s="41" t="str">
        <f>IF(F197="","",1+MAX(A$10:A196))</f>
        <v/>
      </c>
      <c r="B197" s="10"/>
      <c r="C197" s="10">
        <v>224</v>
      </c>
      <c r="D197" s="11" t="s">
        <v>76</v>
      </c>
      <c r="E197" s="113"/>
      <c r="F197" s="11"/>
      <c r="G197" s="113"/>
      <c r="H197" s="114">
        <v>0</v>
      </c>
      <c r="I197" s="113">
        <f t="shared" si="37"/>
        <v>0</v>
      </c>
      <c r="J197" s="113">
        <f t="shared" si="38"/>
        <v>0</v>
      </c>
      <c r="K197" s="113" t="str">
        <f>IF(ISERROR(VLOOKUP(AC197,Nachträge!$A$2:$Y$646,25,FALSE)),"",VLOOKUP(AC197,Nachträge!$A$2:$Y$646,25,FALSE))</f>
        <v/>
      </c>
      <c r="L197" s="114">
        <v>0</v>
      </c>
      <c r="M197" s="113" t="e">
        <f t="shared" si="39"/>
        <v>#VALUE!</v>
      </c>
      <c r="N197" s="113" t="e">
        <f t="shared" si="40"/>
        <v>#VALUE!</v>
      </c>
      <c r="O197" s="113" t="e">
        <f t="shared" si="41"/>
        <v>#VALUE!</v>
      </c>
      <c r="P197" s="113" t="e">
        <f t="shared" si="42"/>
        <v>#VALUE!</v>
      </c>
      <c r="Q197" s="113">
        <f>SUMIFS(Zahlungsfreigabe!$J$12:$J$1000,Zahlungsfreigabe!$C$12:$C$1000,Baukosten!F197,Zahlungsfreigabe!$E$12:$E$1000,D197)</f>
        <v>0</v>
      </c>
      <c r="R197" s="113" t="e">
        <f t="shared" si="43"/>
        <v>#VALUE!</v>
      </c>
      <c r="S197" s="130" t="e">
        <f t="shared" si="44"/>
        <v>#VALUE!</v>
      </c>
      <c r="T197" s="55">
        <v>0</v>
      </c>
      <c r="U197" s="113" t="e">
        <f t="shared" si="45"/>
        <v>#VALUE!</v>
      </c>
      <c r="V197" s="11"/>
      <c r="W197" s="11"/>
      <c r="AC197" s="100" t="str">
        <f t="shared" si="34"/>
        <v/>
      </c>
      <c r="AD197" s="129" t="e">
        <f t="shared" si="35"/>
        <v>#VALUE!</v>
      </c>
      <c r="AE197" s="5" t="e">
        <f t="shared" si="36"/>
        <v>#VALUE!</v>
      </c>
    </row>
    <row r="198" spans="1:31" x14ac:dyDescent="0.2">
      <c r="A198" s="41" t="str">
        <f>IF(F198="","",1+MAX(A$10:A197))</f>
        <v/>
      </c>
      <c r="B198" s="10"/>
      <c r="C198" s="10">
        <v>225</v>
      </c>
      <c r="D198" s="11" t="s">
        <v>77</v>
      </c>
      <c r="E198" s="113"/>
      <c r="F198" s="11"/>
      <c r="G198" s="113"/>
      <c r="H198" s="114">
        <v>0</v>
      </c>
      <c r="I198" s="113">
        <f t="shared" si="37"/>
        <v>0</v>
      </c>
      <c r="J198" s="113">
        <f t="shared" si="38"/>
        <v>0</v>
      </c>
      <c r="K198" s="113" t="str">
        <f>IF(ISERROR(VLOOKUP(AC198,Nachträge!$A$2:$Y$646,25,FALSE)),"",VLOOKUP(AC198,Nachträge!$A$2:$Y$646,25,FALSE))</f>
        <v/>
      </c>
      <c r="L198" s="114">
        <v>0</v>
      </c>
      <c r="M198" s="113" t="e">
        <f t="shared" si="39"/>
        <v>#VALUE!</v>
      </c>
      <c r="N198" s="113" t="e">
        <f t="shared" si="40"/>
        <v>#VALUE!</v>
      </c>
      <c r="O198" s="113" t="e">
        <f t="shared" si="41"/>
        <v>#VALUE!</v>
      </c>
      <c r="P198" s="113" t="e">
        <f t="shared" si="42"/>
        <v>#VALUE!</v>
      </c>
      <c r="Q198" s="113">
        <f>SUMIFS(Zahlungsfreigabe!$J$12:$J$1000,Zahlungsfreigabe!$C$12:$C$1000,Baukosten!F198,Zahlungsfreigabe!$E$12:$E$1000,D198)</f>
        <v>0</v>
      </c>
      <c r="R198" s="113" t="e">
        <f t="shared" si="43"/>
        <v>#VALUE!</v>
      </c>
      <c r="S198" s="130" t="e">
        <f t="shared" si="44"/>
        <v>#VALUE!</v>
      </c>
      <c r="T198" s="55">
        <v>0</v>
      </c>
      <c r="U198" s="113" t="e">
        <f t="shared" si="45"/>
        <v>#VALUE!</v>
      </c>
      <c r="V198" s="11"/>
      <c r="W198" s="11"/>
      <c r="AC198" s="100" t="str">
        <f t="shared" si="34"/>
        <v/>
      </c>
      <c r="AD198" s="129" t="e">
        <f t="shared" si="35"/>
        <v>#VALUE!</v>
      </c>
      <c r="AE198" s="5" t="e">
        <f t="shared" si="36"/>
        <v>#VALUE!</v>
      </c>
    </row>
    <row r="199" spans="1:31" x14ac:dyDescent="0.2">
      <c r="A199" s="41" t="str">
        <f>IF(F199="","",1+MAX(A$10:A198))</f>
        <v/>
      </c>
      <c r="B199" s="10"/>
      <c r="C199" s="10">
        <v>225</v>
      </c>
      <c r="D199" s="11" t="s">
        <v>77</v>
      </c>
      <c r="E199" s="113"/>
      <c r="F199" s="11"/>
      <c r="G199" s="113"/>
      <c r="H199" s="114">
        <v>0</v>
      </c>
      <c r="I199" s="113">
        <f t="shared" si="37"/>
        <v>0</v>
      </c>
      <c r="J199" s="113">
        <f t="shared" si="38"/>
        <v>0</v>
      </c>
      <c r="K199" s="113" t="str">
        <f>IF(ISERROR(VLOOKUP(AC199,Nachträge!$A$2:$Y$646,25,FALSE)),"",VLOOKUP(AC199,Nachträge!$A$2:$Y$646,25,FALSE))</f>
        <v/>
      </c>
      <c r="L199" s="114">
        <v>0</v>
      </c>
      <c r="M199" s="113" t="e">
        <f t="shared" si="39"/>
        <v>#VALUE!</v>
      </c>
      <c r="N199" s="113" t="e">
        <f t="shared" si="40"/>
        <v>#VALUE!</v>
      </c>
      <c r="O199" s="113" t="e">
        <f t="shared" si="41"/>
        <v>#VALUE!</v>
      </c>
      <c r="P199" s="113" t="e">
        <f t="shared" si="42"/>
        <v>#VALUE!</v>
      </c>
      <c r="Q199" s="113">
        <f>SUMIFS(Zahlungsfreigabe!$J$12:$J$1000,Zahlungsfreigabe!$C$12:$C$1000,Baukosten!F199,Zahlungsfreigabe!$E$12:$E$1000,D199)</f>
        <v>0</v>
      </c>
      <c r="R199" s="113" t="e">
        <f t="shared" si="43"/>
        <v>#VALUE!</v>
      </c>
      <c r="S199" s="130" t="e">
        <f t="shared" si="44"/>
        <v>#VALUE!</v>
      </c>
      <c r="T199" s="55">
        <v>0</v>
      </c>
      <c r="U199" s="113" t="e">
        <f t="shared" si="45"/>
        <v>#VALUE!</v>
      </c>
      <c r="V199" s="11"/>
      <c r="W199" s="11"/>
      <c r="AC199" s="100" t="str">
        <f t="shared" si="34"/>
        <v/>
      </c>
      <c r="AD199" s="129" t="e">
        <f t="shared" si="35"/>
        <v>#VALUE!</v>
      </c>
      <c r="AE199" s="5" t="e">
        <f t="shared" si="36"/>
        <v>#VALUE!</v>
      </c>
    </row>
    <row r="200" spans="1:31" x14ac:dyDescent="0.2">
      <c r="A200" s="41" t="str">
        <f>IF(F200="","",1+MAX(A$10:A199))</f>
        <v/>
      </c>
      <c r="B200" s="10"/>
      <c r="C200" s="10">
        <v>225</v>
      </c>
      <c r="D200" s="11" t="s">
        <v>77</v>
      </c>
      <c r="E200" s="113"/>
      <c r="F200" s="11"/>
      <c r="G200" s="113"/>
      <c r="H200" s="114">
        <v>0</v>
      </c>
      <c r="I200" s="113">
        <f t="shared" si="37"/>
        <v>0</v>
      </c>
      <c r="J200" s="113">
        <f t="shared" si="38"/>
        <v>0</v>
      </c>
      <c r="K200" s="113" t="str">
        <f>IF(ISERROR(VLOOKUP(AC200,Nachträge!$A$2:$Y$646,25,FALSE)),"",VLOOKUP(AC200,Nachträge!$A$2:$Y$646,25,FALSE))</f>
        <v/>
      </c>
      <c r="L200" s="114">
        <v>0</v>
      </c>
      <c r="M200" s="113" t="e">
        <f t="shared" si="39"/>
        <v>#VALUE!</v>
      </c>
      <c r="N200" s="113" t="e">
        <f t="shared" si="40"/>
        <v>#VALUE!</v>
      </c>
      <c r="O200" s="113" t="e">
        <f t="shared" si="41"/>
        <v>#VALUE!</v>
      </c>
      <c r="P200" s="113" t="e">
        <f t="shared" si="42"/>
        <v>#VALUE!</v>
      </c>
      <c r="Q200" s="113">
        <f>SUMIFS(Zahlungsfreigabe!$J$12:$J$1000,Zahlungsfreigabe!$C$12:$C$1000,Baukosten!F200,Zahlungsfreigabe!$E$12:$E$1000,D200)</f>
        <v>0</v>
      </c>
      <c r="R200" s="113" t="e">
        <f t="shared" si="43"/>
        <v>#VALUE!</v>
      </c>
      <c r="S200" s="130" t="e">
        <f t="shared" si="44"/>
        <v>#VALUE!</v>
      </c>
      <c r="T200" s="55">
        <v>0</v>
      </c>
      <c r="U200" s="113" t="e">
        <f t="shared" si="45"/>
        <v>#VALUE!</v>
      </c>
      <c r="V200" s="11"/>
      <c r="W200" s="11"/>
      <c r="AC200" s="100" t="str">
        <f t="shared" si="34"/>
        <v/>
      </c>
      <c r="AD200" s="129" t="e">
        <f t="shared" si="35"/>
        <v>#VALUE!</v>
      </c>
      <c r="AE200" s="5" t="e">
        <f t="shared" si="36"/>
        <v>#VALUE!</v>
      </c>
    </row>
    <row r="201" spans="1:31" x14ac:dyDescent="0.2">
      <c r="A201" s="41" t="str">
        <f>IF(F201="","",1+MAX(A$10:A200))</f>
        <v/>
      </c>
      <c r="B201" s="10"/>
      <c r="C201" s="10">
        <v>225</v>
      </c>
      <c r="D201" s="11" t="s">
        <v>77</v>
      </c>
      <c r="E201" s="113"/>
      <c r="F201" s="11"/>
      <c r="G201" s="113"/>
      <c r="H201" s="114">
        <v>0</v>
      </c>
      <c r="I201" s="113">
        <f t="shared" si="37"/>
        <v>0</v>
      </c>
      <c r="J201" s="113">
        <f t="shared" si="38"/>
        <v>0</v>
      </c>
      <c r="K201" s="113" t="str">
        <f>IF(ISERROR(VLOOKUP(AC201,Nachträge!$A$2:$Y$646,25,FALSE)),"",VLOOKUP(AC201,Nachträge!$A$2:$Y$646,25,FALSE))</f>
        <v/>
      </c>
      <c r="L201" s="114">
        <v>0</v>
      </c>
      <c r="M201" s="113" t="e">
        <f t="shared" si="39"/>
        <v>#VALUE!</v>
      </c>
      <c r="N201" s="113" t="e">
        <f t="shared" si="40"/>
        <v>#VALUE!</v>
      </c>
      <c r="O201" s="113" t="e">
        <f t="shared" si="41"/>
        <v>#VALUE!</v>
      </c>
      <c r="P201" s="113" t="e">
        <f t="shared" si="42"/>
        <v>#VALUE!</v>
      </c>
      <c r="Q201" s="113">
        <f>SUMIFS(Zahlungsfreigabe!$J$12:$J$1000,Zahlungsfreigabe!$C$12:$C$1000,Baukosten!F201,Zahlungsfreigabe!$E$12:$E$1000,D201)</f>
        <v>0</v>
      </c>
      <c r="R201" s="113" t="e">
        <f t="shared" si="43"/>
        <v>#VALUE!</v>
      </c>
      <c r="S201" s="130" t="e">
        <f t="shared" si="44"/>
        <v>#VALUE!</v>
      </c>
      <c r="T201" s="55">
        <v>0</v>
      </c>
      <c r="U201" s="113" t="e">
        <f t="shared" si="45"/>
        <v>#VALUE!</v>
      </c>
      <c r="V201" s="11"/>
      <c r="W201" s="11"/>
      <c r="AC201" s="100" t="str">
        <f t="shared" si="34"/>
        <v/>
      </c>
      <c r="AD201" s="129" t="e">
        <f t="shared" si="35"/>
        <v>#VALUE!</v>
      </c>
      <c r="AE201" s="5" t="e">
        <f t="shared" si="36"/>
        <v>#VALUE!</v>
      </c>
    </row>
    <row r="202" spans="1:31" x14ac:dyDescent="0.2">
      <c r="A202" s="41" t="str">
        <f>IF(F202="","",1+MAX(A$10:A201))</f>
        <v/>
      </c>
      <c r="B202" s="10"/>
      <c r="C202" s="10">
        <v>225</v>
      </c>
      <c r="D202" s="11" t="s">
        <v>77</v>
      </c>
      <c r="E202" s="113"/>
      <c r="F202" s="11"/>
      <c r="G202" s="113"/>
      <c r="H202" s="114">
        <v>0</v>
      </c>
      <c r="I202" s="113">
        <f t="shared" si="37"/>
        <v>0</v>
      </c>
      <c r="J202" s="113">
        <f t="shared" si="38"/>
        <v>0</v>
      </c>
      <c r="K202" s="113" t="str">
        <f>IF(ISERROR(VLOOKUP(AC202,Nachträge!$A$2:$Y$646,25,FALSE)),"",VLOOKUP(AC202,Nachträge!$A$2:$Y$646,25,FALSE))</f>
        <v/>
      </c>
      <c r="L202" s="114">
        <v>0</v>
      </c>
      <c r="M202" s="113" t="e">
        <f t="shared" si="39"/>
        <v>#VALUE!</v>
      </c>
      <c r="N202" s="113" t="e">
        <f t="shared" si="40"/>
        <v>#VALUE!</v>
      </c>
      <c r="O202" s="113" t="e">
        <f t="shared" si="41"/>
        <v>#VALUE!</v>
      </c>
      <c r="P202" s="113" t="e">
        <f t="shared" si="42"/>
        <v>#VALUE!</v>
      </c>
      <c r="Q202" s="113">
        <f>SUMIFS(Zahlungsfreigabe!$J$12:$J$1000,Zahlungsfreigabe!$C$12:$C$1000,Baukosten!F202,Zahlungsfreigabe!$E$12:$E$1000,D202)</f>
        <v>0</v>
      </c>
      <c r="R202" s="113" t="e">
        <f t="shared" si="43"/>
        <v>#VALUE!</v>
      </c>
      <c r="S202" s="130" t="e">
        <f t="shared" si="44"/>
        <v>#VALUE!</v>
      </c>
      <c r="T202" s="55">
        <v>0</v>
      </c>
      <c r="U202" s="113" t="e">
        <f t="shared" si="45"/>
        <v>#VALUE!</v>
      </c>
      <c r="V202" s="11"/>
      <c r="W202" s="11"/>
      <c r="AC202" s="100" t="str">
        <f t="shared" si="34"/>
        <v/>
      </c>
      <c r="AD202" s="129" t="e">
        <f t="shared" si="35"/>
        <v>#VALUE!</v>
      </c>
      <c r="AE202" s="5" t="e">
        <f t="shared" si="36"/>
        <v>#VALUE!</v>
      </c>
    </row>
    <row r="203" spans="1:31" x14ac:dyDescent="0.2">
      <c r="A203" s="41" t="str">
        <f>IF(F203="","",1+MAX(A$10:A202))</f>
        <v/>
      </c>
      <c r="B203" s="10"/>
      <c r="C203" s="10">
        <v>225</v>
      </c>
      <c r="D203" s="11" t="s">
        <v>77</v>
      </c>
      <c r="E203" s="113"/>
      <c r="F203" s="11"/>
      <c r="G203" s="113"/>
      <c r="H203" s="114">
        <v>0</v>
      </c>
      <c r="I203" s="113">
        <f t="shared" si="37"/>
        <v>0</v>
      </c>
      <c r="J203" s="113">
        <f t="shared" si="38"/>
        <v>0</v>
      </c>
      <c r="K203" s="113" t="str">
        <f>IF(ISERROR(VLOOKUP(AC203,Nachträge!$A$2:$Y$646,25,FALSE)),"",VLOOKUP(AC203,Nachträge!$A$2:$Y$646,25,FALSE))</f>
        <v/>
      </c>
      <c r="L203" s="114">
        <v>0</v>
      </c>
      <c r="M203" s="113" t="e">
        <f t="shared" si="39"/>
        <v>#VALUE!</v>
      </c>
      <c r="N203" s="113" t="e">
        <f t="shared" si="40"/>
        <v>#VALUE!</v>
      </c>
      <c r="O203" s="113" t="e">
        <f t="shared" si="41"/>
        <v>#VALUE!</v>
      </c>
      <c r="P203" s="113" t="e">
        <f t="shared" si="42"/>
        <v>#VALUE!</v>
      </c>
      <c r="Q203" s="113">
        <f>SUMIFS(Zahlungsfreigabe!$J$12:$J$1000,Zahlungsfreigabe!$C$12:$C$1000,Baukosten!F203,Zahlungsfreigabe!$E$12:$E$1000,D203)</f>
        <v>0</v>
      </c>
      <c r="R203" s="113" t="e">
        <f t="shared" si="43"/>
        <v>#VALUE!</v>
      </c>
      <c r="S203" s="130" t="e">
        <f t="shared" si="44"/>
        <v>#VALUE!</v>
      </c>
      <c r="T203" s="55">
        <v>0</v>
      </c>
      <c r="U203" s="113" t="e">
        <f t="shared" si="45"/>
        <v>#VALUE!</v>
      </c>
      <c r="V203" s="11"/>
      <c r="W203" s="11"/>
      <c r="AC203" s="100" t="str">
        <f t="shared" si="34"/>
        <v/>
      </c>
      <c r="AD203" s="129" t="e">
        <f t="shared" si="35"/>
        <v>#VALUE!</v>
      </c>
      <c r="AE203" s="5" t="e">
        <f t="shared" si="36"/>
        <v>#VALUE!</v>
      </c>
    </row>
    <row r="204" spans="1:31" x14ac:dyDescent="0.2">
      <c r="A204" s="41" t="str">
        <f>IF(F204="","",1+MAX(A$10:A203))</f>
        <v/>
      </c>
      <c r="B204" s="10"/>
      <c r="C204" s="10">
        <v>225</v>
      </c>
      <c r="D204" s="11" t="s">
        <v>77</v>
      </c>
      <c r="E204" s="113"/>
      <c r="F204" s="11"/>
      <c r="G204" s="113"/>
      <c r="H204" s="114">
        <v>0</v>
      </c>
      <c r="I204" s="113">
        <f t="shared" si="37"/>
        <v>0</v>
      </c>
      <c r="J204" s="113">
        <f t="shared" si="38"/>
        <v>0</v>
      </c>
      <c r="K204" s="113" t="str">
        <f>IF(ISERROR(VLOOKUP(AC204,Nachträge!$A$2:$Y$646,25,FALSE)),"",VLOOKUP(AC204,Nachträge!$A$2:$Y$646,25,FALSE))</f>
        <v/>
      </c>
      <c r="L204" s="114">
        <v>0</v>
      </c>
      <c r="M204" s="113" t="e">
        <f t="shared" si="39"/>
        <v>#VALUE!</v>
      </c>
      <c r="N204" s="113" t="e">
        <f t="shared" si="40"/>
        <v>#VALUE!</v>
      </c>
      <c r="O204" s="113" t="e">
        <f t="shared" si="41"/>
        <v>#VALUE!</v>
      </c>
      <c r="P204" s="113" t="e">
        <f t="shared" si="42"/>
        <v>#VALUE!</v>
      </c>
      <c r="Q204" s="113">
        <f>SUMIFS(Zahlungsfreigabe!$J$12:$J$1000,Zahlungsfreigabe!$C$12:$C$1000,Baukosten!F204,Zahlungsfreigabe!$E$12:$E$1000,D204)</f>
        <v>0</v>
      </c>
      <c r="R204" s="113" t="e">
        <f t="shared" si="43"/>
        <v>#VALUE!</v>
      </c>
      <c r="S204" s="130" t="e">
        <f t="shared" si="44"/>
        <v>#VALUE!</v>
      </c>
      <c r="T204" s="55">
        <v>0</v>
      </c>
      <c r="U204" s="113" t="e">
        <f t="shared" si="45"/>
        <v>#VALUE!</v>
      </c>
      <c r="V204" s="11"/>
      <c r="W204" s="11"/>
      <c r="AC204" s="100" t="str">
        <f t="shared" ref="AC204:AC267" si="46">IFERROR(A204,"")</f>
        <v/>
      </c>
      <c r="AD204" s="129" t="e">
        <f t="shared" ref="AD204:AD267" si="47">J204+K204</f>
        <v>#VALUE!</v>
      </c>
      <c r="AE204" s="5" t="e">
        <f t="shared" ref="AE204:AE267" si="48">(AD204/100)*80</f>
        <v>#VALUE!</v>
      </c>
    </row>
    <row r="205" spans="1:31" x14ac:dyDescent="0.2">
      <c r="A205" s="41" t="str">
        <f>IF(F205="","",1+MAX(A$10:A204))</f>
        <v/>
      </c>
      <c r="B205" s="10"/>
      <c r="C205" s="10">
        <v>225</v>
      </c>
      <c r="D205" s="11" t="s">
        <v>77</v>
      </c>
      <c r="E205" s="113"/>
      <c r="F205" s="11"/>
      <c r="G205" s="113"/>
      <c r="H205" s="114">
        <v>0</v>
      </c>
      <c r="I205" s="113">
        <f t="shared" ref="I205:I268" si="49">-SUM(G205*H205)</f>
        <v>0</v>
      </c>
      <c r="J205" s="113">
        <f t="shared" ref="J205:J268" si="50">SUM(G205+I205)</f>
        <v>0</v>
      </c>
      <c r="K205" s="113" t="str">
        <f>IF(ISERROR(VLOOKUP(AC205,Nachträge!$A$2:$Y$646,25,FALSE)),"",VLOOKUP(AC205,Nachträge!$A$2:$Y$646,25,FALSE))</f>
        <v/>
      </c>
      <c r="L205" s="114">
        <v>0</v>
      </c>
      <c r="M205" s="113" t="e">
        <f t="shared" ref="M205:M268" si="51">-SUM(K205*L205)</f>
        <v>#VALUE!</v>
      </c>
      <c r="N205" s="113" t="e">
        <f t="shared" ref="N205:N268" si="52">SUM(K205+M205)</f>
        <v>#VALUE!</v>
      </c>
      <c r="O205" s="113" t="e">
        <f t="shared" ref="O205:O268" si="53">SUM(G205+K205)</f>
        <v>#VALUE!</v>
      </c>
      <c r="P205" s="113" t="e">
        <f t="shared" ref="P205:P268" si="54">SUM(J205+N205)</f>
        <v>#VALUE!</v>
      </c>
      <c r="Q205" s="113">
        <f>SUMIFS(Zahlungsfreigabe!$J$12:$J$1000,Zahlungsfreigabe!$C$12:$C$1000,Baukosten!F205,Zahlungsfreigabe!$E$12:$E$1000,D205)</f>
        <v>0</v>
      </c>
      <c r="R205" s="113" t="e">
        <f t="shared" si="43"/>
        <v>#VALUE!</v>
      </c>
      <c r="S205" s="130" t="e">
        <f t="shared" si="44"/>
        <v>#VALUE!</v>
      </c>
      <c r="T205" s="55">
        <v>0</v>
      </c>
      <c r="U205" s="113" t="e">
        <f t="shared" si="45"/>
        <v>#VALUE!</v>
      </c>
      <c r="V205" s="11"/>
      <c r="W205" s="11"/>
      <c r="AC205" s="100" t="str">
        <f t="shared" si="46"/>
        <v/>
      </c>
      <c r="AD205" s="129" t="e">
        <f t="shared" si="47"/>
        <v>#VALUE!</v>
      </c>
      <c r="AE205" s="5" t="e">
        <f t="shared" si="48"/>
        <v>#VALUE!</v>
      </c>
    </row>
    <row r="206" spans="1:31" x14ac:dyDescent="0.2">
      <c r="A206" s="41" t="str">
        <f>IF(F206="","",1+MAX(A$10:A205))</f>
        <v/>
      </c>
      <c r="B206" s="10"/>
      <c r="C206" s="10">
        <v>225</v>
      </c>
      <c r="D206" s="11" t="s">
        <v>77</v>
      </c>
      <c r="E206" s="113"/>
      <c r="F206" s="11"/>
      <c r="G206" s="113"/>
      <c r="H206" s="114">
        <v>0</v>
      </c>
      <c r="I206" s="113">
        <f t="shared" si="49"/>
        <v>0</v>
      </c>
      <c r="J206" s="113">
        <f t="shared" si="50"/>
        <v>0</v>
      </c>
      <c r="K206" s="113" t="str">
        <f>IF(ISERROR(VLOOKUP(AC206,Nachträge!$A$2:$Y$646,25,FALSE)),"",VLOOKUP(AC206,Nachträge!$A$2:$Y$646,25,FALSE))</f>
        <v/>
      </c>
      <c r="L206" s="114">
        <v>0</v>
      </c>
      <c r="M206" s="113" t="e">
        <f t="shared" si="51"/>
        <v>#VALUE!</v>
      </c>
      <c r="N206" s="113" t="e">
        <f t="shared" si="52"/>
        <v>#VALUE!</v>
      </c>
      <c r="O206" s="113" t="e">
        <f t="shared" si="53"/>
        <v>#VALUE!</v>
      </c>
      <c r="P206" s="113" t="e">
        <f t="shared" si="54"/>
        <v>#VALUE!</v>
      </c>
      <c r="Q206" s="113">
        <f>SUMIFS(Zahlungsfreigabe!$J$12:$J$1000,Zahlungsfreigabe!$C$12:$C$1000,Baukosten!F206,Zahlungsfreigabe!$E$12:$E$1000,D206)</f>
        <v>0</v>
      </c>
      <c r="R206" s="113" t="e">
        <f t="shared" si="43"/>
        <v>#VALUE!</v>
      </c>
      <c r="S206" s="130" t="e">
        <f t="shared" si="44"/>
        <v>#VALUE!</v>
      </c>
      <c r="T206" s="55">
        <v>0</v>
      </c>
      <c r="U206" s="113" t="e">
        <f t="shared" si="45"/>
        <v>#VALUE!</v>
      </c>
      <c r="V206" s="11"/>
      <c r="W206" s="11"/>
      <c r="AC206" s="100" t="str">
        <f t="shared" si="46"/>
        <v/>
      </c>
      <c r="AD206" s="129" t="e">
        <f t="shared" si="47"/>
        <v>#VALUE!</v>
      </c>
      <c r="AE206" s="5" t="e">
        <f t="shared" si="48"/>
        <v>#VALUE!</v>
      </c>
    </row>
    <row r="207" spans="1:31" x14ac:dyDescent="0.2">
      <c r="A207" s="41" t="str">
        <f>IF(F207="","",1+MAX(A$10:A206))</f>
        <v/>
      </c>
      <c r="B207" s="10"/>
      <c r="C207" s="10">
        <v>225</v>
      </c>
      <c r="D207" s="11" t="s">
        <v>77</v>
      </c>
      <c r="E207" s="113"/>
      <c r="F207" s="11"/>
      <c r="G207" s="113"/>
      <c r="H207" s="114">
        <v>0</v>
      </c>
      <c r="I207" s="113">
        <f t="shared" si="49"/>
        <v>0</v>
      </c>
      <c r="J207" s="113">
        <f t="shared" si="50"/>
        <v>0</v>
      </c>
      <c r="K207" s="113" t="str">
        <f>IF(ISERROR(VLOOKUP(AC207,Nachträge!$A$2:$Y$646,25,FALSE)),"",VLOOKUP(AC207,Nachträge!$A$2:$Y$646,25,FALSE))</f>
        <v/>
      </c>
      <c r="L207" s="114">
        <v>0</v>
      </c>
      <c r="M207" s="113" t="e">
        <f t="shared" si="51"/>
        <v>#VALUE!</v>
      </c>
      <c r="N207" s="113" t="e">
        <f t="shared" si="52"/>
        <v>#VALUE!</v>
      </c>
      <c r="O207" s="113" t="e">
        <f t="shared" si="53"/>
        <v>#VALUE!</v>
      </c>
      <c r="P207" s="113" t="e">
        <f t="shared" si="54"/>
        <v>#VALUE!</v>
      </c>
      <c r="Q207" s="113">
        <f>SUMIFS(Zahlungsfreigabe!$J$12:$J$1000,Zahlungsfreigabe!$C$12:$C$1000,Baukosten!F207,Zahlungsfreigabe!$E$12:$E$1000,D207)</f>
        <v>0</v>
      </c>
      <c r="R207" s="113" t="e">
        <f t="shared" si="43"/>
        <v>#VALUE!</v>
      </c>
      <c r="S207" s="130" t="e">
        <f t="shared" si="44"/>
        <v>#VALUE!</v>
      </c>
      <c r="T207" s="55">
        <v>0</v>
      </c>
      <c r="U207" s="113" t="e">
        <f t="shared" si="45"/>
        <v>#VALUE!</v>
      </c>
      <c r="V207" s="11"/>
      <c r="W207" s="11"/>
      <c r="AC207" s="100" t="str">
        <f t="shared" si="46"/>
        <v/>
      </c>
      <c r="AD207" s="129" t="e">
        <f t="shared" si="47"/>
        <v>#VALUE!</v>
      </c>
      <c r="AE207" s="5" t="e">
        <f t="shared" si="48"/>
        <v>#VALUE!</v>
      </c>
    </row>
    <row r="208" spans="1:31" x14ac:dyDescent="0.2">
      <c r="A208" s="41" t="str">
        <f>IF(F208="","",1+MAX(A$10:A207))</f>
        <v/>
      </c>
      <c r="B208" s="10"/>
      <c r="C208" s="10">
        <v>225</v>
      </c>
      <c r="D208" s="11" t="s">
        <v>77</v>
      </c>
      <c r="E208" s="113"/>
      <c r="F208" s="11"/>
      <c r="G208" s="113"/>
      <c r="H208" s="114">
        <v>0</v>
      </c>
      <c r="I208" s="113">
        <f t="shared" si="49"/>
        <v>0</v>
      </c>
      <c r="J208" s="113">
        <f t="shared" si="50"/>
        <v>0</v>
      </c>
      <c r="K208" s="113" t="str">
        <f>IF(ISERROR(VLOOKUP(AC208,Nachträge!$A$2:$Y$646,25,FALSE)),"",VLOOKUP(AC208,Nachträge!$A$2:$Y$646,25,FALSE))</f>
        <v/>
      </c>
      <c r="L208" s="114">
        <v>0</v>
      </c>
      <c r="M208" s="113" t="e">
        <f t="shared" si="51"/>
        <v>#VALUE!</v>
      </c>
      <c r="N208" s="113" t="e">
        <f t="shared" si="52"/>
        <v>#VALUE!</v>
      </c>
      <c r="O208" s="113" t="e">
        <f t="shared" si="53"/>
        <v>#VALUE!</v>
      </c>
      <c r="P208" s="113" t="e">
        <f t="shared" si="54"/>
        <v>#VALUE!</v>
      </c>
      <c r="Q208" s="113">
        <f>SUMIFS(Zahlungsfreigabe!$J$12:$J$1000,Zahlungsfreigabe!$C$12:$C$1000,Baukosten!F208,Zahlungsfreigabe!$E$12:$E$1000,D208)</f>
        <v>0</v>
      </c>
      <c r="R208" s="113" t="e">
        <f t="shared" si="43"/>
        <v>#VALUE!</v>
      </c>
      <c r="S208" s="130" t="e">
        <f t="shared" si="44"/>
        <v>#VALUE!</v>
      </c>
      <c r="T208" s="55">
        <v>0</v>
      </c>
      <c r="U208" s="113" t="e">
        <f t="shared" si="45"/>
        <v>#VALUE!</v>
      </c>
      <c r="V208" s="11"/>
      <c r="W208" s="11"/>
      <c r="AC208" s="100" t="str">
        <f t="shared" si="46"/>
        <v/>
      </c>
      <c r="AD208" s="129" t="e">
        <f t="shared" si="47"/>
        <v>#VALUE!</v>
      </c>
      <c r="AE208" s="5" t="e">
        <f t="shared" si="48"/>
        <v>#VALUE!</v>
      </c>
    </row>
    <row r="209" spans="1:31" x14ac:dyDescent="0.2">
      <c r="A209" s="41" t="str">
        <f>IF(F209="","",1+MAX(A$10:A208))</f>
        <v/>
      </c>
      <c r="B209" s="10"/>
      <c r="C209" s="10">
        <v>225</v>
      </c>
      <c r="D209" s="11" t="s">
        <v>77</v>
      </c>
      <c r="E209" s="113"/>
      <c r="F209" s="11"/>
      <c r="G209" s="113"/>
      <c r="H209" s="114">
        <v>0</v>
      </c>
      <c r="I209" s="113">
        <f t="shared" si="49"/>
        <v>0</v>
      </c>
      <c r="J209" s="113">
        <f t="shared" si="50"/>
        <v>0</v>
      </c>
      <c r="K209" s="113" t="str">
        <f>IF(ISERROR(VLOOKUP(AC209,Nachträge!$A$2:$Y$646,25,FALSE)),"",VLOOKUP(AC209,Nachträge!$A$2:$Y$646,25,FALSE))</f>
        <v/>
      </c>
      <c r="L209" s="114">
        <v>0</v>
      </c>
      <c r="M209" s="113" t="e">
        <f t="shared" si="51"/>
        <v>#VALUE!</v>
      </c>
      <c r="N209" s="113" t="e">
        <f t="shared" si="52"/>
        <v>#VALUE!</v>
      </c>
      <c r="O209" s="113" t="e">
        <f t="shared" si="53"/>
        <v>#VALUE!</v>
      </c>
      <c r="P209" s="113" t="e">
        <f t="shared" si="54"/>
        <v>#VALUE!</v>
      </c>
      <c r="Q209" s="113">
        <f>SUMIFS(Zahlungsfreigabe!$J$12:$J$1000,Zahlungsfreigabe!$C$12:$C$1000,Baukosten!F209,Zahlungsfreigabe!$E$12:$E$1000,D209)</f>
        <v>0</v>
      </c>
      <c r="R209" s="113" t="e">
        <f t="shared" si="43"/>
        <v>#VALUE!</v>
      </c>
      <c r="S209" s="130" t="e">
        <f t="shared" si="44"/>
        <v>#VALUE!</v>
      </c>
      <c r="T209" s="55">
        <v>0</v>
      </c>
      <c r="U209" s="113" t="e">
        <f t="shared" si="45"/>
        <v>#VALUE!</v>
      </c>
      <c r="V209" s="11"/>
      <c r="W209" s="11"/>
      <c r="AC209" s="100" t="str">
        <f t="shared" si="46"/>
        <v/>
      </c>
      <c r="AD209" s="129" t="e">
        <f t="shared" si="47"/>
        <v>#VALUE!</v>
      </c>
      <c r="AE209" s="5" t="e">
        <f t="shared" si="48"/>
        <v>#VALUE!</v>
      </c>
    </row>
    <row r="210" spans="1:31" x14ac:dyDescent="0.2">
      <c r="A210" s="41" t="str">
        <f>IF(F210="","",1+MAX(A$10:A209))</f>
        <v/>
      </c>
      <c r="B210" s="10"/>
      <c r="C210" s="10">
        <v>225</v>
      </c>
      <c r="D210" s="11" t="s">
        <v>77</v>
      </c>
      <c r="E210" s="113"/>
      <c r="F210" s="11"/>
      <c r="G210" s="113"/>
      <c r="H210" s="114">
        <v>0</v>
      </c>
      <c r="I210" s="113">
        <f t="shared" si="49"/>
        <v>0</v>
      </c>
      <c r="J210" s="113">
        <f t="shared" si="50"/>
        <v>0</v>
      </c>
      <c r="K210" s="113" t="str">
        <f>IF(ISERROR(VLOOKUP(AC210,Nachträge!$A$2:$Y$646,25,FALSE)),"",VLOOKUP(AC210,Nachträge!$A$2:$Y$646,25,FALSE))</f>
        <v/>
      </c>
      <c r="L210" s="114">
        <v>0</v>
      </c>
      <c r="M210" s="113" t="e">
        <f t="shared" si="51"/>
        <v>#VALUE!</v>
      </c>
      <c r="N210" s="113" t="e">
        <f t="shared" si="52"/>
        <v>#VALUE!</v>
      </c>
      <c r="O210" s="113" t="e">
        <f t="shared" si="53"/>
        <v>#VALUE!</v>
      </c>
      <c r="P210" s="113" t="e">
        <f t="shared" si="54"/>
        <v>#VALUE!</v>
      </c>
      <c r="Q210" s="113">
        <f>SUMIFS(Zahlungsfreigabe!$J$12:$J$1000,Zahlungsfreigabe!$C$12:$C$1000,Baukosten!F210,Zahlungsfreigabe!$E$12:$E$1000,D210)</f>
        <v>0</v>
      </c>
      <c r="R210" s="113" t="e">
        <f t="shared" si="43"/>
        <v>#VALUE!</v>
      </c>
      <c r="S210" s="130" t="e">
        <f t="shared" si="44"/>
        <v>#VALUE!</v>
      </c>
      <c r="T210" s="55">
        <v>0</v>
      </c>
      <c r="U210" s="113" t="e">
        <f t="shared" si="45"/>
        <v>#VALUE!</v>
      </c>
      <c r="V210" s="11"/>
      <c r="W210" s="11"/>
      <c r="AC210" s="100" t="str">
        <f t="shared" si="46"/>
        <v/>
      </c>
      <c r="AD210" s="129" t="e">
        <f t="shared" si="47"/>
        <v>#VALUE!</v>
      </c>
      <c r="AE210" s="5" t="e">
        <f t="shared" si="48"/>
        <v>#VALUE!</v>
      </c>
    </row>
    <row r="211" spans="1:31" x14ac:dyDescent="0.2">
      <c r="A211" s="41" t="str">
        <f>IF(F211="","",1+MAX(A$10:A210))</f>
        <v/>
      </c>
      <c r="B211" s="10"/>
      <c r="C211" s="10">
        <v>226</v>
      </c>
      <c r="D211" s="11" t="s">
        <v>78</v>
      </c>
      <c r="E211" s="113"/>
      <c r="F211" s="11"/>
      <c r="G211" s="113"/>
      <c r="H211" s="114">
        <v>0</v>
      </c>
      <c r="I211" s="113">
        <f t="shared" si="49"/>
        <v>0</v>
      </c>
      <c r="J211" s="113">
        <f t="shared" si="50"/>
        <v>0</v>
      </c>
      <c r="K211" s="113" t="str">
        <f>IF(ISERROR(VLOOKUP(AC211,Nachträge!$A$2:$Y$646,25,FALSE)),"",VLOOKUP(AC211,Nachträge!$A$2:$Y$646,25,FALSE))</f>
        <v/>
      </c>
      <c r="L211" s="114">
        <v>0</v>
      </c>
      <c r="M211" s="113" t="e">
        <f t="shared" si="51"/>
        <v>#VALUE!</v>
      </c>
      <c r="N211" s="113" t="e">
        <f t="shared" si="52"/>
        <v>#VALUE!</v>
      </c>
      <c r="O211" s="113" t="e">
        <f t="shared" si="53"/>
        <v>#VALUE!</v>
      </c>
      <c r="P211" s="113" t="e">
        <f t="shared" si="54"/>
        <v>#VALUE!</v>
      </c>
      <c r="Q211" s="113">
        <f>SUMIFS(Zahlungsfreigabe!$J$12:$J$1000,Zahlungsfreigabe!$C$12:$C$1000,Baukosten!F211,Zahlungsfreigabe!$E$12:$E$1000,D211)</f>
        <v>0</v>
      </c>
      <c r="R211" s="113" t="e">
        <f t="shared" si="43"/>
        <v>#VALUE!</v>
      </c>
      <c r="S211" s="130" t="e">
        <f t="shared" si="44"/>
        <v>#VALUE!</v>
      </c>
      <c r="T211" s="55">
        <v>0</v>
      </c>
      <c r="U211" s="113" t="e">
        <f t="shared" si="45"/>
        <v>#VALUE!</v>
      </c>
      <c r="V211" s="11"/>
      <c r="W211" s="11"/>
      <c r="AC211" s="100" t="str">
        <f t="shared" si="46"/>
        <v/>
      </c>
      <c r="AD211" s="129" t="e">
        <f t="shared" si="47"/>
        <v>#VALUE!</v>
      </c>
      <c r="AE211" s="5" t="e">
        <f t="shared" si="48"/>
        <v>#VALUE!</v>
      </c>
    </row>
    <row r="212" spans="1:31" x14ac:dyDescent="0.2">
      <c r="A212" s="41" t="str">
        <f>IF(F212="","",1+MAX(A$10:A211))</f>
        <v/>
      </c>
      <c r="B212" s="10"/>
      <c r="C212" s="10">
        <v>226</v>
      </c>
      <c r="D212" s="11" t="s">
        <v>78</v>
      </c>
      <c r="E212" s="113"/>
      <c r="F212" s="11"/>
      <c r="G212" s="113"/>
      <c r="H212" s="114">
        <v>0</v>
      </c>
      <c r="I212" s="113">
        <f t="shared" si="49"/>
        <v>0</v>
      </c>
      <c r="J212" s="113">
        <f t="shared" si="50"/>
        <v>0</v>
      </c>
      <c r="K212" s="113" t="str">
        <f>IF(ISERROR(VLOOKUP(AC212,Nachträge!$A$2:$Y$646,25,FALSE)),"",VLOOKUP(AC212,Nachträge!$A$2:$Y$646,25,FALSE))</f>
        <v/>
      </c>
      <c r="L212" s="114">
        <v>0</v>
      </c>
      <c r="M212" s="113" t="e">
        <f t="shared" si="51"/>
        <v>#VALUE!</v>
      </c>
      <c r="N212" s="113" t="e">
        <f t="shared" si="52"/>
        <v>#VALUE!</v>
      </c>
      <c r="O212" s="113" t="e">
        <f t="shared" si="53"/>
        <v>#VALUE!</v>
      </c>
      <c r="P212" s="113" t="e">
        <f t="shared" si="54"/>
        <v>#VALUE!</v>
      </c>
      <c r="Q212" s="113">
        <f>SUMIFS(Zahlungsfreigabe!$J$12:$J$1000,Zahlungsfreigabe!$C$12:$C$1000,Baukosten!F212,Zahlungsfreigabe!$E$12:$E$1000,D212)</f>
        <v>0</v>
      </c>
      <c r="R212" s="113" t="e">
        <f t="shared" si="43"/>
        <v>#VALUE!</v>
      </c>
      <c r="S212" s="130" t="e">
        <f t="shared" si="44"/>
        <v>#VALUE!</v>
      </c>
      <c r="T212" s="55">
        <v>0</v>
      </c>
      <c r="U212" s="113" t="e">
        <f t="shared" si="45"/>
        <v>#VALUE!</v>
      </c>
      <c r="V212" s="11"/>
      <c r="W212" s="11"/>
      <c r="AC212" s="100" t="str">
        <f t="shared" si="46"/>
        <v/>
      </c>
      <c r="AD212" s="129" t="e">
        <f t="shared" si="47"/>
        <v>#VALUE!</v>
      </c>
      <c r="AE212" s="5" t="e">
        <f t="shared" si="48"/>
        <v>#VALUE!</v>
      </c>
    </row>
    <row r="213" spans="1:31" x14ac:dyDescent="0.2">
      <c r="A213" s="41" t="str">
        <f>IF(F213="","",1+MAX(A$10:A212))</f>
        <v/>
      </c>
      <c r="B213" s="10"/>
      <c r="C213" s="10">
        <v>226</v>
      </c>
      <c r="D213" s="11" t="s">
        <v>78</v>
      </c>
      <c r="E213" s="113"/>
      <c r="F213" s="11"/>
      <c r="G213" s="113"/>
      <c r="H213" s="114">
        <v>0</v>
      </c>
      <c r="I213" s="113">
        <f t="shared" si="49"/>
        <v>0</v>
      </c>
      <c r="J213" s="113">
        <f t="shared" si="50"/>
        <v>0</v>
      </c>
      <c r="K213" s="113" t="str">
        <f>IF(ISERROR(VLOOKUP(AC213,Nachträge!$A$2:$Y$646,25,FALSE)),"",VLOOKUP(AC213,Nachträge!$A$2:$Y$646,25,FALSE))</f>
        <v/>
      </c>
      <c r="L213" s="114">
        <v>0</v>
      </c>
      <c r="M213" s="113" t="e">
        <f t="shared" si="51"/>
        <v>#VALUE!</v>
      </c>
      <c r="N213" s="113" t="e">
        <f t="shared" si="52"/>
        <v>#VALUE!</v>
      </c>
      <c r="O213" s="113" t="e">
        <f t="shared" si="53"/>
        <v>#VALUE!</v>
      </c>
      <c r="P213" s="113" t="e">
        <f t="shared" si="54"/>
        <v>#VALUE!</v>
      </c>
      <c r="Q213" s="113">
        <f>SUMIFS(Zahlungsfreigabe!$J$12:$J$1000,Zahlungsfreigabe!$C$12:$C$1000,Baukosten!F213,Zahlungsfreigabe!$E$12:$E$1000,D213)</f>
        <v>0</v>
      </c>
      <c r="R213" s="113" t="e">
        <f t="shared" si="43"/>
        <v>#VALUE!</v>
      </c>
      <c r="S213" s="130" t="e">
        <f t="shared" si="44"/>
        <v>#VALUE!</v>
      </c>
      <c r="T213" s="55">
        <v>0</v>
      </c>
      <c r="U213" s="113" t="e">
        <f t="shared" si="45"/>
        <v>#VALUE!</v>
      </c>
      <c r="V213" s="11"/>
      <c r="W213" s="11"/>
      <c r="AC213" s="100" t="str">
        <f t="shared" si="46"/>
        <v/>
      </c>
      <c r="AD213" s="129" t="e">
        <f t="shared" si="47"/>
        <v>#VALUE!</v>
      </c>
      <c r="AE213" s="5" t="e">
        <f t="shared" si="48"/>
        <v>#VALUE!</v>
      </c>
    </row>
    <row r="214" spans="1:31" x14ac:dyDescent="0.2">
      <c r="A214" s="41" t="str">
        <f>IF(F214="","",1+MAX(A$10:A213))</f>
        <v/>
      </c>
      <c r="B214" s="10"/>
      <c r="C214" s="10">
        <v>226</v>
      </c>
      <c r="D214" s="11" t="s">
        <v>78</v>
      </c>
      <c r="E214" s="113"/>
      <c r="F214" s="11"/>
      <c r="G214" s="113"/>
      <c r="H214" s="114">
        <v>0</v>
      </c>
      <c r="I214" s="113">
        <f t="shared" si="49"/>
        <v>0</v>
      </c>
      <c r="J214" s="113">
        <f t="shared" si="50"/>
        <v>0</v>
      </c>
      <c r="K214" s="113" t="str">
        <f>IF(ISERROR(VLOOKUP(AC214,Nachträge!$A$2:$Y$646,25,FALSE)),"",VLOOKUP(AC214,Nachträge!$A$2:$Y$646,25,FALSE))</f>
        <v/>
      </c>
      <c r="L214" s="114">
        <v>0</v>
      </c>
      <c r="M214" s="113" t="e">
        <f t="shared" si="51"/>
        <v>#VALUE!</v>
      </c>
      <c r="N214" s="113" t="e">
        <f t="shared" si="52"/>
        <v>#VALUE!</v>
      </c>
      <c r="O214" s="113" t="e">
        <f t="shared" si="53"/>
        <v>#VALUE!</v>
      </c>
      <c r="P214" s="113" t="e">
        <f t="shared" si="54"/>
        <v>#VALUE!</v>
      </c>
      <c r="Q214" s="113">
        <f>SUMIFS(Zahlungsfreigabe!$J$12:$J$1000,Zahlungsfreigabe!$C$12:$C$1000,Baukosten!F214,Zahlungsfreigabe!$E$12:$E$1000,D214)</f>
        <v>0</v>
      </c>
      <c r="R214" s="113" t="e">
        <f t="shared" si="43"/>
        <v>#VALUE!</v>
      </c>
      <c r="S214" s="130" t="e">
        <f t="shared" si="44"/>
        <v>#VALUE!</v>
      </c>
      <c r="T214" s="55">
        <v>0</v>
      </c>
      <c r="U214" s="113" t="e">
        <f t="shared" si="45"/>
        <v>#VALUE!</v>
      </c>
      <c r="V214" s="11"/>
      <c r="W214" s="11"/>
      <c r="AC214" s="100" t="str">
        <f t="shared" si="46"/>
        <v/>
      </c>
      <c r="AD214" s="129" t="e">
        <f t="shared" si="47"/>
        <v>#VALUE!</v>
      </c>
      <c r="AE214" s="5" t="e">
        <f t="shared" si="48"/>
        <v>#VALUE!</v>
      </c>
    </row>
    <row r="215" spans="1:31" x14ac:dyDescent="0.2">
      <c r="A215" s="41" t="str">
        <f>IF(F215="","",1+MAX(A$10:A214))</f>
        <v/>
      </c>
      <c r="B215" s="10"/>
      <c r="C215" s="10">
        <v>226</v>
      </c>
      <c r="D215" s="11" t="s">
        <v>78</v>
      </c>
      <c r="E215" s="113"/>
      <c r="F215" s="11"/>
      <c r="G215" s="113"/>
      <c r="H215" s="114">
        <v>0</v>
      </c>
      <c r="I215" s="113">
        <f t="shared" si="49"/>
        <v>0</v>
      </c>
      <c r="J215" s="113">
        <f t="shared" si="50"/>
        <v>0</v>
      </c>
      <c r="K215" s="113" t="str">
        <f>IF(ISERROR(VLOOKUP(AC215,Nachträge!$A$2:$Y$646,25,FALSE)),"",VLOOKUP(AC215,Nachträge!$A$2:$Y$646,25,FALSE))</f>
        <v/>
      </c>
      <c r="L215" s="114">
        <v>0</v>
      </c>
      <c r="M215" s="113" t="e">
        <f t="shared" si="51"/>
        <v>#VALUE!</v>
      </c>
      <c r="N215" s="113" t="e">
        <f t="shared" si="52"/>
        <v>#VALUE!</v>
      </c>
      <c r="O215" s="113" t="e">
        <f t="shared" si="53"/>
        <v>#VALUE!</v>
      </c>
      <c r="P215" s="113" t="e">
        <f t="shared" si="54"/>
        <v>#VALUE!</v>
      </c>
      <c r="Q215" s="113">
        <f>SUMIFS(Zahlungsfreigabe!$J$12:$J$1000,Zahlungsfreigabe!$C$12:$C$1000,Baukosten!F215,Zahlungsfreigabe!$E$12:$E$1000,D215)</f>
        <v>0</v>
      </c>
      <c r="R215" s="113" t="e">
        <f t="shared" si="43"/>
        <v>#VALUE!</v>
      </c>
      <c r="S215" s="130" t="e">
        <f t="shared" si="44"/>
        <v>#VALUE!</v>
      </c>
      <c r="T215" s="55">
        <v>0</v>
      </c>
      <c r="U215" s="113" t="e">
        <f t="shared" si="45"/>
        <v>#VALUE!</v>
      </c>
      <c r="V215" s="11"/>
      <c r="W215" s="11"/>
      <c r="AC215" s="100" t="str">
        <f t="shared" si="46"/>
        <v/>
      </c>
      <c r="AD215" s="129" t="e">
        <f t="shared" si="47"/>
        <v>#VALUE!</v>
      </c>
      <c r="AE215" s="5" t="e">
        <f t="shared" si="48"/>
        <v>#VALUE!</v>
      </c>
    </row>
    <row r="216" spans="1:31" x14ac:dyDescent="0.2">
      <c r="A216" s="41" t="str">
        <f>IF(F216="","",1+MAX(A$10:A215))</f>
        <v/>
      </c>
      <c r="B216" s="10"/>
      <c r="C216" s="10">
        <v>226</v>
      </c>
      <c r="D216" s="11" t="s">
        <v>78</v>
      </c>
      <c r="E216" s="113"/>
      <c r="F216" s="11"/>
      <c r="G216" s="113"/>
      <c r="H216" s="114">
        <v>0</v>
      </c>
      <c r="I216" s="113">
        <f t="shared" si="49"/>
        <v>0</v>
      </c>
      <c r="J216" s="113">
        <f t="shared" si="50"/>
        <v>0</v>
      </c>
      <c r="K216" s="113" t="str">
        <f>IF(ISERROR(VLOOKUP(AC216,Nachträge!$A$2:$Y$646,25,FALSE)),"",VLOOKUP(AC216,Nachträge!$A$2:$Y$646,25,FALSE))</f>
        <v/>
      </c>
      <c r="L216" s="114">
        <v>0</v>
      </c>
      <c r="M216" s="113" t="e">
        <f t="shared" si="51"/>
        <v>#VALUE!</v>
      </c>
      <c r="N216" s="113" t="e">
        <f t="shared" si="52"/>
        <v>#VALUE!</v>
      </c>
      <c r="O216" s="113" t="e">
        <f t="shared" si="53"/>
        <v>#VALUE!</v>
      </c>
      <c r="P216" s="113" t="e">
        <f t="shared" si="54"/>
        <v>#VALUE!</v>
      </c>
      <c r="Q216" s="113">
        <f>SUMIFS(Zahlungsfreigabe!$J$12:$J$1000,Zahlungsfreigabe!$C$12:$C$1000,Baukosten!F216,Zahlungsfreigabe!$E$12:$E$1000,D216)</f>
        <v>0</v>
      </c>
      <c r="R216" s="113" t="e">
        <f t="shared" si="43"/>
        <v>#VALUE!</v>
      </c>
      <c r="S216" s="130" t="e">
        <f t="shared" si="44"/>
        <v>#VALUE!</v>
      </c>
      <c r="T216" s="55">
        <v>0</v>
      </c>
      <c r="U216" s="113" t="e">
        <f t="shared" si="45"/>
        <v>#VALUE!</v>
      </c>
      <c r="V216" s="11"/>
      <c r="W216" s="11"/>
      <c r="AC216" s="100" t="str">
        <f t="shared" si="46"/>
        <v/>
      </c>
      <c r="AD216" s="129" t="e">
        <f t="shared" si="47"/>
        <v>#VALUE!</v>
      </c>
      <c r="AE216" s="5" t="e">
        <f t="shared" si="48"/>
        <v>#VALUE!</v>
      </c>
    </row>
    <row r="217" spans="1:31" x14ac:dyDescent="0.2">
      <c r="A217" s="41" t="str">
        <f>IF(F217="","",1+MAX(A$10:A216))</f>
        <v/>
      </c>
      <c r="B217" s="10"/>
      <c r="C217" s="10">
        <v>226</v>
      </c>
      <c r="D217" s="11" t="s">
        <v>78</v>
      </c>
      <c r="E217" s="113"/>
      <c r="F217" s="11"/>
      <c r="G217" s="113"/>
      <c r="H217" s="114">
        <v>0</v>
      </c>
      <c r="I217" s="113">
        <f t="shared" si="49"/>
        <v>0</v>
      </c>
      <c r="J217" s="113">
        <f t="shared" si="50"/>
        <v>0</v>
      </c>
      <c r="K217" s="113" t="str">
        <f>IF(ISERROR(VLOOKUP(AC217,Nachträge!$A$2:$Y$646,25,FALSE)),"",VLOOKUP(AC217,Nachträge!$A$2:$Y$646,25,FALSE))</f>
        <v/>
      </c>
      <c r="L217" s="114">
        <v>0</v>
      </c>
      <c r="M217" s="113" t="e">
        <f t="shared" si="51"/>
        <v>#VALUE!</v>
      </c>
      <c r="N217" s="113" t="e">
        <f t="shared" si="52"/>
        <v>#VALUE!</v>
      </c>
      <c r="O217" s="113" t="e">
        <f t="shared" si="53"/>
        <v>#VALUE!</v>
      </c>
      <c r="P217" s="113" t="e">
        <f t="shared" si="54"/>
        <v>#VALUE!</v>
      </c>
      <c r="Q217" s="113">
        <f>SUMIFS(Zahlungsfreigabe!$J$12:$J$1000,Zahlungsfreigabe!$C$12:$C$1000,Baukosten!F217,Zahlungsfreigabe!$E$12:$E$1000,D217)</f>
        <v>0</v>
      </c>
      <c r="R217" s="113" t="e">
        <f t="shared" si="43"/>
        <v>#VALUE!</v>
      </c>
      <c r="S217" s="130" t="e">
        <f t="shared" si="44"/>
        <v>#VALUE!</v>
      </c>
      <c r="T217" s="55">
        <v>0</v>
      </c>
      <c r="U217" s="113" t="e">
        <f t="shared" si="45"/>
        <v>#VALUE!</v>
      </c>
      <c r="V217" s="11"/>
      <c r="W217" s="11"/>
      <c r="AC217" s="100" t="str">
        <f t="shared" si="46"/>
        <v/>
      </c>
      <c r="AD217" s="129" t="e">
        <f t="shared" si="47"/>
        <v>#VALUE!</v>
      </c>
      <c r="AE217" s="5" t="e">
        <f t="shared" si="48"/>
        <v>#VALUE!</v>
      </c>
    </row>
    <row r="218" spans="1:31" x14ac:dyDescent="0.2">
      <c r="A218" s="41" t="str">
        <f>IF(F218="","",1+MAX(A$10:A217))</f>
        <v/>
      </c>
      <c r="B218" s="10"/>
      <c r="C218" s="10">
        <v>226</v>
      </c>
      <c r="D218" s="11" t="s">
        <v>78</v>
      </c>
      <c r="E218" s="113"/>
      <c r="F218" s="11"/>
      <c r="G218" s="113"/>
      <c r="H218" s="114">
        <v>0</v>
      </c>
      <c r="I218" s="113">
        <f t="shared" si="49"/>
        <v>0</v>
      </c>
      <c r="J218" s="113">
        <f t="shared" si="50"/>
        <v>0</v>
      </c>
      <c r="K218" s="113" t="str">
        <f>IF(ISERROR(VLOOKUP(AC218,Nachträge!$A$2:$Y$646,25,FALSE)),"",VLOOKUP(AC218,Nachträge!$A$2:$Y$646,25,FALSE))</f>
        <v/>
      </c>
      <c r="L218" s="114">
        <v>0</v>
      </c>
      <c r="M218" s="113" t="e">
        <f t="shared" si="51"/>
        <v>#VALUE!</v>
      </c>
      <c r="N218" s="113" t="e">
        <f t="shared" si="52"/>
        <v>#VALUE!</v>
      </c>
      <c r="O218" s="113" t="e">
        <f t="shared" si="53"/>
        <v>#VALUE!</v>
      </c>
      <c r="P218" s="113" t="e">
        <f t="shared" si="54"/>
        <v>#VALUE!</v>
      </c>
      <c r="Q218" s="113">
        <f>SUMIFS(Zahlungsfreigabe!$J$12:$J$1000,Zahlungsfreigabe!$C$12:$C$1000,Baukosten!F218,Zahlungsfreigabe!$E$12:$E$1000,D218)</f>
        <v>0</v>
      </c>
      <c r="R218" s="113" t="e">
        <f t="shared" si="43"/>
        <v>#VALUE!</v>
      </c>
      <c r="S218" s="130" t="e">
        <f t="shared" si="44"/>
        <v>#VALUE!</v>
      </c>
      <c r="T218" s="55">
        <v>0</v>
      </c>
      <c r="U218" s="113" t="e">
        <f t="shared" si="45"/>
        <v>#VALUE!</v>
      </c>
      <c r="V218" s="11"/>
      <c r="W218" s="11"/>
      <c r="AC218" s="100" t="str">
        <f t="shared" si="46"/>
        <v/>
      </c>
      <c r="AD218" s="129" t="e">
        <f t="shared" si="47"/>
        <v>#VALUE!</v>
      </c>
      <c r="AE218" s="5" t="e">
        <f t="shared" si="48"/>
        <v>#VALUE!</v>
      </c>
    </row>
    <row r="219" spans="1:31" x14ac:dyDescent="0.2">
      <c r="A219" s="41" t="str">
        <f>IF(F219="","",1+MAX(A$10:A218))</f>
        <v/>
      </c>
      <c r="B219" s="10"/>
      <c r="C219" s="10">
        <v>226</v>
      </c>
      <c r="D219" s="11" t="s">
        <v>78</v>
      </c>
      <c r="E219" s="113"/>
      <c r="F219" s="11"/>
      <c r="G219" s="113"/>
      <c r="H219" s="114">
        <v>0</v>
      </c>
      <c r="I219" s="113">
        <f t="shared" si="49"/>
        <v>0</v>
      </c>
      <c r="J219" s="113">
        <f t="shared" si="50"/>
        <v>0</v>
      </c>
      <c r="K219" s="113" t="str">
        <f>IF(ISERROR(VLOOKUP(AC219,Nachträge!$A$2:$Y$646,25,FALSE)),"",VLOOKUP(AC219,Nachträge!$A$2:$Y$646,25,FALSE))</f>
        <v/>
      </c>
      <c r="L219" s="114">
        <v>0</v>
      </c>
      <c r="M219" s="113" t="e">
        <f t="shared" si="51"/>
        <v>#VALUE!</v>
      </c>
      <c r="N219" s="113" t="e">
        <f t="shared" si="52"/>
        <v>#VALUE!</v>
      </c>
      <c r="O219" s="113" t="e">
        <f t="shared" si="53"/>
        <v>#VALUE!</v>
      </c>
      <c r="P219" s="113" t="e">
        <f t="shared" si="54"/>
        <v>#VALUE!</v>
      </c>
      <c r="Q219" s="113">
        <f>SUMIFS(Zahlungsfreigabe!$J$12:$J$1000,Zahlungsfreigabe!$C$12:$C$1000,Baukosten!F219,Zahlungsfreigabe!$E$12:$E$1000,D219)</f>
        <v>0</v>
      </c>
      <c r="R219" s="113" t="e">
        <f t="shared" si="43"/>
        <v>#VALUE!</v>
      </c>
      <c r="S219" s="130" t="e">
        <f t="shared" si="44"/>
        <v>#VALUE!</v>
      </c>
      <c r="T219" s="55">
        <v>0</v>
      </c>
      <c r="U219" s="113" t="e">
        <f t="shared" si="45"/>
        <v>#VALUE!</v>
      </c>
      <c r="V219" s="11"/>
      <c r="W219" s="11"/>
      <c r="AC219" s="100" t="str">
        <f t="shared" si="46"/>
        <v/>
      </c>
      <c r="AD219" s="129" t="e">
        <f t="shared" si="47"/>
        <v>#VALUE!</v>
      </c>
      <c r="AE219" s="5" t="e">
        <f t="shared" si="48"/>
        <v>#VALUE!</v>
      </c>
    </row>
    <row r="220" spans="1:31" x14ac:dyDescent="0.2">
      <c r="A220" s="41" t="str">
        <f>IF(F220="","",1+MAX(A$10:A219))</f>
        <v/>
      </c>
      <c r="B220" s="10"/>
      <c r="C220" s="10">
        <v>226</v>
      </c>
      <c r="D220" s="11" t="s">
        <v>78</v>
      </c>
      <c r="E220" s="113"/>
      <c r="F220" s="11"/>
      <c r="G220" s="113"/>
      <c r="H220" s="114">
        <v>0</v>
      </c>
      <c r="I220" s="113">
        <f t="shared" si="49"/>
        <v>0</v>
      </c>
      <c r="J220" s="113">
        <f t="shared" si="50"/>
        <v>0</v>
      </c>
      <c r="K220" s="113" t="str">
        <f>IF(ISERROR(VLOOKUP(AC220,Nachträge!$A$2:$Y$646,25,FALSE)),"",VLOOKUP(AC220,Nachträge!$A$2:$Y$646,25,FALSE))</f>
        <v/>
      </c>
      <c r="L220" s="114">
        <v>0</v>
      </c>
      <c r="M220" s="113" t="e">
        <f t="shared" si="51"/>
        <v>#VALUE!</v>
      </c>
      <c r="N220" s="113" t="e">
        <f t="shared" si="52"/>
        <v>#VALUE!</v>
      </c>
      <c r="O220" s="113" t="e">
        <f t="shared" si="53"/>
        <v>#VALUE!</v>
      </c>
      <c r="P220" s="113" t="e">
        <f t="shared" si="54"/>
        <v>#VALUE!</v>
      </c>
      <c r="Q220" s="113">
        <f>SUMIFS(Zahlungsfreigabe!$J$12:$J$1000,Zahlungsfreigabe!$C$12:$C$1000,Baukosten!F220,Zahlungsfreigabe!$E$12:$E$1000,D220)</f>
        <v>0</v>
      </c>
      <c r="R220" s="113" t="e">
        <f t="shared" si="43"/>
        <v>#VALUE!</v>
      </c>
      <c r="S220" s="130" t="e">
        <f t="shared" si="44"/>
        <v>#VALUE!</v>
      </c>
      <c r="T220" s="55">
        <v>0</v>
      </c>
      <c r="U220" s="113" t="e">
        <f t="shared" si="45"/>
        <v>#VALUE!</v>
      </c>
      <c r="V220" s="11"/>
      <c r="W220" s="11"/>
      <c r="AC220" s="100" t="str">
        <f t="shared" si="46"/>
        <v/>
      </c>
      <c r="AD220" s="129" t="e">
        <f t="shared" si="47"/>
        <v>#VALUE!</v>
      </c>
      <c r="AE220" s="5" t="e">
        <f t="shared" si="48"/>
        <v>#VALUE!</v>
      </c>
    </row>
    <row r="221" spans="1:31" x14ac:dyDescent="0.2">
      <c r="A221" s="41" t="str">
        <f>IF(F221="","",1+MAX(A$10:A220))</f>
        <v/>
      </c>
      <c r="B221" s="10"/>
      <c r="C221" s="10">
        <v>226</v>
      </c>
      <c r="D221" s="11" t="s">
        <v>78</v>
      </c>
      <c r="E221" s="113"/>
      <c r="F221" s="11"/>
      <c r="G221" s="113"/>
      <c r="H221" s="114">
        <v>0</v>
      </c>
      <c r="I221" s="113">
        <f t="shared" si="49"/>
        <v>0</v>
      </c>
      <c r="J221" s="113">
        <f t="shared" si="50"/>
        <v>0</v>
      </c>
      <c r="K221" s="113" t="str">
        <f>IF(ISERROR(VLOOKUP(AC221,Nachträge!$A$2:$Y$646,25,FALSE)),"",VLOOKUP(AC221,Nachträge!$A$2:$Y$646,25,FALSE))</f>
        <v/>
      </c>
      <c r="L221" s="114">
        <v>0</v>
      </c>
      <c r="M221" s="113" t="e">
        <f t="shared" si="51"/>
        <v>#VALUE!</v>
      </c>
      <c r="N221" s="113" t="e">
        <f t="shared" si="52"/>
        <v>#VALUE!</v>
      </c>
      <c r="O221" s="113" t="e">
        <f t="shared" si="53"/>
        <v>#VALUE!</v>
      </c>
      <c r="P221" s="113" t="e">
        <f t="shared" si="54"/>
        <v>#VALUE!</v>
      </c>
      <c r="Q221" s="113">
        <f>SUMIFS(Zahlungsfreigabe!$J$12:$J$1000,Zahlungsfreigabe!$C$12:$C$1000,Baukosten!F221,Zahlungsfreigabe!$E$12:$E$1000,D221)</f>
        <v>0</v>
      </c>
      <c r="R221" s="113" t="e">
        <f t="shared" si="43"/>
        <v>#VALUE!</v>
      </c>
      <c r="S221" s="130" t="e">
        <f t="shared" si="44"/>
        <v>#VALUE!</v>
      </c>
      <c r="T221" s="55">
        <v>0</v>
      </c>
      <c r="U221" s="113" t="e">
        <f t="shared" si="45"/>
        <v>#VALUE!</v>
      </c>
      <c r="V221" s="11"/>
      <c r="W221" s="11"/>
      <c r="AC221" s="100" t="str">
        <f t="shared" si="46"/>
        <v/>
      </c>
      <c r="AD221" s="129" t="e">
        <f t="shared" si="47"/>
        <v>#VALUE!</v>
      </c>
      <c r="AE221" s="5" t="e">
        <f t="shared" si="48"/>
        <v>#VALUE!</v>
      </c>
    </row>
    <row r="222" spans="1:31" x14ac:dyDescent="0.2">
      <c r="A222" s="41" t="str">
        <f>IF(F222="","",1+MAX(A$10:A221))</f>
        <v/>
      </c>
      <c r="B222" s="10"/>
      <c r="C222" s="10">
        <v>226</v>
      </c>
      <c r="D222" s="11" t="s">
        <v>78</v>
      </c>
      <c r="E222" s="113"/>
      <c r="F222" s="11"/>
      <c r="G222" s="113"/>
      <c r="H222" s="114">
        <v>0</v>
      </c>
      <c r="I222" s="113">
        <f t="shared" si="49"/>
        <v>0</v>
      </c>
      <c r="J222" s="113">
        <f t="shared" si="50"/>
        <v>0</v>
      </c>
      <c r="K222" s="113" t="str">
        <f>IF(ISERROR(VLOOKUP(AC222,Nachträge!$A$2:$Y$646,25,FALSE)),"",VLOOKUP(AC222,Nachträge!$A$2:$Y$646,25,FALSE))</f>
        <v/>
      </c>
      <c r="L222" s="114">
        <v>0</v>
      </c>
      <c r="M222" s="113" t="e">
        <f t="shared" si="51"/>
        <v>#VALUE!</v>
      </c>
      <c r="N222" s="113" t="e">
        <f t="shared" si="52"/>
        <v>#VALUE!</v>
      </c>
      <c r="O222" s="113" t="e">
        <f t="shared" si="53"/>
        <v>#VALUE!</v>
      </c>
      <c r="P222" s="113" t="e">
        <f t="shared" si="54"/>
        <v>#VALUE!</v>
      </c>
      <c r="Q222" s="113">
        <f>SUMIFS(Zahlungsfreigabe!$J$12:$J$1000,Zahlungsfreigabe!$C$12:$C$1000,Baukosten!F222,Zahlungsfreigabe!$E$12:$E$1000,D222)</f>
        <v>0</v>
      </c>
      <c r="R222" s="113" t="e">
        <f t="shared" si="43"/>
        <v>#VALUE!</v>
      </c>
      <c r="S222" s="130" t="e">
        <f t="shared" si="44"/>
        <v>#VALUE!</v>
      </c>
      <c r="T222" s="55">
        <v>0</v>
      </c>
      <c r="U222" s="113" t="e">
        <f t="shared" si="45"/>
        <v>#VALUE!</v>
      </c>
      <c r="V222" s="11"/>
      <c r="W222" s="11"/>
      <c r="AC222" s="100" t="str">
        <f t="shared" si="46"/>
        <v/>
      </c>
      <c r="AD222" s="129" t="e">
        <f t="shared" si="47"/>
        <v>#VALUE!</v>
      </c>
      <c r="AE222" s="5" t="e">
        <f t="shared" si="48"/>
        <v>#VALUE!</v>
      </c>
    </row>
    <row r="223" spans="1:31" x14ac:dyDescent="0.2">
      <c r="A223" s="41" t="str">
        <f>IF(F223="","",1+MAX(A$10:A222))</f>
        <v/>
      </c>
      <c r="B223" s="10"/>
      <c r="C223" s="10">
        <v>226</v>
      </c>
      <c r="D223" s="11" t="s">
        <v>78</v>
      </c>
      <c r="E223" s="113"/>
      <c r="F223" s="11"/>
      <c r="G223" s="113"/>
      <c r="H223" s="114">
        <v>0</v>
      </c>
      <c r="I223" s="113">
        <f t="shared" si="49"/>
        <v>0</v>
      </c>
      <c r="J223" s="113">
        <f t="shared" si="50"/>
        <v>0</v>
      </c>
      <c r="K223" s="113" t="str">
        <f>IF(ISERROR(VLOOKUP(AC223,Nachträge!$A$2:$Y$646,25,FALSE)),"",VLOOKUP(AC223,Nachträge!$A$2:$Y$646,25,FALSE))</f>
        <v/>
      </c>
      <c r="L223" s="114">
        <v>0</v>
      </c>
      <c r="M223" s="113" t="e">
        <f t="shared" si="51"/>
        <v>#VALUE!</v>
      </c>
      <c r="N223" s="113" t="e">
        <f t="shared" si="52"/>
        <v>#VALUE!</v>
      </c>
      <c r="O223" s="113" t="e">
        <f t="shared" si="53"/>
        <v>#VALUE!</v>
      </c>
      <c r="P223" s="113" t="e">
        <f t="shared" si="54"/>
        <v>#VALUE!</v>
      </c>
      <c r="Q223" s="113">
        <f>SUMIFS(Zahlungsfreigabe!$J$12:$J$1000,Zahlungsfreigabe!$C$12:$C$1000,Baukosten!F223,Zahlungsfreigabe!$E$12:$E$1000,D223)</f>
        <v>0</v>
      </c>
      <c r="R223" s="113" t="e">
        <f t="shared" ref="R223:R286" si="55">(J223+K223)-Q223</f>
        <v>#VALUE!</v>
      </c>
      <c r="S223" s="130" t="e">
        <f t="shared" ref="S223:S286" si="56">SUM(J223+K223)</f>
        <v>#VALUE!</v>
      </c>
      <c r="T223" s="55">
        <v>0</v>
      </c>
      <c r="U223" s="113" t="e">
        <f t="shared" ref="U223:U286" si="57">-SUM(J223+K223)*T223</f>
        <v>#VALUE!</v>
      </c>
      <c r="V223" s="11"/>
      <c r="W223" s="11"/>
      <c r="AC223" s="100" t="str">
        <f t="shared" si="46"/>
        <v/>
      </c>
      <c r="AD223" s="129" t="e">
        <f t="shared" si="47"/>
        <v>#VALUE!</v>
      </c>
      <c r="AE223" s="5" t="e">
        <f t="shared" si="48"/>
        <v>#VALUE!</v>
      </c>
    </row>
    <row r="224" spans="1:31" x14ac:dyDescent="0.2">
      <c r="A224" s="41" t="str">
        <f>IF(F224="","",1+MAX(A$10:A223))</f>
        <v/>
      </c>
      <c r="B224" s="10"/>
      <c r="C224" s="10">
        <v>227</v>
      </c>
      <c r="D224" s="11" t="s">
        <v>79</v>
      </c>
      <c r="E224" s="113"/>
      <c r="F224" s="11"/>
      <c r="G224" s="113"/>
      <c r="H224" s="114">
        <v>0</v>
      </c>
      <c r="I224" s="113">
        <f t="shared" si="49"/>
        <v>0</v>
      </c>
      <c r="J224" s="113">
        <f t="shared" si="50"/>
        <v>0</v>
      </c>
      <c r="K224" s="113" t="str">
        <f>IF(ISERROR(VLOOKUP(AC224,Nachträge!$A$2:$Y$646,25,FALSE)),"",VLOOKUP(AC224,Nachträge!$A$2:$Y$646,25,FALSE))</f>
        <v/>
      </c>
      <c r="L224" s="114">
        <v>0</v>
      </c>
      <c r="M224" s="113" t="e">
        <f t="shared" si="51"/>
        <v>#VALUE!</v>
      </c>
      <c r="N224" s="113" t="e">
        <f t="shared" si="52"/>
        <v>#VALUE!</v>
      </c>
      <c r="O224" s="113" t="e">
        <f t="shared" si="53"/>
        <v>#VALUE!</v>
      </c>
      <c r="P224" s="113" t="e">
        <f t="shared" si="54"/>
        <v>#VALUE!</v>
      </c>
      <c r="Q224" s="113">
        <f>SUMIFS(Zahlungsfreigabe!$J$12:$J$1000,Zahlungsfreigabe!$C$12:$C$1000,Baukosten!F224,Zahlungsfreigabe!$E$12:$E$1000,D224)</f>
        <v>0</v>
      </c>
      <c r="R224" s="113" t="e">
        <f t="shared" si="55"/>
        <v>#VALUE!</v>
      </c>
      <c r="S224" s="130" t="e">
        <f t="shared" si="56"/>
        <v>#VALUE!</v>
      </c>
      <c r="T224" s="55">
        <v>0</v>
      </c>
      <c r="U224" s="113" t="e">
        <f t="shared" si="57"/>
        <v>#VALUE!</v>
      </c>
      <c r="V224" s="11"/>
      <c r="W224" s="11"/>
      <c r="AC224" s="100" t="str">
        <f t="shared" si="46"/>
        <v/>
      </c>
      <c r="AD224" s="129" t="e">
        <f t="shared" si="47"/>
        <v>#VALUE!</v>
      </c>
      <c r="AE224" s="5" t="e">
        <f t="shared" si="48"/>
        <v>#VALUE!</v>
      </c>
    </row>
    <row r="225" spans="1:31" x14ac:dyDescent="0.2">
      <c r="A225" s="41" t="str">
        <f>IF(F225="","",1+MAX(A$10:A224))</f>
        <v/>
      </c>
      <c r="B225" s="10"/>
      <c r="C225" s="10">
        <v>227</v>
      </c>
      <c r="D225" s="11" t="s">
        <v>79</v>
      </c>
      <c r="E225" s="113"/>
      <c r="F225" s="11"/>
      <c r="G225" s="113"/>
      <c r="H225" s="114">
        <v>0</v>
      </c>
      <c r="I225" s="113">
        <f t="shared" si="49"/>
        <v>0</v>
      </c>
      <c r="J225" s="113">
        <f t="shared" si="50"/>
        <v>0</v>
      </c>
      <c r="K225" s="113" t="str">
        <f>IF(ISERROR(VLOOKUP(AC225,Nachträge!$A$2:$Y$646,25,FALSE)),"",VLOOKUP(AC225,Nachträge!$A$2:$Y$646,25,FALSE))</f>
        <v/>
      </c>
      <c r="L225" s="114">
        <v>0</v>
      </c>
      <c r="M225" s="113" t="e">
        <f t="shared" si="51"/>
        <v>#VALUE!</v>
      </c>
      <c r="N225" s="113" t="e">
        <f t="shared" si="52"/>
        <v>#VALUE!</v>
      </c>
      <c r="O225" s="113" t="e">
        <f t="shared" si="53"/>
        <v>#VALUE!</v>
      </c>
      <c r="P225" s="113" t="e">
        <f t="shared" si="54"/>
        <v>#VALUE!</v>
      </c>
      <c r="Q225" s="113">
        <f>SUMIFS(Zahlungsfreigabe!$J$12:$J$1000,Zahlungsfreigabe!$C$12:$C$1000,Baukosten!F225,Zahlungsfreigabe!$E$12:$E$1000,D225)</f>
        <v>0</v>
      </c>
      <c r="R225" s="113" t="e">
        <f t="shared" si="55"/>
        <v>#VALUE!</v>
      </c>
      <c r="S225" s="130" t="e">
        <f t="shared" si="56"/>
        <v>#VALUE!</v>
      </c>
      <c r="T225" s="55">
        <v>0</v>
      </c>
      <c r="U225" s="113" t="e">
        <f t="shared" si="57"/>
        <v>#VALUE!</v>
      </c>
      <c r="V225" s="11"/>
      <c r="W225" s="11"/>
      <c r="AC225" s="100" t="str">
        <f t="shared" si="46"/>
        <v/>
      </c>
      <c r="AD225" s="129" t="e">
        <f t="shared" si="47"/>
        <v>#VALUE!</v>
      </c>
      <c r="AE225" s="5" t="e">
        <f t="shared" si="48"/>
        <v>#VALUE!</v>
      </c>
    </row>
    <row r="226" spans="1:31" x14ac:dyDescent="0.2">
      <c r="A226" s="41" t="str">
        <f>IF(F226="","",1+MAX(A$10:A225))</f>
        <v/>
      </c>
      <c r="B226" s="10"/>
      <c r="C226" s="10">
        <v>227</v>
      </c>
      <c r="D226" s="11" t="s">
        <v>79</v>
      </c>
      <c r="E226" s="113"/>
      <c r="F226" s="11"/>
      <c r="G226" s="113"/>
      <c r="H226" s="114">
        <v>0</v>
      </c>
      <c r="I226" s="113">
        <f t="shared" si="49"/>
        <v>0</v>
      </c>
      <c r="J226" s="113">
        <f t="shared" si="50"/>
        <v>0</v>
      </c>
      <c r="K226" s="113" t="str">
        <f>IF(ISERROR(VLOOKUP(AC226,Nachträge!$A$2:$Y$646,25,FALSE)),"",VLOOKUP(AC226,Nachträge!$A$2:$Y$646,25,FALSE))</f>
        <v/>
      </c>
      <c r="L226" s="114">
        <v>0</v>
      </c>
      <c r="M226" s="113" t="e">
        <f t="shared" si="51"/>
        <v>#VALUE!</v>
      </c>
      <c r="N226" s="113" t="e">
        <f t="shared" si="52"/>
        <v>#VALUE!</v>
      </c>
      <c r="O226" s="113" t="e">
        <f t="shared" si="53"/>
        <v>#VALUE!</v>
      </c>
      <c r="P226" s="113" t="e">
        <f t="shared" si="54"/>
        <v>#VALUE!</v>
      </c>
      <c r="Q226" s="113">
        <f>SUMIFS(Zahlungsfreigabe!$J$12:$J$1000,Zahlungsfreigabe!$C$12:$C$1000,Baukosten!F226,Zahlungsfreigabe!$E$12:$E$1000,D226)</f>
        <v>0</v>
      </c>
      <c r="R226" s="113" t="e">
        <f t="shared" si="55"/>
        <v>#VALUE!</v>
      </c>
      <c r="S226" s="130" t="e">
        <f t="shared" si="56"/>
        <v>#VALUE!</v>
      </c>
      <c r="T226" s="55">
        <v>0</v>
      </c>
      <c r="U226" s="113" t="e">
        <f t="shared" si="57"/>
        <v>#VALUE!</v>
      </c>
      <c r="V226" s="11"/>
      <c r="W226" s="11"/>
      <c r="AC226" s="100" t="str">
        <f t="shared" si="46"/>
        <v/>
      </c>
      <c r="AD226" s="129" t="e">
        <f t="shared" si="47"/>
        <v>#VALUE!</v>
      </c>
      <c r="AE226" s="5" t="e">
        <f t="shared" si="48"/>
        <v>#VALUE!</v>
      </c>
    </row>
    <row r="227" spans="1:31" x14ac:dyDescent="0.2">
      <c r="A227" s="41" t="str">
        <f>IF(F227="","",1+MAX(A$10:A226))</f>
        <v/>
      </c>
      <c r="B227" s="10"/>
      <c r="C227" s="10">
        <v>227</v>
      </c>
      <c r="D227" s="11" t="s">
        <v>79</v>
      </c>
      <c r="E227" s="113"/>
      <c r="F227" s="11"/>
      <c r="G227" s="113"/>
      <c r="H227" s="114">
        <v>0</v>
      </c>
      <c r="I227" s="113">
        <f t="shared" si="49"/>
        <v>0</v>
      </c>
      <c r="J227" s="113">
        <f t="shared" si="50"/>
        <v>0</v>
      </c>
      <c r="K227" s="113" t="str">
        <f>IF(ISERROR(VLOOKUP(AC227,Nachträge!$A$2:$Y$646,25,FALSE)),"",VLOOKUP(AC227,Nachträge!$A$2:$Y$646,25,FALSE))</f>
        <v/>
      </c>
      <c r="L227" s="114">
        <v>0</v>
      </c>
      <c r="M227" s="113" t="e">
        <f t="shared" si="51"/>
        <v>#VALUE!</v>
      </c>
      <c r="N227" s="113" t="e">
        <f t="shared" si="52"/>
        <v>#VALUE!</v>
      </c>
      <c r="O227" s="113" t="e">
        <f t="shared" si="53"/>
        <v>#VALUE!</v>
      </c>
      <c r="P227" s="113" t="e">
        <f t="shared" si="54"/>
        <v>#VALUE!</v>
      </c>
      <c r="Q227" s="113">
        <f>SUMIFS(Zahlungsfreigabe!$J$12:$J$1000,Zahlungsfreigabe!$C$12:$C$1000,Baukosten!F227,Zahlungsfreigabe!$E$12:$E$1000,D227)</f>
        <v>0</v>
      </c>
      <c r="R227" s="113" t="e">
        <f t="shared" si="55"/>
        <v>#VALUE!</v>
      </c>
      <c r="S227" s="130" t="e">
        <f t="shared" si="56"/>
        <v>#VALUE!</v>
      </c>
      <c r="T227" s="55">
        <v>0</v>
      </c>
      <c r="U227" s="113" t="e">
        <f t="shared" si="57"/>
        <v>#VALUE!</v>
      </c>
      <c r="V227" s="11"/>
      <c r="W227" s="11"/>
      <c r="AC227" s="100" t="str">
        <f t="shared" si="46"/>
        <v/>
      </c>
      <c r="AD227" s="129" t="e">
        <f t="shared" si="47"/>
        <v>#VALUE!</v>
      </c>
      <c r="AE227" s="5" t="e">
        <f t="shared" si="48"/>
        <v>#VALUE!</v>
      </c>
    </row>
    <row r="228" spans="1:31" x14ac:dyDescent="0.2">
      <c r="A228" s="41" t="str">
        <f>IF(F228="","",1+MAX(A$10:A227))</f>
        <v/>
      </c>
      <c r="B228" s="10"/>
      <c r="C228" s="10">
        <v>227</v>
      </c>
      <c r="D228" s="11" t="s">
        <v>79</v>
      </c>
      <c r="E228" s="113"/>
      <c r="F228" s="11"/>
      <c r="G228" s="113"/>
      <c r="H228" s="114">
        <v>0</v>
      </c>
      <c r="I228" s="113">
        <f t="shared" si="49"/>
        <v>0</v>
      </c>
      <c r="J228" s="113">
        <f t="shared" si="50"/>
        <v>0</v>
      </c>
      <c r="K228" s="113" t="str">
        <f>IF(ISERROR(VLOOKUP(AC228,Nachträge!$A$2:$Y$646,25,FALSE)),"",VLOOKUP(AC228,Nachträge!$A$2:$Y$646,25,FALSE))</f>
        <v/>
      </c>
      <c r="L228" s="114">
        <v>0</v>
      </c>
      <c r="M228" s="113" t="e">
        <f t="shared" si="51"/>
        <v>#VALUE!</v>
      </c>
      <c r="N228" s="113" t="e">
        <f t="shared" si="52"/>
        <v>#VALUE!</v>
      </c>
      <c r="O228" s="113" t="e">
        <f t="shared" si="53"/>
        <v>#VALUE!</v>
      </c>
      <c r="P228" s="113" t="e">
        <f t="shared" si="54"/>
        <v>#VALUE!</v>
      </c>
      <c r="Q228" s="113">
        <f>SUMIFS(Zahlungsfreigabe!$J$12:$J$1000,Zahlungsfreigabe!$C$12:$C$1000,Baukosten!F228,Zahlungsfreigabe!$E$12:$E$1000,D228)</f>
        <v>0</v>
      </c>
      <c r="R228" s="113" t="e">
        <f t="shared" si="55"/>
        <v>#VALUE!</v>
      </c>
      <c r="S228" s="130" t="e">
        <f t="shared" si="56"/>
        <v>#VALUE!</v>
      </c>
      <c r="T228" s="55">
        <v>0</v>
      </c>
      <c r="U228" s="113" t="e">
        <f t="shared" si="57"/>
        <v>#VALUE!</v>
      </c>
      <c r="V228" s="11"/>
      <c r="W228" s="11"/>
      <c r="AC228" s="100" t="str">
        <f t="shared" si="46"/>
        <v/>
      </c>
      <c r="AD228" s="129" t="e">
        <f t="shared" si="47"/>
        <v>#VALUE!</v>
      </c>
      <c r="AE228" s="5" t="e">
        <f t="shared" si="48"/>
        <v>#VALUE!</v>
      </c>
    </row>
    <row r="229" spans="1:31" x14ac:dyDescent="0.2">
      <c r="A229" s="41" t="str">
        <f>IF(F229="","",1+MAX(A$10:A228))</f>
        <v/>
      </c>
      <c r="B229" s="10"/>
      <c r="C229" s="10">
        <v>227</v>
      </c>
      <c r="D229" s="11" t="s">
        <v>79</v>
      </c>
      <c r="E229" s="113"/>
      <c r="F229" s="11"/>
      <c r="G229" s="113"/>
      <c r="H229" s="114">
        <v>0</v>
      </c>
      <c r="I229" s="113">
        <f t="shared" si="49"/>
        <v>0</v>
      </c>
      <c r="J229" s="113">
        <f t="shared" si="50"/>
        <v>0</v>
      </c>
      <c r="K229" s="113" t="str">
        <f>IF(ISERROR(VLOOKUP(AC229,Nachträge!$A$2:$Y$646,25,FALSE)),"",VLOOKUP(AC229,Nachträge!$A$2:$Y$646,25,FALSE))</f>
        <v/>
      </c>
      <c r="L229" s="114">
        <v>0</v>
      </c>
      <c r="M229" s="113" t="e">
        <f t="shared" si="51"/>
        <v>#VALUE!</v>
      </c>
      <c r="N229" s="113" t="e">
        <f t="shared" si="52"/>
        <v>#VALUE!</v>
      </c>
      <c r="O229" s="113" t="e">
        <f t="shared" si="53"/>
        <v>#VALUE!</v>
      </c>
      <c r="P229" s="113" t="e">
        <f t="shared" si="54"/>
        <v>#VALUE!</v>
      </c>
      <c r="Q229" s="113">
        <f>SUMIFS(Zahlungsfreigabe!$J$12:$J$1000,Zahlungsfreigabe!$C$12:$C$1000,Baukosten!F229,Zahlungsfreigabe!$E$12:$E$1000,D229)</f>
        <v>0</v>
      </c>
      <c r="R229" s="113" t="e">
        <f t="shared" si="55"/>
        <v>#VALUE!</v>
      </c>
      <c r="S229" s="130" t="e">
        <f t="shared" si="56"/>
        <v>#VALUE!</v>
      </c>
      <c r="T229" s="55">
        <v>0</v>
      </c>
      <c r="U229" s="113" t="e">
        <f t="shared" si="57"/>
        <v>#VALUE!</v>
      </c>
      <c r="V229" s="11"/>
      <c r="W229" s="11"/>
      <c r="AC229" s="100" t="str">
        <f t="shared" si="46"/>
        <v/>
      </c>
      <c r="AD229" s="129" t="e">
        <f t="shared" si="47"/>
        <v>#VALUE!</v>
      </c>
      <c r="AE229" s="5" t="e">
        <f t="shared" si="48"/>
        <v>#VALUE!</v>
      </c>
    </row>
    <row r="230" spans="1:31" x14ac:dyDescent="0.2">
      <c r="A230" s="41" t="str">
        <f>IF(F230="","",1+MAX(A$10:A229))</f>
        <v/>
      </c>
      <c r="B230" s="10"/>
      <c r="C230" s="10">
        <v>227</v>
      </c>
      <c r="D230" s="11" t="s">
        <v>79</v>
      </c>
      <c r="E230" s="113"/>
      <c r="F230" s="11"/>
      <c r="G230" s="113"/>
      <c r="H230" s="114">
        <v>0</v>
      </c>
      <c r="I230" s="113">
        <f t="shared" si="49"/>
        <v>0</v>
      </c>
      <c r="J230" s="113">
        <f t="shared" si="50"/>
        <v>0</v>
      </c>
      <c r="K230" s="113" t="str">
        <f>IF(ISERROR(VLOOKUP(AC230,Nachträge!$A$2:$Y$646,25,FALSE)),"",VLOOKUP(AC230,Nachträge!$A$2:$Y$646,25,FALSE))</f>
        <v/>
      </c>
      <c r="L230" s="114">
        <v>0</v>
      </c>
      <c r="M230" s="113" t="e">
        <f t="shared" si="51"/>
        <v>#VALUE!</v>
      </c>
      <c r="N230" s="113" t="e">
        <f t="shared" si="52"/>
        <v>#VALUE!</v>
      </c>
      <c r="O230" s="113" t="e">
        <f t="shared" si="53"/>
        <v>#VALUE!</v>
      </c>
      <c r="P230" s="113" t="e">
        <f t="shared" si="54"/>
        <v>#VALUE!</v>
      </c>
      <c r="Q230" s="113">
        <f>SUMIFS(Zahlungsfreigabe!$J$12:$J$1000,Zahlungsfreigabe!$C$12:$C$1000,Baukosten!F230,Zahlungsfreigabe!$E$12:$E$1000,D230)</f>
        <v>0</v>
      </c>
      <c r="R230" s="113" t="e">
        <f t="shared" si="55"/>
        <v>#VALUE!</v>
      </c>
      <c r="S230" s="130" t="e">
        <f t="shared" si="56"/>
        <v>#VALUE!</v>
      </c>
      <c r="T230" s="55">
        <v>0</v>
      </c>
      <c r="U230" s="113" t="e">
        <f t="shared" si="57"/>
        <v>#VALUE!</v>
      </c>
      <c r="V230" s="11"/>
      <c r="W230" s="11"/>
      <c r="AC230" s="100" t="str">
        <f t="shared" si="46"/>
        <v/>
      </c>
      <c r="AD230" s="129" t="e">
        <f t="shared" si="47"/>
        <v>#VALUE!</v>
      </c>
      <c r="AE230" s="5" t="e">
        <f t="shared" si="48"/>
        <v>#VALUE!</v>
      </c>
    </row>
    <row r="231" spans="1:31" x14ac:dyDescent="0.2">
      <c r="A231" s="41" t="str">
        <f>IF(F231="","",1+MAX(A$10:A230))</f>
        <v/>
      </c>
      <c r="B231" s="10"/>
      <c r="C231" s="10">
        <v>227</v>
      </c>
      <c r="D231" s="11" t="s">
        <v>79</v>
      </c>
      <c r="E231" s="113"/>
      <c r="F231" s="11"/>
      <c r="G231" s="113"/>
      <c r="H231" s="114">
        <v>0</v>
      </c>
      <c r="I231" s="113">
        <f t="shared" si="49"/>
        <v>0</v>
      </c>
      <c r="J231" s="113">
        <f t="shared" si="50"/>
        <v>0</v>
      </c>
      <c r="K231" s="113" t="str">
        <f>IF(ISERROR(VLOOKUP(AC231,Nachträge!$A$2:$Y$646,25,FALSE)),"",VLOOKUP(AC231,Nachträge!$A$2:$Y$646,25,FALSE))</f>
        <v/>
      </c>
      <c r="L231" s="114">
        <v>0</v>
      </c>
      <c r="M231" s="113" t="e">
        <f t="shared" si="51"/>
        <v>#VALUE!</v>
      </c>
      <c r="N231" s="113" t="e">
        <f t="shared" si="52"/>
        <v>#VALUE!</v>
      </c>
      <c r="O231" s="113" t="e">
        <f t="shared" si="53"/>
        <v>#VALUE!</v>
      </c>
      <c r="P231" s="113" t="e">
        <f t="shared" si="54"/>
        <v>#VALUE!</v>
      </c>
      <c r="Q231" s="113">
        <f>SUMIFS(Zahlungsfreigabe!$J$12:$J$1000,Zahlungsfreigabe!$C$12:$C$1000,Baukosten!F231,Zahlungsfreigabe!$E$12:$E$1000,D231)</f>
        <v>0</v>
      </c>
      <c r="R231" s="113" t="e">
        <f t="shared" si="55"/>
        <v>#VALUE!</v>
      </c>
      <c r="S231" s="130" t="e">
        <f t="shared" si="56"/>
        <v>#VALUE!</v>
      </c>
      <c r="T231" s="55">
        <v>0</v>
      </c>
      <c r="U231" s="113" t="e">
        <f t="shared" si="57"/>
        <v>#VALUE!</v>
      </c>
      <c r="V231" s="11"/>
      <c r="W231" s="11"/>
      <c r="AC231" s="100" t="str">
        <f t="shared" si="46"/>
        <v/>
      </c>
      <c r="AD231" s="129" t="e">
        <f t="shared" si="47"/>
        <v>#VALUE!</v>
      </c>
      <c r="AE231" s="5" t="e">
        <f t="shared" si="48"/>
        <v>#VALUE!</v>
      </c>
    </row>
    <row r="232" spans="1:31" x14ac:dyDescent="0.2">
      <c r="A232" s="41" t="str">
        <f>IF(F232="","",1+MAX(A$10:A231))</f>
        <v/>
      </c>
      <c r="B232" s="10"/>
      <c r="C232" s="10">
        <v>227</v>
      </c>
      <c r="D232" s="11" t="s">
        <v>79</v>
      </c>
      <c r="E232" s="113"/>
      <c r="F232" s="11"/>
      <c r="G232" s="113"/>
      <c r="H232" s="114">
        <v>0</v>
      </c>
      <c r="I232" s="113">
        <f t="shared" si="49"/>
        <v>0</v>
      </c>
      <c r="J232" s="113">
        <f t="shared" si="50"/>
        <v>0</v>
      </c>
      <c r="K232" s="113" t="str">
        <f>IF(ISERROR(VLOOKUP(AC232,Nachträge!$A$2:$Y$646,25,FALSE)),"",VLOOKUP(AC232,Nachträge!$A$2:$Y$646,25,FALSE))</f>
        <v/>
      </c>
      <c r="L232" s="114">
        <v>0</v>
      </c>
      <c r="M232" s="113" t="e">
        <f t="shared" si="51"/>
        <v>#VALUE!</v>
      </c>
      <c r="N232" s="113" t="e">
        <f t="shared" si="52"/>
        <v>#VALUE!</v>
      </c>
      <c r="O232" s="113" t="e">
        <f t="shared" si="53"/>
        <v>#VALUE!</v>
      </c>
      <c r="P232" s="113" t="e">
        <f t="shared" si="54"/>
        <v>#VALUE!</v>
      </c>
      <c r="Q232" s="113">
        <f>SUMIFS(Zahlungsfreigabe!$J$12:$J$1000,Zahlungsfreigabe!$C$12:$C$1000,Baukosten!F232,Zahlungsfreigabe!$E$12:$E$1000,D232)</f>
        <v>0</v>
      </c>
      <c r="R232" s="113" t="e">
        <f t="shared" si="55"/>
        <v>#VALUE!</v>
      </c>
      <c r="S232" s="130" t="e">
        <f t="shared" si="56"/>
        <v>#VALUE!</v>
      </c>
      <c r="T232" s="55">
        <v>0</v>
      </c>
      <c r="U232" s="113" t="e">
        <f t="shared" si="57"/>
        <v>#VALUE!</v>
      </c>
      <c r="V232" s="11"/>
      <c r="W232" s="11"/>
      <c r="AC232" s="100" t="str">
        <f t="shared" si="46"/>
        <v/>
      </c>
      <c r="AD232" s="129" t="e">
        <f t="shared" si="47"/>
        <v>#VALUE!</v>
      </c>
      <c r="AE232" s="5" t="e">
        <f t="shared" si="48"/>
        <v>#VALUE!</v>
      </c>
    </row>
    <row r="233" spans="1:31" x14ac:dyDescent="0.2">
      <c r="A233" s="41" t="str">
        <f>IF(F233="","",1+MAX(A$10:A232))</f>
        <v/>
      </c>
      <c r="B233" s="10"/>
      <c r="C233" s="10">
        <v>227</v>
      </c>
      <c r="D233" s="11" t="s">
        <v>79</v>
      </c>
      <c r="E233" s="113"/>
      <c r="F233" s="11"/>
      <c r="G233" s="113"/>
      <c r="H233" s="114">
        <v>0</v>
      </c>
      <c r="I233" s="113">
        <f t="shared" si="49"/>
        <v>0</v>
      </c>
      <c r="J233" s="113">
        <f t="shared" si="50"/>
        <v>0</v>
      </c>
      <c r="K233" s="113" t="str">
        <f>IF(ISERROR(VLOOKUP(AC233,Nachträge!$A$2:$Y$646,25,FALSE)),"",VLOOKUP(AC233,Nachträge!$A$2:$Y$646,25,FALSE))</f>
        <v/>
      </c>
      <c r="L233" s="114">
        <v>0</v>
      </c>
      <c r="M233" s="113" t="e">
        <f t="shared" si="51"/>
        <v>#VALUE!</v>
      </c>
      <c r="N233" s="113" t="e">
        <f t="shared" si="52"/>
        <v>#VALUE!</v>
      </c>
      <c r="O233" s="113" t="e">
        <f t="shared" si="53"/>
        <v>#VALUE!</v>
      </c>
      <c r="P233" s="113" t="e">
        <f t="shared" si="54"/>
        <v>#VALUE!</v>
      </c>
      <c r="Q233" s="113">
        <f>SUMIFS(Zahlungsfreigabe!$J$12:$J$1000,Zahlungsfreigabe!$C$12:$C$1000,Baukosten!F233,Zahlungsfreigabe!$E$12:$E$1000,D233)</f>
        <v>0</v>
      </c>
      <c r="R233" s="113" t="e">
        <f t="shared" si="55"/>
        <v>#VALUE!</v>
      </c>
      <c r="S233" s="130" t="e">
        <f t="shared" si="56"/>
        <v>#VALUE!</v>
      </c>
      <c r="T233" s="55">
        <v>0</v>
      </c>
      <c r="U233" s="113" t="e">
        <f t="shared" si="57"/>
        <v>#VALUE!</v>
      </c>
      <c r="V233" s="11"/>
      <c r="W233" s="11"/>
      <c r="AC233" s="100" t="str">
        <f t="shared" si="46"/>
        <v/>
      </c>
      <c r="AD233" s="129" t="e">
        <f t="shared" si="47"/>
        <v>#VALUE!</v>
      </c>
      <c r="AE233" s="5" t="e">
        <f t="shared" si="48"/>
        <v>#VALUE!</v>
      </c>
    </row>
    <row r="234" spans="1:31" x14ac:dyDescent="0.2">
      <c r="A234" s="41" t="str">
        <f>IF(F234="","",1+MAX(A$10:A233))</f>
        <v/>
      </c>
      <c r="B234" s="10"/>
      <c r="C234" s="10">
        <v>227</v>
      </c>
      <c r="D234" s="11" t="s">
        <v>79</v>
      </c>
      <c r="E234" s="113"/>
      <c r="F234" s="11"/>
      <c r="G234" s="113"/>
      <c r="H234" s="114">
        <v>0</v>
      </c>
      <c r="I234" s="113">
        <f t="shared" si="49"/>
        <v>0</v>
      </c>
      <c r="J234" s="113">
        <f t="shared" si="50"/>
        <v>0</v>
      </c>
      <c r="K234" s="113" t="str">
        <f>IF(ISERROR(VLOOKUP(AC234,Nachträge!$A$2:$Y$646,25,FALSE)),"",VLOOKUP(AC234,Nachträge!$A$2:$Y$646,25,FALSE))</f>
        <v/>
      </c>
      <c r="L234" s="114">
        <v>0</v>
      </c>
      <c r="M234" s="113" t="e">
        <f t="shared" si="51"/>
        <v>#VALUE!</v>
      </c>
      <c r="N234" s="113" t="e">
        <f t="shared" si="52"/>
        <v>#VALUE!</v>
      </c>
      <c r="O234" s="113" t="e">
        <f t="shared" si="53"/>
        <v>#VALUE!</v>
      </c>
      <c r="P234" s="113" t="e">
        <f t="shared" si="54"/>
        <v>#VALUE!</v>
      </c>
      <c r="Q234" s="113">
        <f>SUMIFS(Zahlungsfreigabe!$J$12:$J$1000,Zahlungsfreigabe!$C$12:$C$1000,Baukosten!F234,Zahlungsfreigabe!$E$12:$E$1000,D234)</f>
        <v>0</v>
      </c>
      <c r="R234" s="113" t="e">
        <f t="shared" si="55"/>
        <v>#VALUE!</v>
      </c>
      <c r="S234" s="130" t="e">
        <f t="shared" si="56"/>
        <v>#VALUE!</v>
      </c>
      <c r="T234" s="55">
        <v>0</v>
      </c>
      <c r="U234" s="113" t="e">
        <f t="shared" si="57"/>
        <v>#VALUE!</v>
      </c>
      <c r="V234" s="11"/>
      <c r="W234" s="11"/>
      <c r="AC234" s="100" t="str">
        <f t="shared" si="46"/>
        <v/>
      </c>
      <c r="AD234" s="129" t="e">
        <f t="shared" si="47"/>
        <v>#VALUE!</v>
      </c>
      <c r="AE234" s="5" t="e">
        <f t="shared" si="48"/>
        <v>#VALUE!</v>
      </c>
    </row>
    <row r="235" spans="1:31" x14ac:dyDescent="0.2">
      <c r="A235" s="41" t="str">
        <f>IF(F235="","",1+MAX(A$10:A234))</f>
        <v/>
      </c>
      <c r="B235" s="10"/>
      <c r="C235" s="10">
        <v>227</v>
      </c>
      <c r="D235" s="11" t="s">
        <v>79</v>
      </c>
      <c r="E235" s="113"/>
      <c r="F235" s="11"/>
      <c r="G235" s="113"/>
      <c r="H235" s="114">
        <v>0</v>
      </c>
      <c r="I235" s="113">
        <f t="shared" si="49"/>
        <v>0</v>
      </c>
      <c r="J235" s="113">
        <f t="shared" si="50"/>
        <v>0</v>
      </c>
      <c r="K235" s="113" t="str">
        <f>IF(ISERROR(VLOOKUP(AC235,Nachträge!$A$2:$Y$646,25,FALSE)),"",VLOOKUP(AC235,Nachträge!$A$2:$Y$646,25,FALSE))</f>
        <v/>
      </c>
      <c r="L235" s="114">
        <v>0</v>
      </c>
      <c r="M235" s="113" t="e">
        <f t="shared" si="51"/>
        <v>#VALUE!</v>
      </c>
      <c r="N235" s="113" t="e">
        <f t="shared" si="52"/>
        <v>#VALUE!</v>
      </c>
      <c r="O235" s="113" t="e">
        <f t="shared" si="53"/>
        <v>#VALUE!</v>
      </c>
      <c r="P235" s="113" t="e">
        <f t="shared" si="54"/>
        <v>#VALUE!</v>
      </c>
      <c r="Q235" s="113">
        <f>SUMIFS(Zahlungsfreigabe!$J$12:$J$1000,Zahlungsfreigabe!$C$12:$C$1000,Baukosten!F235,Zahlungsfreigabe!$E$12:$E$1000,D235)</f>
        <v>0</v>
      </c>
      <c r="R235" s="113" t="e">
        <f t="shared" si="55"/>
        <v>#VALUE!</v>
      </c>
      <c r="S235" s="130" t="e">
        <f t="shared" si="56"/>
        <v>#VALUE!</v>
      </c>
      <c r="T235" s="55">
        <v>0</v>
      </c>
      <c r="U235" s="113" t="e">
        <f t="shared" si="57"/>
        <v>#VALUE!</v>
      </c>
      <c r="V235" s="11"/>
      <c r="W235" s="11"/>
      <c r="AC235" s="100" t="str">
        <f t="shared" si="46"/>
        <v/>
      </c>
      <c r="AD235" s="129" t="e">
        <f t="shared" si="47"/>
        <v>#VALUE!</v>
      </c>
      <c r="AE235" s="5" t="e">
        <f t="shared" si="48"/>
        <v>#VALUE!</v>
      </c>
    </row>
    <row r="236" spans="1:31" x14ac:dyDescent="0.2">
      <c r="A236" s="41" t="str">
        <f>IF(F236="","",1+MAX(A$10:A235))</f>
        <v/>
      </c>
      <c r="B236" s="10"/>
      <c r="C236" s="10">
        <v>227</v>
      </c>
      <c r="D236" s="11" t="s">
        <v>79</v>
      </c>
      <c r="E236" s="113"/>
      <c r="F236" s="11"/>
      <c r="G236" s="113"/>
      <c r="H236" s="114">
        <v>0</v>
      </c>
      <c r="I236" s="113">
        <f t="shared" si="49"/>
        <v>0</v>
      </c>
      <c r="J236" s="113">
        <f t="shared" si="50"/>
        <v>0</v>
      </c>
      <c r="K236" s="113" t="str">
        <f>IF(ISERROR(VLOOKUP(AC236,Nachträge!$A$2:$Y$646,25,FALSE)),"",VLOOKUP(AC236,Nachträge!$A$2:$Y$646,25,FALSE))</f>
        <v/>
      </c>
      <c r="L236" s="114">
        <v>0</v>
      </c>
      <c r="M236" s="113" t="e">
        <f t="shared" si="51"/>
        <v>#VALUE!</v>
      </c>
      <c r="N236" s="113" t="e">
        <f t="shared" si="52"/>
        <v>#VALUE!</v>
      </c>
      <c r="O236" s="113" t="e">
        <f t="shared" si="53"/>
        <v>#VALUE!</v>
      </c>
      <c r="P236" s="113" t="e">
        <f t="shared" si="54"/>
        <v>#VALUE!</v>
      </c>
      <c r="Q236" s="113">
        <f>SUMIFS(Zahlungsfreigabe!$J$12:$J$1000,Zahlungsfreigabe!$C$12:$C$1000,Baukosten!F236,Zahlungsfreigabe!$E$12:$E$1000,D236)</f>
        <v>0</v>
      </c>
      <c r="R236" s="113" t="e">
        <f t="shared" si="55"/>
        <v>#VALUE!</v>
      </c>
      <c r="S236" s="130" t="e">
        <f t="shared" si="56"/>
        <v>#VALUE!</v>
      </c>
      <c r="T236" s="55">
        <v>0</v>
      </c>
      <c r="U236" s="113" t="e">
        <f t="shared" si="57"/>
        <v>#VALUE!</v>
      </c>
      <c r="V236" s="11"/>
      <c r="W236" s="11"/>
      <c r="AC236" s="100" t="str">
        <f t="shared" si="46"/>
        <v/>
      </c>
      <c r="AD236" s="129" t="e">
        <f t="shared" si="47"/>
        <v>#VALUE!</v>
      </c>
      <c r="AE236" s="5" t="e">
        <f t="shared" si="48"/>
        <v>#VALUE!</v>
      </c>
    </row>
    <row r="237" spans="1:31" x14ac:dyDescent="0.2">
      <c r="A237" s="41" t="str">
        <f>IF(F237="","",1+MAX(A$10:A236))</f>
        <v/>
      </c>
      <c r="B237" s="10"/>
      <c r="C237" s="10">
        <v>227</v>
      </c>
      <c r="D237" s="11" t="s">
        <v>79</v>
      </c>
      <c r="E237" s="113"/>
      <c r="F237" s="11"/>
      <c r="G237" s="113"/>
      <c r="H237" s="114">
        <v>0</v>
      </c>
      <c r="I237" s="113">
        <f t="shared" si="49"/>
        <v>0</v>
      </c>
      <c r="J237" s="113">
        <f t="shared" si="50"/>
        <v>0</v>
      </c>
      <c r="K237" s="113" t="str">
        <f>IF(ISERROR(VLOOKUP(AC237,Nachträge!$A$2:$Y$646,25,FALSE)),"",VLOOKUP(AC237,Nachträge!$A$2:$Y$646,25,FALSE))</f>
        <v/>
      </c>
      <c r="L237" s="114">
        <v>0</v>
      </c>
      <c r="M237" s="113" t="e">
        <f t="shared" si="51"/>
        <v>#VALUE!</v>
      </c>
      <c r="N237" s="113" t="e">
        <f t="shared" si="52"/>
        <v>#VALUE!</v>
      </c>
      <c r="O237" s="113" t="e">
        <f t="shared" si="53"/>
        <v>#VALUE!</v>
      </c>
      <c r="P237" s="113" t="e">
        <f t="shared" si="54"/>
        <v>#VALUE!</v>
      </c>
      <c r="Q237" s="113">
        <f>SUMIFS(Zahlungsfreigabe!$J$12:$J$1000,Zahlungsfreigabe!$C$12:$C$1000,Baukosten!F237,Zahlungsfreigabe!$E$12:$E$1000,D237)</f>
        <v>0</v>
      </c>
      <c r="R237" s="113" t="e">
        <f t="shared" si="55"/>
        <v>#VALUE!</v>
      </c>
      <c r="S237" s="130" t="e">
        <f t="shared" si="56"/>
        <v>#VALUE!</v>
      </c>
      <c r="T237" s="55">
        <v>0</v>
      </c>
      <c r="U237" s="113" t="e">
        <f t="shared" si="57"/>
        <v>#VALUE!</v>
      </c>
      <c r="V237" s="11"/>
      <c r="W237" s="11"/>
      <c r="AC237" s="100" t="str">
        <f t="shared" si="46"/>
        <v/>
      </c>
      <c r="AD237" s="129" t="e">
        <f t="shared" si="47"/>
        <v>#VALUE!</v>
      </c>
      <c r="AE237" s="5" t="e">
        <f t="shared" si="48"/>
        <v>#VALUE!</v>
      </c>
    </row>
    <row r="238" spans="1:31" x14ac:dyDescent="0.2">
      <c r="A238" s="41" t="str">
        <f>IF(F238="","",1+MAX(A$10:A237))</f>
        <v/>
      </c>
      <c r="B238" s="10"/>
      <c r="C238" s="10">
        <v>227</v>
      </c>
      <c r="D238" s="11" t="s">
        <v>79</v>
      </c>
      <c r="E238" s="113"/>
      <c r="F238" s="11"/>
      <c r="G238" s="113"/>
      <c r="H238" s="114">
        <v>0</v>
      </c>
      <c r="I238" s="113">
        <f t="shared" si="49"/>
        <v>0</v>
      </c>
      <c r="J238" s="113">
        <f t="shared" si="50"/>
        <v>0</v>
      </c>
      <c r="K238" s="113" t="str">
        <f>IF(ISERROR(VLOOKUP(AC238,Nachträge!$A$2:$Y$646,25,FALSE)),"",VLOOKUP(AC238,Nachträge!$A$2:$Y$646,25,FALSE))</f>
        <v/>
      </c>
      <c r="L238" s="114">
        <v>0</v>
      </c>
      <c r="M238" s="113" t="e">
        <f t="shared" si="51"/>
        <v>#VALUE!</v>
      </c>
      <c r="N238" s="113" t="e">
        <f t="shared" si="52"/>
        <v>#VALUE!</v>
      </c>
      <c r="O238" s="113" t="e">
        <f t="shared" si="53"/>
        <v>#VALUE!</v>
      </c>
      <c r="P238" s="113" t="e">
        <f t="shared" si="54"/>
        <v>#VALUE!</v>
      </c>
      <c r="Q238" s="113">
        <f>SUMIFS(Zahlungsfreigabe!$J$12:$J$1000,Zahlungsfreigabe!$C$12:$C$1000,Baukosten!F238,Zahlungsfreigabe!$E$12:$E$1000,D238)</f>
        <v>0</v>
      </c>
      <c r="R238" s="113" t="e">
        <f t="shared" si="55"/>
        <v>#VALUE!</v>
      </c>
      <c r="S238" s="130" t="e">
        <f t="shared" si="56"/>
        <v>#VALUE!</v>
      </c>
      <c r="T238" s="55">
        <v>0</v>
      </c>
      <c r="U238" s="113" t="e">
        <f t="shared" si="57"/>
        <v>#VALUE!</v>
      </c>
      <c r="V238" s="11"/>
      <c r="W238" s="11"/>
      <c r="AC238" s="100" t="str">
        <f t="shared" si="46"/>
        <v/>
      </c>
      <c r="AD238" s="129" t="e">
        <f t="shared" si="47"/>
        <v>#VALUE!</v>
      </c>
      <c r="AE238" s="5" t="e">
        <f t="shared" si="48"/>
        <v>#VALUE!</v>
      </c>
    </row>
    <row r="239" spans="1:31" x14ac:dyDescent="0.2">
      <c r="A239" s="41" t="str">
        <f>IF(F239="","",1+MAX(A$10:A238))</f>
        <v/>
      </c>
      <c r="B239" s="10"/>
      <c r="C239" s="10">
        <v>227</v>
      </c>
      <c r="D239" s="11" t="s">
        <v>79</v>
      </c>
      <c r="E239" s="113"/>
      <c r="F239" s="11"/>
      <c r="G239" s="113"/>
      <c r="H239" s="114">
        <v>0</v>
      </c>
      <c r="I239" s="113">
        <f t="shared" si="49"/>
        <v>0</v>
      </c>
      <c r="J239" s="113">
        <f t="shared" si="50"/>
        <v>0</v>
      </c>
      <c r="K239" s="113" t="str">
        <f>IF(ISERROR(VLOOKUP(AC239,Nachträge!$A$2:$Y$646,25,FALSE)),"",VLOOKUP(AC239,Nachträge!$A$2:$Y$646,25,FALSE))</f>
        <v/>
      </c>
      <c r="L239" s="114">
        <v>0</v>
      </c>
      <c r="M239" s="113" t="e">
        <f t="shared" si="51"/>
        <v>#VALUE!</v>
      </c>
      <c r="N239" s="113" t="e">
        <f t="shared" si="52"/>
        <v>#VALUE!</v>
      </c>
      <c r="O239" s="113" t="e">
        <f t="shared" si="53"/>
        <v>#VALUE!</v>
      </c>
      <c r="P239" s="113" t="e">
        <f t="shared" si="54"/>
        <v>#VALUE!</v>
      </c>
      <c r="Q239" s="113">
        <f>SUMIFS(Zahlungsfreigabe!$J$12:$J$1000,Zahlungsfreigabe!$C$12:$C$1000,Baukosten!F239,Zahlungsfreigabe!$E$12:$E$1000,D239)</f>
        <v>0</v>
      </c>
      <c r="R239" s="113" t="e">
        <f t="shared" si="55"/>
        <v>#VALUE!</v>
      </c>
      <c r="S239" s="130" t="e">
        <f t="shared" si="56"/>
        <v>#VALUE!</v>
      </c>
      <c r="T239" s="55">
        <v>0</v>
      </c>
      <c r="U239" s="113" t="e">
        <f t="shared" si="57"/>
        <v>#VALUE!</v>
      </c>
      <c r="V239" s="11"/>
      <c r="W239" s="11"/>
      <c r="AC239" s="100" t="str">
        <f t="shared" si="46"/>
        <v/>
      </c>
      <c r="AD239" s="129" t="e">
        <f t="shared" si="47"/>
        <v>#VALUE!</v>
      </c>
      <c r="AE239" s="5" t="e">
        <f t="shared" si="48"/>
        <v>#VALUE!</v>
      </c>
    </row>
    <row r="240" spans="1:31" x14ac:dyDescent="0.2">
      <c r="A240" s="41" t="str">
        <f>IF(F240="","",1+MAX(A$10:A239))</f>
        <v/>
      </c>
      <c r="B240" s="10"/>
      <c r="C240" s="10">
        <v>227</v>
      </c>
      <c r="D240" s="11" t="s">
        <v>79</v>
      </c>
      <c r="E240" s="113"/>
      <c r="F240" s="11"/>
      <c r="G240" s="113"/>
      <c r="H240" s="114">
        <v>0</v>
      </c>
      <c r="I240" s="113">
        <f t="shared" si="49"/>
        <v>0</v>
      </c>
      <c r="J240" s="113">
        <f t="shared" si="50"/>
        <v>0</v>
      </c>
      <c r="K240" s="113" t="str">
        <f>IF(ISERROR(VLOOKUP(AC240,Nachträge!$A$2:$Y$646,25,FALSE)),"",VLOOKUP(AC240,Nachträge!$A$2:$Y$646,25,FALSE))</f>
        <v/>
      </c>
      <c r="L240" s="114">
        <v>0</v>
      </c>
      <c r="M240" s="113" t="e">
        <f t="shared" si="51"/>
        <v>#VALUE!</v>
      </c>
      <c r="N240" s="113" t="e">
        <f t="shared" si="52"/>
        <v>#VALUE!</v>
      </c>
      <c r="O240" s="113" t="e">
        <f t="shared" si="53"/>
        <v>#VALUE!</v>
      </c>
      <c r="P240" s="113" t="e">
        <f t="shared" si="54"/>
        <v>#VALUE!</v>
      </c>
      <c r="Q240" s="113">
        <f>SUMIFS(Zahlungsfreigabe!$J$12:$J$1000,Zahlungsfreigabe!$C$12:$C$1000,Baukosten!F240,Zahlungsfreigabe!$E$12:$E$1000,D240)</f>
        <v>0</v>
      </c>
      <c r="R240" s="113" t="e">
        <f t="shared" si="55"/>
        <v>#VALUE!</v>
      </c>
      <c r="S240" s="130" t="e">
        <f t="shared" si="56"/>
        <v>#VALUE!</v>
      </c>
      <c r="T240" s="55">
        <v>0</v>
      </c>
      <c r="U240" s="113" t="e">
        <f t="shared" si="57"/>
        <v>#VALUE!</v>
      </c>
      <c r="V240" s="11"/>
      <c r="W240" s="11"/>
      <c r="AC240" s="100" t="str">
        <f t="shared" si="46"/>
        <v/>
      </c>
      <c r="AD240" s="129" t="e">
        <f t="shared" si="47"/>
        <v>#VALUE!</v>
      </c>
      <c r="AE240" s="5" t="e">
        <f t="shared" si="48"/>
        <v>#VALUE!</v>
      </c>
    </row>
    <row r="241" spans="1:31" x14ac:dyDescent="0.2">
      <c r="A241" s="41" t="str">
        <f>IF(F241="","",1+MAX(A$10:A240))</f>
        <v/>
      </c>
      <c r="B241" s="10"/>
      <c r="C241" s="10">
        <v>227</v>
      </c>
      <c r="D241" s="11" t="s">
        <v>79</v>
      </c>
      <c r="E241" s="113"/>
      <c r="F241" s="11"/>
      <c r="G241" s="113"/>
      <c r="H241" s="114">
        <v>0</v>
      </c>
      <c r="I241" s="113">
        <f t="shared" si="49"/>
        <v>0</v>
      </c>
      <c r="J241" s="113">
        <f t="shared" si="50"/>
        <v>0</v>
      </c>
      <c r="K241" s="113" t="str">
        <f>IF(ISERROR(VLOOKUP(AC241,Nachträge!$A$2:$Y$646,25,FALSE)),"",VLOOKUP(AC241,Nachträge!$A$2:$Y$646,25,FALSE))</f>
        <v/>
      </c>
      <c r="L241" s="114">
        <v>0</v>
      </c>
      <c r="M241" s="113" t="e">
        <f t="shared" si="51"/>
        <v>#VALUE!</v>
      </c>
      <c r="N241" s="113" t="e">
        <f t="shared" si="52"/>
        <v>#VALUE!</v>
      </c>
      <c r="O241" s="113" t="e">
        <f t="shared" si="53"/>
        <v>#VALUE!</v>
      </c>
      <c r="P241" s="113" t="e">
        <f t="shared" si="54"/>
        <v>#VALUE!</v>
      </c>
      <c r="Q241" s="113">
        <f>SUMIFS(Zahlungsfreigabe!$J$12:$J$1000,Zahlungsfreigabe!$C$12:$C$1000,Baukosten!F241,Zahlungsfreigabe!$E$12:$E$1000,D241)</f>
        <v>0</v>
      </c>
      <c r="R241" s="113" t="e">
        <f t="shared" si="55"/>
        <v>#VALUE!</v>
      </c>
      <c r="S241" s="130" t="e">
        <f t="shared" si="56"/>
        <v>#VALUE!</v>
      </c>
      <c r="T241" s="55">
        <v>0</v>
      </c>
      <c r="U241" s="113" t="e">
        <f t="shared" si="57"/>
        <v>#VALUE!</v>
      </c>
      <c r="V241" s="11"/>
      <c r="W241" s="11"/>
      <c r="AC241" s="100" t="str">
        <f t="shared" si="46"/>
        <v/>
      </c>
      <c r="AD241" s="129" t="e">
        <f t="shared" si="47"/>
        <v>#VALUE!</v>
      </c>
      <c r="AE241" s="5" t="e">
        <f t="shared" si="48"/>
        <v>#VALUE!</v>
      </c>
    </row>
    <row r="242" spans="1:31" x14ac:dyDescent="0.2">
      <c r="A242" s="41" t="str">
        <f>IF(F242="","",1+MAX(A$10:A241))</f>
        <v/>
      </c>
      <c r="B242" s="10"/>
      <c r="C242" s="10">
        <v>228</v>
      </c>
      <c r="D242" s="11" t="s">
        <v>80</v>
      </c>
      <c r="E242" s="113"/>
      <c r="F242" s="11"/>
      <c r="G242" s="113"/>
      <c r="H242" s="114">
        <v>0</v>
      </c>
      <c r="I242" s="113">
        <f t="shared" si="49"/>
        <v>0</v>
      </c>
      <c r="J242" s="113">
        <f t="shared" si="50"/>
        <v>0</v>
      </c>
      <c r="K242" s="113" t="str">
        <f>IF(ISERROR(VLOOKUP(AC242,Nachträge!$A$2:$Y$646,25,FALSE)),"",VLOOKUP(AC242,Nachträge!$A$2:$Y$646,25,FALSE))</f>
        <v/>
      </c>
      <c r="L242" s="114">
        <v>0</v>
      </c>
      <c r="M242" s="113" t="e">
        <f t="shared" si="51"/>
        <v>#VALUE!</v>
      </c>
      <c r="N242" s="113" t="e">
        <f t="shared" si="52"/>
        <v>#VALUE!</v>
      </c>
      <c r="O242" s="113" t="e">
        <f t="shared" si="53"/>
        <v>#VALUE!</v>
      </c>
      <c r="P242" s="113" t="e">
        <f t="shared" si="54"/>
        <v>#VALUE!</v>
      </c>
      <c r="Q242" s="113">
        <f>SUMIFS(Zahlungsfreigabe!$J$12:$J$1000,Zahlungsfreigabe!$C$12:$C$1000,Baukosten!F242,Zahlungsfreigabe!$E$12:$E$1000,D242)</f>
        <v>0</v>
      </c>
      <c r="R242" s="113" t="e">
        <f t="shared" si="55"/>
        <v>#VALUE!</v>
      </c>
      <c r="S242" s="130" t="e">
        <f t="shared" si="56"/>
        <v>#VALUE!</v>
      </c>
      <c r="T242" s="55">
        <v>0</v>
      </c>
      <c r="U242" s="113" t="e">
        <f t="shared" si="57"/>
        <v>#VALUE!</v>
      </c>
      <c r="V242" s="11"/>
      <c r="W242" s="11"/>
      <c r="AC242" s="100" t="str">
        <f t="shared" si="46"/>
        <v/>
      </c>
      <c r="AD242" s="129" t="e">
        <f t="shared" si="47"/>
        <v>#VALUE!</v>
      </c>
      <c r="AE242" s="5" t="e">
        <f t="shared" si="48"/>
        <v>#VALUE!</v>
      </c>
    </row>
    <row r="243" spans="1:31" x14ac:dyDescent="0.2">
      <c r="A243" s="41" t="str">
        <f>IF(F243="","",1+MAX(A$10:A242))</f>
        <v/>
      </c>
      <c r="B243" s="10"/>
      <c r="C243" s="10">
        <v>228</v>
      </c>
      <c r="D243" s="11" t="s">
        <v>80</v>
      </c>
      <c r="E243" s="113"/>
      <c r="F243" s="11"/>
      <c r="G243" s="113"/>
      <c r="H243" s="114">
        <v>0</v>
      </c>
      <c r="I243" s="113">
        <f t="shared" si="49"/>
        <v>0</v>
      </c>
      <c r="J243" s="113">
        <f t="shared" si="50"/>
        <v>0</v>
      </c>
      <c r="K243" s="113" t="str">
        <f>IF(ISERROR(VLOOKUP(AC243,Nachträge!$A$2:$Y$646,25,FALSE)),"",VLOOKUP(AC243,Nachträge!$A$2:$Y$646,25,FALSE))</f>
        <v/>
      </c>
      <c r="L243" s="114">
        <v>0</v>
      </c>
      <c r="M243" s="113" t="e">
        <f t="shared" si="51"/>
        <v>#VALUE!</v>
      </c>
      <c r="N243" s="113" t="e">
        <f t="shared" si="52"/>
        <v>#VALUE!</v>
      </c>
      <c r="O243" s="113" t="e">
        <f t="shared" si="53"/>
        <v>#VALUE!</v>
      </c>
      <c r="P243" s="113" t="e">
        <f t="shared" si="54"/>
        <v>#VALUE!</v>
      </c>
      <c r="Q243" s="113">
        <f>SUMIFS(Zahlungsfreigabe!$J$12:$J$1000,Zahlungsfreigabe!$C$12:$C$1000,Baukosten!F243,Zahlungsfreigabe!$E$12:$E$1000,D243)</f>
        <v>0</v>
      </c>
      <c r="R243" s="113" t="e">
        <f t="shared" si="55"/>
        <v>#VALUE!</v>
      </c>
      <c r="S243" s="130" t="e">
        <f t="shared" si="56"/>
        <v>#VALUE!</v>
      </c>
      <c r="T243" s="55">
        <v>0</v>
      </c>
      <c r="U243" s="113" t="e">
        <f t="shared" si="57"/>
        <v>#VALUE!</v>
      </c>
      <c r="V243" s="11"/>
      <c r="W243" s="11"/>
      <c r="AC243" s="100" t="str">
        <f t="shared" si="46"/>
        <v/>
      </c>
      <c r="AD243" s="129" t="e">
        <f t="shared" si="47"/>
        <v>#VALUE!</v>
      </c>
      <c r="AE243" s="5" t="e">
        <f t="shared" si="48"/>
        <v>#VALUE!</v>
      </c>
    </row>
    <row r="244" spans="1:31" x14ac:dyDescent="0.2">
      <c r="A244" s="41" t="str">
        <f>IF(F244="","",1+MAX(A$10:A243))</f>
        <v/>
      </c>
      <c r="B244" s="10"/>
      <c r="C244" s="10">
        <v>228</v>
      </c>
      <c r="D244" s="11" t="s">
        <v>80</v>
      </c>
      <c r="E244" s="113"/>
      <c r="F244" s="11"/>
      <c r="G244" s="113"/>
      <c r="H244" s="114">
        <v>0</v>
      </c>
      <c r="I244" s="113">
        <f t="shared" si="49"/>
        <v>0</v>
      </c>
      <c r="J244" s="113">
        <f t="shared" si="50"/>
        <v>0</v>
      </c>
      <c r="K244" s="113" t="str">
        <f>IF(ISERROR(VLOOKUP(AC244,Nachträge!$A$2:$Y$646,25,FALSE)),"",VLOOKUP(AC244,Nachträge!$A$2:$Y$646,25,FALSE))</f>
        <v/>
      </c>
      <c r="L244" s="114">
        <v>0</v>
      </c>
      <c r="M244" s="113" t="e">
        <f t="shared" si="51"/>
        <v>#VALUE!</v>
      </c>
      <c r="N244" s="113" t="e">
        <f t="shared" si="52"/>
        <v>#VALUE!</v>
      </c>
      <c r="O244" s="113" t="e">
        <f t="shared" si="53"/>
        <v>#VALUE!</v>
      </c>
      <c r="P244" s="113" t="e">
        <f t="shared" si="54"/>
        <v>#VALUE!</v>
      </c>
      <c r="Q244" s="113">
        <f>SUMIFS(Zahlungsfreigabe!$J$12:$J$1000,Zahlungsfreigabe!$C$12:$C$1000,Baukosten!F244,Zahlungsfreigabe!$E$12:$E$1000,D244)</f>
        <v>0</v>
      </c>
      <c r="R244" s="113" t="e">
        <f t="shared" si="55"/>
        <v>#VALUE!</v>
      </c>
      <c r="S244" s="130" t="e">
        <f t="shared" si="56"/>
        <v>#VALUE!</v>
      </c>
      <c r="T244" s="55">
        <v>0</v>
      </c>
      <c r="U244" s="113" t="e">
        <f t="shared" si="57"/>
        <v>#VALUE!</v>
      </c>
      <c r="V244" s="11"/>
      <c r="W244" s="11"/>
      <c r="AC244" s="100" t="str">
        <f t="shared" si="46"/>
        <v/>
      </c>
      <c r="AD244" s="129" t="e">
        <f t="shared" si="47"/>
        <v>#VALUE!</v>
      </c>
      <c r="AE244" s="5" t="e">
        <f t="shared" si="48"/>
        <v>#VALUE!</v>
      </c>
    </row>
    <row r="245" spans="1:31" x14ac:dyDescent="0.2">
      <c r="A245" s="41" t="str">
        <f>IF(F245="","",1+MAX(A$10:A244))</f>
        <v/>
      </c>
      <c r="B245" s="10"/>
      <c r="C245" s="10">
        <v>228</v>
      </c>
      <c r="D245" s="11" t="s">
        <v>80</v>
      </c>
      <c r="E245" s="113"/>
      <c r="F245" s="11"/>
      <c r="G245" s="113"/>
      <c r="H245" s="114">
        <v>0</v>
      </c>
      <c r="I245" s="113">
        <f t="shared" si="49"/>
        <v>0</v>
      </c>
      <c r="J245" s="113">
        <f t="shared" si="50"/>
        <v>0</v>
      </c>
      <c r="K245" s="113" t="str">
        <f>IF(ISERROR(VLOOKUP(AC245,Nachträge!$A$2:$Y$646,25,FALSE)),"",VLOOKUP(AC245,Nachträge!$A$2:$Y$646,25,FALSE))</f>
        <v/>
      </c>
      <c r="L245" s="114">
        <v>0</v>
      </c>
      <c r="M245" s="113" t="e">
        <f t="shared" si="51"/>
        <v>#VALUE!</v>
      </c>
      <c r="N245" s="113" t="e">
        <f t="shared" si="52"/>
        <v>#VALUE!</v>
      </c>
      <c r="O245" s="113" t="e">
        <f t="shared" si="53"/>
        <v>#VALUE!</v>
      </c>
      <c r="P245" s="113" t="e">
        <f t="shared" si="54"/>
        <v>#VALUE!</v>
      </c>
      <c r="Q245" s="113">
        <f>SUMIFS(Zahlungsfreigabe!$J$12:$J$1000,Zahlungsfreigabe!$C$12:$C$1000,Baukosten!F245,Zahlungsfreigabe!$E$12:$E$1000,D245)</f>
        <v>0</v>
      </c>
      <c r="R245" s="113" t="e">
        <f t="shared" si="55"/>
        <v>#VALUE!</v>
      </c>
      <c r="S245" s="130" t="e">
        <f t="shared" si="56"/>
        <v>#VALUE!</v>
      </c>
      <c r="T245" s="55">
        <v>0</v>
      </c>
      <c r="U245" s="113" t="e">
        <f t="shared" si="57"/>
        <v>#VALUE!</v>
      </c>
      <c r="V245" s="11"/>
      <c r="W245" s="11"/>
      <c r="AC245" s="100" t="str">
        <f t="shared" si="46"/>
        <v/>
      </c>
      <c r="AD245" s="129" t="e">
        <f t="shared" si="47"/>
        <v>#VALUE!</v>
      </c>
      <c r="AE245" s="5" t="e">
        <f t="shared" si="48"/>
        <v>#VALUE!</v>
      </c>
    </row>
    <row r="246" spans="1:31" x14ac:dyDescent="0.2">
      <c r="A246" s="41" t="str">
        <f>IF(F246="","",1+MAX(A$10:A245))</f>
        <v/>
      </c>
      <c r="B246" s="10"/>
      <c r="C246" s="10">
        <v>228</v>
      </c>
      <c r="D246" s="11" t="s">
        <v>80</v>
      </c>
      <c r="E246" s="113"/>
      <c r="F246" s="11"/>
      <c r="G246" s="113"/>
      <c r="H246" s="114">
        <v>0</v>
      </c>
      <c r="I246" s="113">
        <f t="shared" si="49"/>
        <v>0</v>
      </c>
      <c r="J246" s="113">
        <f t="shared" si="50"/>
        <v>0</v>
      </c>
      <c r="K246" s="113" t="str">
        <f>IF(ISERROR(VLOOKUP(AC246,Nachträge!$A$2:$Y$646,25,FALSE)),"",VLOOKUP(AC246,Nachträge!$A$2:$Y$646,25,FALSE))</f>
        <v/>
      </c>
      <c r="L246" s="114">
        <v>0</v>
      </c>
      <c r="M246" s="113" t="e">
        <f t="shared" si="51"/>
        <v>#VALUE!</v>
      </c>
      <c r="N246" s="113" t="e">
        <f t="shared" si="52"/>
        <v>#VALUE!</v>
      </c>
      <c r="O246" s="113" t="e">
        <f t="shared" si="53"/>
        <v>#VALUE!</v>
      </c>
      <c r="P246" s="113" t="e">
        <f t="shared" si="54"/>
        <v>#VALUE!</v>
      </c>
      <c r="Q246" s="113">
        <f>SUMIFS(Zahlungsfreigabe!$J$12:$J$1000,Zahlungsfreigabe!$C$12:$C$1000,Baukosten!F246,Zahlungsfreigabe!$E$12:$E$1000,D246)</f>
        <v>0</v>
      </c>
      <c r="R246" s="113" t="e">
        <f t="shared" si="55"/>
        <v>#VALUE!</v>
      </c>
      <c r="S246" s="130" t="e">
        <f t="shared" si="56"/>
        <v>#VALUE!</v>
      </c>
      <c r="T246" s="55">
        <v>0</v>
      </c>
      <c r="U246" s="113" t="e">
        <f t="shared" si="57"/>
        <v>#VALUE!</v>
      </c>
      <c r="V246" s="11"/>
      <c r="W246" s="11"/>
      <c r="AC246" s="100" t="str">
        <f t="shared" si="46"/>
        <v/>
      </c>
      <c r="AD246" s="129" t="e">
        <f t="shared" si="47"/>
        <v>#VALUE!</v>
      </c>
      <c r="AE246" s="5" t="e">
        <f t="shared" si="48"/>
        <v>#VALUE!</v>
      </c>
    </row>
    <row r="247" spans="1:31" x14ac:dyDescent="0.2">
      <c r="A247" s="41" t="str">
        <f>IF(F247="","",1+MAX(A$10:A246))</f>
        <v/>
      </c>
      <c r="B247" s="10"/>
      <c r="C247" s="10">
        <v>228</v>
      </c>
      <c r="D247" s="11" t="s">
        <v>80</v>
      </c>
      <c r="E247" s="113"/>
      <c r="F247" s="11"/>
      <c r="G247" s="113"/>
      <c r="H247" s="114">
        <v>0</v>
      </c>
      <c r="I247" s="113">
        <f t="shared" si="49"/>
        <v>0</v>
      </c>
      <c r="J247" s="113">
        <f t="shared" si="50"/>
        <v>0</v>
      </c>
      <c r="K247" s="113" t="str">
        <f>IF(ISERROR(VLOOKUP(AC247,Nachträge!$A$2:$Y$646,25,FALSE)),"",VLOOKUP(AC247,Nachträge!$A$2:$Y$646,25,FALSE))</f>
        <v/>
      </c>
      <c r="L247" s="114">
        <v>0</v>
      </c>
      <c r="M247" s="113" t="e">
        <f t="shared" si="51"/>
        <v>#VALUE!</v>
      </c>
      <c r="N247" s="113" t="e">
        <f t="shared" si="52"/>
        <v>#VALUE!</v>
      </c>
      <c r="O247" s="113" t="e">
        <f t="shared" si="53"/>
        <v>#VALUE!</v>
      </c>
      <c r="P247" s="113" t="e">
        <f t="shared" si="54"/>
        <v>#VALUE!</v>
      </c>
      <c r="Q247" s="113">
        <f>SUMIFS(Zahlungsfreigabe!$J$12:$J$1000,Zahlungsfreigabe!$C$12:$C$1000,Baukosten!F247,Zahlungsfreigabe!$E$12:$E$1000,D247)</f>
        <v>0</v>
      </c>
      <c r="R247" s="113" t="e">
        <f t="shared" si="55"/>
        <v>#VALUE!</v>
      </c>
      <c r="S247" s="130" t="e">
        <f t="shared" si="56"/>
        <v>#VALUE!</v>
      </c>
      <c r="T247" s="55">
        <v>0</v>
      </c>
      <c r="U247" s="113" t="e">
        <f t="shared" si="57"/>
        <v>#VALUE!</v>
      </c>
      <c r="V247" s="11"/>
      <c r="W247" s="11"/>
      <c r="AC247" s="100" t="str">
        <f t="shared" si="46"/>
        <v/>
      </c>
      <c r="AD247" s="129" t="e">
        <f t="shared" si="47"/>
        <v>#VALUE!</v>
      </c>
      <c r="AE247" s="5" t="e">
        <f t="shared" si="48"/>
        <v>#VALUE!</v>
      </c>
    </row>
    <row r="248" spans="1:31" x14ac:dyDescent="0.2">
      <c r="A248" s="41" t="str">
        <f>IF(F248="","",1+MAX(A$10:A247))</f>
        <v/>
      </c>
      <c r="B248" s="10"/>
      <c r="C248" s="10">
        <v>228</v>
      </c>
      <c r="D248" s="11" t="s">
        <v>80</v>
      </c>
      <c r="E248" s="113"/>
      <c r="F248" s="11"/>
      <c r="G248" s="113"/>
      <c r="H248" s="114">
        <v>0</v>
      </c>
      <c r="I248" s="113">
        <f t="shared" si="49"/>
        <v>0</v>
      </c>
      <c r="J248" s="113">
        <f t="shared" si="50"/>
        <v>0</v>
      </c>
      <c r="K248" s="113" t="str">
        <f>IF(ISERROR(VLOOKUP(AC248,Nachträge!$A$2:$Y$646,25,FALSE)),"",VLOOKUP(AC248,Nachträge!$A$2:$Y$646,25,FALSE))</f>
        <v/>
      </c>
      <c r="L248" s="114">
        <v>0</v>
      </c>
      <c r="M248" s="113" t="e">
        <f t="shared" si="51"/>
        <v>#VALUE!</v>
      </c>
      <c r="N248" s="113" t="e">
        <f t="shared" si="52"/>
        <v>#VALUE!</v>
      </c>
      <c r="O248" s="113" t="e">
        <f t="shared" si="53"/>
        <v>#VALUE!</v>
      </c>
      <c r="P248" s="113" t="e">
        <f t="shared" si="54"/>
        <v>#VALUE!</v>
      </c>
      <c r="Q248" s="113">
        <f>SUMIFS(Zahlungsfreigabe!$J$12:$J$1000,Zahlungsfreigabe!$C$12:$C$1000,Baukosten!F248,Zahlungsfreigabe!$E$12:$E$1000,D248)</f>
        <v>0</v>
      </c>
      <c r="R248" s="113" t="e">
        <f t="shared" si="55"/>
        <v>#VALUE!</v>
      </c>
      <c r="S248" s="130" t="e">
        <f t="shared" si="56"/>
        <v>#VALUE!</v>
      </c>
      <c r="T248" s="55">
        <v>0</v>
      </c>
      <c r="U248" s="113" t="e">
        <f t="shared" si="57"/>
        <v>#VALUE!</v>
      </c>
      <c r="V248" s="11"/>
      <c r="W248" s="11"/>
      <c r="AC248" s="100" t="str">
        <f t="shared" si="46"/>
        <v/>
      </c>
      <c r="AD248" s="129" t="e">
        <f t="shared" si="47"/>
        <v>#VALUE!</v>
      </c>
      <c r="AE248" s="5" t="e">
        <f t="shared" si="48"/>
        <v>#VALUE!</v>
      </c>
    </row>
    <row r="249" spans="1:31" x14ac:dyDescent="0.2">
      <c r="A249" s="41" t="str">
        <f>IF(F249="","",1+MAX(A$10:A248))</f>
        <v/>
      </c>
      <c r="B249" s="10"/>
      <c r="C249" s="10">
        <v>228</v>
      </c>
      <c r="D249" s="11" t="s">
        <v>80</v>
      </c>
      <c r="E249" s="113"/>
      <c r="F249" s="11"/>
      <c r="G249" s="113"/>
      <c r="H249" s="114">
        <v>0</v>
      </c>
      <c r="I249" s="113">
        <f t="shared" si="49"/>
        <v>0</v>
      </c>
      <c r="J249" s="113">
        <f t="shared" si="50"/>
        <v>0</v>
      </c>
      <c r="K249" s="113" t="str">
        <f>IF(ISERROR(VLOOKUP(AC249,Nachträge!$A$2:$Y$646,25,FALSE)),"",VLOOKUP(AC249,Nachträge!$A$2:$Y$646,25,FALSE))</f>
        <v/>
      </c>
      <c r="L249" s="114">
        <v>0</v>
      </c>
      <c r="M249" s="113" t="e">
        <f t="shared" si="51"/>
        <v>#VALUE!</v>
      </c>
      <c r="N249" s="113" t="e">
        <f t="shared" si="52"/>
        <v>#VALUE!</v>
      </c>
      <c r="O249" s="113" t="e">
        <f t="shared" si="53"/>
        <v>#VALUE!</v>
      </c>
      <c r="P249" s="113" t="e">
        <f t="shared" si="54"/>
        <v>#VALUE!</v>
      </c>
      <c r="Q249" s="113">
        <f>SUMIFS(Zahlungsfreigabe!$J$12:$J$1000,Zahlungsfreigabe!$C$12:$C$1000,Baukosten!F249,Zahlungsfreigabe!$E$12:$E$1000,D249)</f>
        <v>0</v>
      </c>
      <c r="R249" s="113" t="e">
        <f t="shared" si="55"/>
        <v>#VALUE!</v>
      </c>
      <c r="S249" s="130" t="e">
        <f t="shared" si="56"/>
        <v>#VALUE!</v>
      </c>
      <c r="T249" s="55">
        <v>0</v>
      </c>
      <c r="U249" s="113" t="e">
        <f t="shared" si="57"/>
        <v>#VALUE!</v>
      </c>
      <c r="V249" s="11"/>
      <c r="W249" s="11"/>
      <c r="AC249" s="100" t="str">
        <f t="shared" si="46"/>
        <v/>
      </c>
      <c r="AD249" s="129" t="e">
        <f t="shared" si="47"/>
        <v>#VALUE!</v>
      </c>
      <c r="AE249" s="5" t="e">
        <f t="shared" si="48"/>
        <v>#VALUE!</v>
      </c>
    </row>
    <row r="250" spans="1:31" x14ac:dyDescent="0.2">
      <c r="A250" s="41" t="str">
        <f>IF(F250="","",1+MAX(A$10:A249))</f>
        <v/>
      </c>
      <c r="B250" s="10"/>
      <c r="C250" s="10">
        <v>228</v>
      </c>
      <c r="D250" s="11" t="s">
        <v>80</v>
      </c>
      <c r="E250" s="113"/>
      <c r="F250" s="11"/>
      <c r="G250" s="113"/>
      <c r="H250" s="114">
        <v>0</v>
      </c>
      <c r="I250" s="113">
        <f t="shared" si="49"/>
        <v>0</v>
      </c>
      <c r="J250" s="113">
        <f t="shared" si="50"/>
        <v>0</v>
      </c>
      <c r="K250" s="113" t="str">
        <f>IF(ISERROR(VLOOKUP(AC250,Nachträge!$A$2:$Y$646,25,FALSE)),"",VLOOKUP(AC250,Nachträge!$A$2:$Y$646,25,FALSE))</f>
        <v/>
      </c>
      <c r="L250" s="114">
        <v>0</v>
      </c>
      <c r="M250" s="113" t="e">
        <f t="shared" si="51"/>
        <v>#VALUE!</v>
      </c>
      <c r="N250" s="113" t="e">
        <f t="shared" si="52"/>
        <v>#VALUE!</v>
      </c>
      <c r="O250" s="113" t="e">
        <f t="shared" si="53"/>
        <v>#VALUE!</v>
      </c>
      <c r="P250" s="113" t="e">
        <f t="shared" si="54"/>
        <v>#VALUE!</v>
      </c>
      <c r="Q250" s="113">
        <f>SUMIFS(Zahlungsfreigabe!$J$12:$J$1000,Zahlungsfreigabe!$C$12:$C$1000,Baukosten!F250,Zahlungsfreigabe!$E$12:$E$1000,D250)</f>
        <v>0</v>
      </c>
      <c r="R250" s="113" t="e">
        <f t="shared" si="55"/>
        <v>#VALUE!</v>
      </c>
      <c r="S250" s="130" t="e">
        <f t="shared" si="56"/>
        <v>#VALUE!</v>
      </c>
      <c r="T250" s="55">
        <v>0</v>
      </c>
      <c r="U250" s="113" t="e">
        <f t="shared" si="57"/>
        <v>#VALUE!</v>
      </c>
      <c r="V250" s="11"/>
      <c r="W250" s="11"/>
      <c r="AC250" s="100" t="str">
        <f t="shared" si="46"/>
        <v/>
      </c>
      <c r="AD250" s="129" t="e">
        <f t="shared" si="47"/>
        <v>#VALUE!</v>
      </c>
      <c r="AE250" s="5" t="e">
        <f t="shared" si="48"/>
        <v>#VALUE!</v>
      </c>
    </row>
    <row r="251" spans="1:31" x14ac:dyDescent="0.2">
      <c r="A251" s="41" t="str">
        <f>IF(F251="","",1+MAX(A$10:A250))</f>
        <v/>
      </c>
      <c r="B251" s="10"/>
      <c r="C251" s="10">
        <v>228</v>
      </c>
      <c r="D251" s="11" t="s">
        <v>80</v>
      </c>
      <c r="E251" s="113"/>
      <c r="F251" s="11"/>
      <c r="G251" s="113"/>
      <c r="H251" s="114">
        <v>0</v>
      </c>
      <c r="I251" s="113">
        <f t="shared" si="49"/>
        <v>0</v>
      </c>
      <c r="J251" s="113">
        <f t="shared" si="50"/>
        <v>0</v>
      </c>
      <c r="K251" s="113" t="str">
        <f>IF(ISERROR(VLOOKUP(AC251,Nachträge!$A$2:$Y$646,25,FALSE)),"",VLOOKUP(AC251,Nachträge!$A$2:$Y$646,25,FALSE))</f>
        <v/>
      </c>
      <c r="L251" s="114">
        <v>0</v>
      </c>
      <c r="M251" s="113" t="e">
        <f t="shared" si="51"/>
        <v>#VALUE!</v>
      </c>
      <c r="N251" s="113" t="e">
        <f t="shared" si="52"/>
        <v>#VALUE!</v>
      </c>
      <c r="O251" s="113" t="e">
        <f t="shared" si="53"/>
        <v>#VALUE!</v>
      </c>
      <c r="P251" s="113" t="e">
        <f t="shared" si="54"/>
        <v>#VALUE!</v>
      </c>
      <c r="Q251" s="113">
        <f>SUMIFS(Zahlungsfreigabe!$J$12:$J$1000,Zahlungsfreigabe!$C$12:$C$1000,Baukosten!F251,Zahlungsfreigabe!$E$12:$E$1000,D251)</f>
        <v>0</v>
      </c>
      <c r="R251" s="113" t="e">
        <f t="shared" si="55"/>
        <v>#VALUE!</v>
      </c>
      <c r="S251" s="130" t="e">
        <f t="shared" si="56"/>
        <v>#VALUE!</v>
      </c>
      <c r="T251" s="55">
        <v>0</v>
      </c>
      <c r="U251" s="113" t="e">
        <f t="shared" si="57"/>
        <v>#VALUE!</v>
      </c>
      <c r="V251" s="11"/>
      <c r="W251" s="11"/>
      <c r="AC251" s="100" t="str">
        <f t="shared" si="46"/>
        <v/>
      </c>
      <c r="AD251" s="129" t="e">
        <f t="shared" si="47"/>
        <v>#VALUE!</v>
      </c>
      <c r="AE251" s="5" t="e">
        <f t="shared" si="48"/>
        <v>#VALUE!</v>
      </c>
    </row>
    <row r="252" spans="1:31" x14ac:dyDescent="0.2">
      <c r="A252" s="41" t="str">
        <f>IF(F252="","",1+MAX(A$10:A251))</f>
        <v/>
      </c>
      <c r="B252" s="10"/>
      <c r="C252" s="10">
        <v>228</v>
      </c>
      <c r="D252" s="11" t="s">
        <v>80</v>
      </c>
      <c r="E252" s="113"/>
      <c r="F252" s="11"/>
      <c r="G252" s="113"/>
      <c r="H252" s="114">
        <v>0</v>
      </c>
      <c r="I252" s="113">
        <f t="shared" si="49"/>
        <v>0</v>
      </c>
      <c r="J252" s="113">
        <f t="shared" si="50"/>
        <v>0</v>
      </c>
      <c r="K252" s="113" t="str">
        <f>IF(ISERROR(VLOOKUP(AC252,Nachträge!$A$2:$Y$646,25,FALSE)),"",VLOOKUP(AC252,Nachträge!$A$2:$Y$646,25,FALSE))</f>
        <v/>
      </c>
      <c r="L252" s="114">
        <v>0</v>
      </c>
      <c r="M252" s="113" t="e">
        <f t="shared" si="51"/>
        <v>#VALUE!</v>
      </c>
      <c r="N252" s="113" t="e">
        <f t="shared" si="52"/>
        <v>#VALUE!</v>
      </c>
      <c r="O252" s="113" t="e">
        <f t="shared" si="53"/>
        <v>#VALUE!</v>
      </c>
      <c r="P252" s="113" t="e">
        <f t="shared" si="54"/>
        <v>#VALUE!</v>
      </c>
      <c r="Q252" s="113">
        <f>SUMIFS(Zahlungsfreigabe!$J$12:$J$1000,Zahlungsfreigabe!$C$12:$C$1000,Baukosten!F252,Zahlungsfreigabe!$E$12:$E$1000,D252)</f>
        <v>0</v>
      </c>
      <c r="R252" s="113" t="e">
        <f t="shared" si="55"/>
        <v>#VALUE!</v>
      </c>
      <c r="S252" s="130" t="e">
        <f t="shared" si="56"/>
        <v>#VALUE!</v>
      </c>
      <c r="T252" s="55">
        <v>0</v>
      </c>
      <c r="U252" s="113" t="e">
        <f t="shared" si="57"/>
        <v>#VALUE!</v>
      </c>
      <c r="V252" s="11"/>
      <c r="W252" s="11"/>
      <c r="AC252" s="100" t="str">
        <f t="shared" si="46"/>
        <v/>
      </c>
      <c r="AD252" s="129" t="e">
        <f t="shared" si="47"/>
        <v>#VALUE!</v>
      </c>
      <c r="AE252" s="5" t="e">
        <f t="shared" si="48"/>
        <v>#VALUE!</v>
      </c>
    </row>
    <row r="253" spans="1:31" x14ac:dyDescent="0.2">
      <c r="A253" s="41" t="str">
        <f>IF(F253="","",1+MAX(A$10:A252))</f>
        <v/>
      </c>
      <c r="B253" s="10"/>
      <c r="C253" s="10">
        <v>228</v>
      </c>
      <c r="D253" s="11" t="s">
        <v>80</v>
      </c>
      <c r="E253" s="113"/>
      <c r="F253" s="11"/>
      <c r="G253" s="113"/>
      <c r="H253" s="114">
        <v>0</v>
      </c>
      <c r="I253" s="113">
        <f t="shared" si="49"/>
        <v>0</v>
      </c>
      <c r="J253" s="113">
        <f t="shared" si="50"/>
        <v>0</v>
      </c>
      <c r="K253" s="113" t="str">
        <f>IF(ISERROR(VLOOKUP(AC253,Nachträge!$A$2:$Y$646,25,FALSE)),"",VLOOKUP(AC253,Nachträge!$A$2:$Y$646,25,FALSE))</f>
        <v/>
      </c>
      <c r="L253" s="114">
        <v>0</v>
      </c>
      <c r="M253" s="113" t="e">
        <f t="shared" si="51"/>
        <v>#VALUE!</v>
      </c>
      <c r="N253" s="113" t="e">
        <f t="shared" si="52"/>
        <v>#VALUE!</v>
      </c>
      <c r="O253" s="113" t="e">
        <f t="shared" si="53"/>
        <v>#VALUE!</v>
      </c>
      <c r="P253" s="113" t="e">
        <f t="shared" si="54"/>
        <v>#VALUE!</v>
      </c>
      <c r="Q253" s="113">
        <f>SUMIFS(Zahlungsfreigabe!$J$12:$J$1000,Zahlungsfreigabe!$C$12:$C$1000,Baukosten!F253,Zahlungsfreigabe!$E$12:$E$1000,D253)</f>
        <v>0</v>
      </c>
      <c r="R253" s="113" t="e">
        <f t="shared" si="55"/>
        <v>#VALUE!</v>
      </c>
      <c r="S253" s="130" t="e">
        <f t="shared" si="56"/>
        <v>#VALUE!</v>
      </c>
      <c r="T253" s="55">
        <v>0</v>
      </c>
      <c r="U253" s="113" t="e">
        <f t="shared" si="57"/>
        <v>#VALUE!</v>
      </c>
      <c r="V253" s="11"/>
      <c r="W253" s="11"/>
      <c r="AC253" s="100" t="str">
        <f t="shared" si="46"/>
        <v/>
      </c>
      <c r="AD253" s="129" t="e">
        <f t="shared" si="47"/>
        <v>#VALUE!</v>
      </c>
      <c r="AE253" s="5" t="e">
        <f t="shared" si="48"/>
        <v>#VALUE!</v>
      </c>
    </row>
    <row r="254" spans="1:31" x14ac:dyDescent="0.2">
      <c r="A254" s="41" t="str">
        <f>IF(F254="","",1+MAX(A$10:A253))</f>
        <v/>
      </c>
      <c r="B254" s="10"/>
      <c r="C254" s="10">
        <v>229</v>
      </c>
      <c r="D254" s="11" t="s">
        <v>81</v>
      </c>
      <c r="E254" s="113"/>
      <c r="F254" s="11"/>
      <c r="G254" s="113"/>
      <c r="H254" s="114">
        <v>0</v>
      </c>
      <c r="I254" s="113">
        <f t="shared" si="49"/>
        <v>0</v>
      </c>
      <c r="J254" s="113">
        <f t="shared" si="50"/>
        <v>0</v>
      </c>
      <c r="K254" s="113" t="str">
        <f>IF(ISERROR(VLOOKUP(AC254,Nachträge!$A$2:$Y$646,25,FALSE)),"",VLOOKUP(AC254,Nachträge!$A$2:$Y$646,25,FALSE))</f>
        <v/>
      </c>
      <c r="L254" s="114">
        <v>0</v>
      </c>
      <c r="M254" s="113" t="e">
        <f t="shared" si="51"/>
        <v>#VALUE!</v>
      </c>
      <c r="N254" s="113" t="e">
        <f t="shared" si="52"/>
        <v>#VALUE!</v>
      </c>
      <c r="O254" s="113" t="e">
        <f t="shared" si="53"/>
        <v>#VALUE!</v>
      </c>
      <c r="P254" s="113" t="e">
        <f t="shared" si="54"/>
        <v>#VALUE!</v>
      </c>
      <c r="Q254" s="113">
        <f>SUMIFS(Zahlungsfreigabe!$J$12:$J$1000,Zahlungsfreigabe!$C$12:$C$1000,Baukosten!F254,Zahlungsfreigabe!$E$12:$E$1000,D254)</f>
        <v>0</v>
      </c>
      <c r="R254" s="113" t="e">
        <f t="shared" si="55"/>
        <v>#VALUE!</v>
      </c>
      <c r="S254" s="130" t="e">
        <f t="shared" si="56"/>
        <v>#VALUE!</v>
      </c>
      <c r="T254" s="55">
        <v>0</v>
      </c>
      <c r="U254" s="113" t="e">
        <f t="shared" si="57"/>
        <v>#VALUE!</v>
      </c>
      <c r="V254" s="11"/>
      <c r="W254" s="11"/>
      <c r="AC254" s="100" t="str">
        <f t="shared" si="46"/>
        <v/>
      </c>
      <c r="AD254" s="129" t="e">
        <f t="shared" si="47"/>
        <v>#VALUE!</v>
      </c>
      <c r="AE254" s="5" t="e">
        <f t="shared" si="48"/>
        <v>#VALUE!</v>
      </c>
    </row>
    <row r="255" spans="1:31" x14ac:dyDescent="0.2">
      <c r="A255" s="41" t="str">
        <f>IF(F255="","",1+MAX(A$10:A254))</f>
        <v/>
      </c>
      <c r="B255" s="10"/>
      <c r="C255" s="10">
        <v>229</v>
      </c>
      <c r="D255" s="11" t="s">
        <v>81</v>
      </c>
      <c r="E255" s="113"/>
      <c r="F255" s="11"/>
      <c r="G255" s="113"/>
      <c r="H255" s="114">
        <v>0</v>
      </c>
      <c r="I255" s="113">
        <f t="shared" si="49"/>
        <v>0</v>
      </c>
      <c r="J255" s="113">
        <f t="shared" si="50"/>
        <v>0</v>
      </c>
      <c r="K255" s="113" t="str">
        <f>IF(ISERROR(VLOOKUP(AC255,Nachträge!$A$2:$Y$646,25,FALSE)),"",VLOOKUP(AC255,Nachträge!$A$2:$Y$646,25,FALSE))</f>
        <v/>
      </c>
      <c r="L255" s="114">
        <v>0</v>
      </c>
      <c r="M255" s="113" t="e">
        <f t="shared" si="51"/>
        <v>#VALUE!</v>
      </c>
      <c r="N255" s="113" t="e">
        <f t="shared" si="52"/>
        <v>#VALUE!</v>
      </c>
      <c r="O255" s="113" t="e">
        <f t="shared" si="53"/>
        <v>#VALUE!</v>
      </c>
      <c r="P255" s="113" t="e">
        <f t="shared" si="54"/>
        <v>#VALUE!</v>
      </c>
      <c r="Q255" s="113">
        <f>SUMIFS(Zahlungsfreigabe!$J$12:$J$1000,Zahlungsfreigabe!$C$12:$C$1000,Baukosten!F255,Zahlungsfreigabe!$E$12:$E$1000,D255)</f>
        <v>0</v>
      </c>
      <c r="R255" s="113" t="e">
        <f t="shared" si="55"/>
        <v>#VALUE!</v>
      </c>
      <c r="S255" s="130" t="e">
        <f t="shared" si="56"/>
        <v>#VALUE!</v>
      </c>
      <c r="T255" s="55">
        <v>0</v>
      </c>
      <c r="U255" s="113" t="e">
        <f t="shared" si="57"/>
        <v>#VALUE!</v>
      </c>
      <c r="V255" s="11"/>
      <c r="W255" s="11"/>
      <c r="AC255" s="100" t="str">
        <f t="shared" si="46"/>
        <v/>
      </c>
      <c r="AD255" s="129" t="e">
        <f t="shared" si="47"/>
        <v>#VALUE!</v>
      </c>
      <c r="AE255" s="5" t="e">
        <f t="shared" si="48"/>
        <v>#VALUE!</v>
      </c>
    </row>
    <row r="256" spans="1:31" x14ac:dyDescent="0.2">
      <c r="A256" s="41" t="str">
        <f>IF(F256="","",1+MAX(A$10:A255))</f>
        <v/>
      </c>
      <c r="B256" s="10"/>
      <c r="C256" s="10">
        <v>229</v>
      </c>
      <c r="D256" s="11" t="s">
        <v>81</v>
      </c>
      <c r="E256" s="113"/>
      <c r="F256" s="11"/>
      <c r="G256" s="113"/>
      <c r="H256" s="114">
        <v>0</v>
      </c>
      <c r="I256" s="113">
        <f t="shared" si="49"/>
        <v>0</v>
      </c>
      <c r="J256" s="113">
        <f t="shared" si="50"/>
        <v>0</v>
      </c>
      <c r="K256" s="113" t="str">
        <f>IF(ISERROR(VLOOKUP(AC256,Nachträge!$A$2:$Y$646,25,FALSE)),"",VLOOKUP(AC256,Nachträge!$A$2:$Y$646,25,FALSE))</f>
        <v/>
      </c>
      <c r="L256" s="114">
        <v>0</v>
      </c>
      <c r="M256" s="113" t="e">
        <f t="shared" si="51"/>
        <v>#VALUE!</v>
      </c>
      <c r="N256" s="113" t="e">
        <f t="shared" si="52"/>
        <v>#VALUE!</v>
      </c>
      <c r="O256" s="113" t="e">
        <f t="shared" si="53"/>
        <v>#VALUE!</v>
      </c>
      <c r="P256" s="113" t="e">
        <f t="shared" si="54"/>
        <v>#VALUE!</v>
      </c>
      <c r="Q256" s="113">
        <f>SUMIFS(Zahlungsfreigabe!$J$12:$J$1000,Zahlungsfreigabe!$C$12:$C$1000,Baukosten!F256,Zahlungsfreigabe!$E$12:$E$1000,D256)</f>
        <v>0</v>
      </c>
      <c r="R256" s="113" t="e">
        <f t="shared" si="55"/>
        <v>#VALUE!</v>
      </c>
      <c r="S256" s="130" t="e">
        <f t="shared" si="56"/>
        <v>#VALUE!</v>
      </c>
      <c r="T256" s="55">
        <v>0</v>
      </c>
      <c r="U256" s="113" t="e">
        <f t="shared" si="57"/>
        <v>#VALUE!</v>
      </c>
      <c r="V256" s="11"/>
      <c r="W256" s="11"/>
      <c r="AC256" s="100" t="str">
        <f t="shared" si="46"/>
        <v/>
      </c>
      <c r="AD256" s="129" t="e">
        <f t="shared" si="47"/>
        <v>#VALUE!</v>
      </c>
      <c r="AE256" s="5" t="e">
        <f t="shared" si="48"/>
        <v>#VALUE!</v>
      </c>
    </row>
    <row r="257" spans="1:31" x14ac:dyDescent="0.2">
      <c r="A257" s="41" t="str">
        <f>IF(F257="","",1+MAX(A$10:A256))</f>
        <v/>
      </c>
      <c r="B257" s="10"/>
      <c r="C257" s="10">
        <v>229</v>
      </c>
      <c r="D257" s="11" t="s">
        <v>81</v>
      </c>
      <c r="E257" s="113"/>
      <c r="F257" s="11"/>
      <c r="G257" s="113"/>
      <c r="H257" s="114">
        <v>0</v>
      </c>
      <c r="I257" s="113">
        <f t="shared" si="49"/>
        <v>0</v>
      </c>
      <c r="J257" s="113">
        <f t="shared" si="50"/>
        <v>0</v>
      </c>
      <c r="K257" s="113" t="str">
        <f>IF(ISERROR(VLOOKUP(AC257,Nachträge!$A$2:$Y$646,25,FALSE)),"",VLOOKUP(AC257,Nachträge!$A$2:$Y$646,25,FALSE))</f>
        <v/>
      </c>
      <c r="L257" s="114">
        <v>0</v>
      </c>
      <c r="M257" s="113" t="e">
        <f t="shared" si="51"/>
        <v>#VALUE!</v>
      </c>
      <c r="N257" s="113" t="e">
        <f t="shared" si="52"/>
        <v>#VALUE!</v>
      </c>
      <c r="O257" s="113" t="e">
        <f t="shared" si="53"/>
        <v>#VALUE!</v>
      </c>
      <c r="P257" s="113" t="e">
        <f t="shared" si="54"/>
        <v>#VALUE!</v>
      </c>
      <c r="Q257" s="113">
        <f>SUMIFS(Zahlungsfreigabe!$J$12:$J$1000,Zahlungsfreigabe!$C$12:$C$1000,Baukosten!F257,Zahlungsfreigabe!$E$12:$E$1000,D257)</f>
        <v>0</v>
      </c>
      <c r="R257" s="113" t="e">
        <f t="shared" si="55"/>
        <v>#VALUE!</v>
      </c>
      <c r="S257" s="130" t="e">
        <f t="shared" si="56"/>
        <v>#VALUE!</v>
      </c>
      <c r="T257" s="55">
        <v>0</v>
      </c>
      <c r="U257" s="113" t="e">
        <f t="shared" si="57"/>
        <v>#VALUE!</v>
      </c>
      <c r="V257" s="11"/>
      <c r="W257" s="11"/>
      <c r="AC257" s="100" t="str">
        <f t="shared" si="46"/>
        <v/>
      </c>
      <c r="AD257" s="129" t="e">
        <f t="shared" si="47"/>
        <v>#VALUE!</v>
      </c>
      <c r="AE257" s="5" t="e">
        <f t="shared" si="48"/>
        <v>#VALUE!</v>
      </c>
    </row>
    <row r="258" spans="1:31" x14ac:dyDescent="0.2">
      <c r="A258" s="41" t="str">
        <f>IF(F258="","",1+MAX(A$10:A257))</f>
        <v/>
      </c>
      <c r="B258" s="10"/>
      <c r="C258" s="10">
        <v>229</v>
      </c>
      <c r="D258" s="11" t="s">
        <v>81</v>
      </c>
      <c r="E258" s="113"/>
      <c r="F258" s="11"/>
      <c r="G258" s="113"/>
      <c r="H258" s="114">
        <v>0</v>
      </c>
      <c r="I258" s="113">
        <f t="shared" si="49"/>
        <v>0</v>
      </c>
      <c r="J258" s="113">
        <f t="shared" si="50"/>
        <v>0</v>
      </c>
      <c r="K258" s="113" t="str">
        <f>IF(ISERROR(VLOOKUP(AC258,Nachträge!$A$2:$Y$646,25,FALSE)),"",VLOOKUP(AC258,Nachträge!$A$2:$Y$646,25,FALSE))</f>
        <v/>
      </c>
      <c r="L258" s="114">
        <v>0</v>
      </c>
      <c r="M258" s="113" t="e">
        <f t="shared" si="51"/>
        <v>#VALUE!</v>
      </c>
      <c r="N258" s="113" t="e">
        <f t="shared" si="52"/>
        <v>#VALUE!</v>
      </c>
      <c r="O258" s="113" t="e">
        <f t="shared" si="53"/>
        <v>#VALUE!</v>
      </c>
      <c r="P258" s="113" t="e">
        <f t="shared" si="54"/>
        <v>#VALUE!</v>
      </c>
      <c r="Q258" s="113">
        <f>SUMIFS(Zahlungsfreigabe!$J$12:$J$1000,Zahlungsfreigabe!$C$12:$C$1000,Baukosten!F258,Zahlungsfreigabe!$E$12:$E$1000,D258)</f>
        <v>0</v>
      </c>
      <c r="R258" s="113" t="e">
        <f t="shared" si="55"/>
        <v>#VALUE!</v>
      </c>
      <c r="S258" s="130" t="e">
        <f t="shared" si="56"/>
        <v>#VALUE!</v>
      </c>
      <c r="T258" s="55">
        <v>0</v>
      </c>
      <c r="U258" s="113" t="e">
        <f t="shared" si="57"/>
        <v>#VALUE!</v>
      </c>
      <c r="V258" s="11"/>
      <c r="W258" s="11"/>
      <c r="AC258" s="100" t="str">
        <f t="shared" si="46"/>
        <v/>
      </c>
      <c r="AD258" s="129" t="e">
        <f t="shared" si="47"/>
        <v>#VALUE!</v>
      </c>
      <c r="AE258" s="5" t="e">
        <f t="shared" si="48"/>
        <v>#VALUE!</v>
      </c>
    </row>
    <row r="259" spans="1:31" x14ac:dyDescent="0.2">
      <c r="A259" s="41" t="str">
        <f>IF(F259="","",1+MAX(A$10:A258))</f>
        <v/>
      </c>
      <c r="B259" s="10"/>
      <c r="C259" s="10">
        <v>229</v>
      </c>
      <c r="D259" s="11" t="s">
        <v>81</v>
      </c>
      <c r="E259" s="113"/>
      <c r="F259" s="11"/>
      <c r="G259" s="113"/>
      <c r="H259" s="114">
        <v>0</v>
      </c>
      <c r="I259" s="113">
        <f t="shared" si="49"/>
        <v>0</v>
      </c>
      <c r="J259" s="113">
        <f t="shared" si="50"/>
        <v>0</v>
      </c>
      <c r="K259" s="113" t="str">
        <f>IF(ISERROR(VLOOKUP(AC259,Nachträge!$A$2:$Y$646,25,FALSE)),"",VLOOKUP(AC259,Nachträge!$A$2:$Y$646,25,FALSE))</f>
        <v/>
      </c>
      <c r="L259" s="114">
        <v>0</v>
      </c>
      <c r="M259" s="113" t="e">
        <f t="shared" si="51"/>
        <v>#VALUE!</v>
      </c>
      <c r="N259" s="113" t="e">
        <f t="shared" si="52"/>
        <v>#VALUE!</v>
      </c>
      <c r="O259" s="113" t="e">
        <f t="shared" si="53"/>
        <v>#VALUE!</v>
      </c>
      <c r="P259" s="113" t="e">
        <f t="shared" si="54"/>
        <v>#VALUE!</v>
      </c>
      <c r="Q259" s="113">
        <f>SUMIFS(Zahlungsfreigabe!$J$12:$J$1000,Zahlungsfreigabe!$C$12:$C$1000,Baukosten!F259,Zahlungsfreigabe!$E$12:$E$1000,D259)</f>
        <v>0</v>
      </c>
      <c r="R259" s="113" t="e">
        <f t="shared" si="55"/>
        <v>#VALUE!</v>
      </c>
      <c r="S259" s="130" t="e">
        <f t="shared" si="56"/>
        <v>#VALUE!</v>
      </c>
      <c r="T259" s="55">
        <v>0</v>
      </c>
      <c r="U259" s="113" t="e">
        <f t="shared" si="57"/>
        <v>#VALUE!</v>
      </c>
      <c r="V259" s="11"/>
      <c r="W259" s="11"/>
      <c r="AC259" s="100" t="str">
        <f t="shared" si="46"/>
        <v/>
      </c>
      <c r="AD259" s="129" t="e">
        <f t="shared" si="47"/>
        <v>#VALUE!</v>
      </c>
      <c r="AE259" s="5" t="e">
        <f t="shared" si="48"/>
        <v>#VALUE!</v>
      </c>
    </row>
    <row r="260" spans="1:31" x14ac:dyDescent="0.2">
      <c r="A260" s="41" t="str">
        <f>IF(F260="","",1+MAX(A$10:A259))</f>
        <v/>
      </c>
      <c r="B260" s="10"/>
      <c r="C260" s="10">
        <v>229</v>
      </c>
      <c r="D260" s="11" t="s">
        <v>81</v>
      </c>
      <c r="E260" s="113"/>
      <c r="F260" s="11"/>
      <c r="G260" s="113"/>
      <c r="H260" s="114">
        <v>0</v>
      </c>
      <c r="I260" s="113">
        <f t="shared" si="49"/>
        <v>0</v>
      </c>
      <c r="J260" s="113">
        <f t="shared" si="50"/>
        <v>0</v>
      </c>
      <c r="K260" s="113" t="str">
        <f>IF(ISERROR(VLOOKUP(AC260,Nachträge!$A$2:$Y$646,25,FALSE)),"",VLOOKUP(AC260,Nachträge!$A$2:$Y$646,25,FALSE))</f>
        <v/>
      </c>
      <c r="L260" s="114">
        <v>0</v>
      </c>
      <c r="M260" s="113" t="e">
        <f t="shared" si="51"/>
        <v>#VALUE!</v>
      </c>
      <c r="N260" s="113" t="e">
        <f t="shared" si="52"/>
        <v>#VALUE!</v>
      </c>
      <c r="O260" s="113" t="e">
        <f t="shared" si="53"/>
        <v>#VALUE!</v>
      </c>
      <c r="P260" s="113" t="e">
        <f t="shared" si="54"/>
        <v>#VALUE!</v>
      </c>
      <c r="Q260" s="113">
        <f>SUMIFS(Zahlungsfreigabe!$J$12:$J$1000,Zahlungsfreigabe!$C$12:$C$1000,Baukosten!F260,Zahlungsfreigabe!$E$12:$E$1000,D260)</f>
        <v>0</v>
      </c>
      <c r="R260" s="113" t="e">
        <f t="shared" si="55"/>
        <v>#VALUE!</v>
      </c>
      <c r="S260" s="130" t="e">
        <f t="shared" si="56"/>
        <v>#VALUE!</v>
      </c>
      <c r="T260" s="55">
        <v>0</v>
      </c>
      <c r="U260" s="113" t="e">
        <f t="shared" si="57"/>
        <v>#VALUE!</v>
      </c>
      <c r="V260" s="11"/>
      <c r="W260" s="11"/>
      <c r="AC260" s="100" t="str">
        <f t="shared" si="46"/>
        <v/>
      </c>
      <c r="AD260" s="129" t="e">
        <f t="shared" si="47"/>
        <v>#VALUE!</v>
      </c>
      <c r="AE260" s="5" t="e">
        <f t="shared" si="48"/>
        <v>#VALUE!</v>
      </c>
    </row>
    <row r="261" spans="1:31" x14ac:dyDescent="0.2">
      <c r="A261" s="41" t="str">
        <f>IF(F261="","",1+MAX(A$10:A260))</f>
        <v/>
      </c>
      <c r="B261" s="10"/>
      <c r="C261" s="10">
        <v>229</v>
      </c>
      <c r="D261" s="11" t="s">
        <v>81</v>
      </c>
      <c r="E261" s="113"/>
      <c r="F261" s="11"/>
      <c r="G261" s="113"/>
      <c r="H261" s="114">
        <v>0</v>
      </c>
      <c r="I261" s="113">
        <f t="shared" si="49"/>
        <v>0</v>
      </c>
      <c r="J261" s="113">
        <f t="shared" si="50"/>
        <v>0</v>
      </c>
      <c r="K261" s="113" t="str">
        <f>IF(ISERROR(VLOOKUP(AC261,Nachträge!$A$2:$Y$646,25,FALSE)),"",VLOOKUP(AC261,Nachträge!$A$2:$Y$646,25,FALSE))</f>
        <v/>
      </c>
      <c r="L261" s="114">
        <v>0</v>
      </c>
      <c r="M261" s="113" t="e">
        <f t="shared" si="51"/>
        <v>#VALUE!</v>
      </c>
      <c r="N261" s="113" t="e">
        <f t="shared" si="52"/>
        <v>#VALUE!</v>
      </c>
      <c r="O261" s="113" t="e">
        <f t="shared" si="53"/>
        <v>#VALUE!</v>
      </c>
      <c r="P261" s="113" t="e">
        <f t="shared" si="54"/>
        <v>#VALUE!</v>
      </c>
      <c r="Q261" s="113">
        <f>SUMIFS(Zahlungsfreigabe!$J$12:$J$1000,Zahlungsfreigabe!$C$12:$C$1000,Baukosten!F261,Zahlungsfreigabe!$E$12:$E$1000,D261)</f>
        <v>0</v>
      </c>
      <c r="R261" s="113" t="e">
        <f t="shared" si="55"/>
        <v>#VALUE!</v>
      </c>
      <c r="S261" s="130" t="e">
        <f t="shared" si="56"/>
        <v>#VALUE!</v>
      </c>
      <c r="T261" s="55">
        <v>0</v>
      </c>
      <c r="U261" s="113" t="e">
        <f t="shared" si="57"/>
        <v>#VALUE!</v>
      </c>
      <c r="V261" s="11"/>
      <c r="W261" s="11"/>
      <c r="AC261" s="100" t="str">
        <f t="shared" si="46"/>
        <v/>
      </c>
      <c r="AD261" s="129" t="e">
        <f t="shared" si="47"/>
        <v>#VALUE!</v>
      </c>
      <c r="AE261" s="5" t="e">
        <f t="shared" si="48"/>
        <v>#VALUE!</v>
      </c>
    </row>
    <row r="262" spans="1:31" x14ac:dyDescent="0.2">
      <c r="A262" s="41" t="str">
        <f>IF(F262="","",1+MAX(A$10:A261))</f>
        <v/>
      </c>
      <c r="B262" s="10"/>
      <c r="C262" s="10">
        <v>229</v>
      </c>
      <c r="D262" s="11" t="s">
        <v>81</v>
      </c>
      <c r="E262" s="113"/>
      <c r="F262" s="11"/>
      <c r="G262" s="113"/>
      <c r="H262" s="114">
        <v>0</v>
      </c>
      <c r="I262" s="113">
        <f t="shared" si="49"/>
        <v>0</v>
      </c>
      <c r="J262" s="113">
        <f t="shared" si="50"/>
        <v>0</v>
      </c>
      <c r="K262" s="113" t="str">
        <f>IF(ISERROR(VLOOKUP(AC262,Nachträge!$A$2:$Y$646,25,FALSE)),"",VLOOKUP(AC262,Nachträge!$A$2:$Y$646,25,FALSE))</f>
        <v/>
      </c>
      <c r="L262" s="114">
        <v>0</v>
      </c>
      <c r="M262" s="113" t="e">
        <f t="shared" si="51"/>
        <v>#VALUE!</v>
      </c>
      <c r="N262" s="113" t="e">
        <f t="shared" si="52"/>
        <v>#VALUE!</v>
      </c>
      <c r="O262" s="113" t="e">
        <f t="shared" si="53"/>
        <v>#VALUE!</v>
      </c>
      <c r="P262" s="113" t="e">
        <f t="shared" si="54"/>
        <v>#VALUE!</v>
      </c>
      <c r="Q262" s="113">
        <f>SUMIFS(Zahlungsfreigabe!$J$12:$J$1000,Zahlungsfreigabe!$C$12:$C$1000,Baukosten!F262,Zahlungsfreigabe!$E$12:$E$1000,D262)</f>
        <v>0</v>
      </c>
      <c r="R262" s="113" t="e">
        <f t="shared" si="55"/>
        <v>#VALUE!</v>
      </c>
      <c r="S262" s="130" t="e">
        <f t="shared" si="56"/>
        <v>#VALUE!</v>
      </c>
      <c r="T262" s="55">
        <v>0</v>
      </c>
      <c r="U262" s="113" t="e">
        <f t="shared" si="57"/>
        <v>#VALUE!</v>
      </c>
      <c r="V262" s="11"/>
      <c r="W262" s="11"/>
      <c r="AC262" s="100" t="str">
        <f t="shared" si="46"/>
        <v/>
      </c>
      <c r="AD262" s="129" t="e">
        <f t="shared" si="47"/>
        <v>#VALUE!</v>
      </c>
      <c r="AE262" s="5" t="e">
        <f t="shared" si="48"/>
        <v>#VALUE!</v>
      </c>
    </row>
    <row r="263" spans="1:31" x14ac:dyDescent="0.2">
      <c r="A263" s="41" t="str">
        <f>IF(F263="","",1+MAX(A$10:A262))</f>
        <v/>
      </c>
      <c r="B263" s="10"/>
      <c r="C263" s="10">
        <v>229</v>
      </c>
      <c r="D263" s="11" t="s">
        <v>81</v>
      </c>
      <c r="E263" s="113"/>
      <c r="F263" s="11"/>
      <c r="G263" s="113"/>
      <c r="H263" s="114">
        <v>0</v>
      </c>
      <c r="I263" s="113">
        <f t="shared" si="49"/>
        <v>0</v>
      </c>
      <c r="J263" s="113">
        <f t="shared" si="50"/>
        <v>0</v>
      </c>
      <c r="K263" s="113" t="str">
        <f>IF(ISERROR(VLOOKUP(AC263,Nachträge!$A$2:$Y$646,25,FALSE)),"",VLOOKUP(AC263,Nachträge!$A$2:$Y$646,25,FALSE))</f>
        <v/>
      </c>
      <c r="L263" s="114">
        <v>0</v>
      </c>
      <c r="M263" s="113" t="e">
        <f t="shared" si="51"/>
        <v>#VALUE!</v>
      </c>
      <c r="N263" s="113" t="e">
        <f t="shared" si="52"/>
        <v>#VALUE!</v>
      </c>
      <c r="O263" s="113" t="e">
        <f t="shared" si="53"/>
        <v>#VALUE!</v>
      </c>
      <c r="P263" s="113" t="e">
        <f t="shared" si="54"/>
        <v>#VALUE!</v>
      </c>
      <c r="Q263" s="113">
        <f>SUMIFS(Zahlungsfreigabe!$J$12:$J$1000,Zahlungsfreigabe!$C$12:$C$1000,Baukosten!F263,Zahlungsfreigabe!$E$12:$E$1000,D263)</f>
        <v>0</v>
      </c>
      <c r="R263" s="113" t="e">
        <f t="shared" si="55"/>
        <v>#VALUE!</v>
      </c>
      <c r="S263" s="130" t="e">
        <f t="shared" si="56"/>
        <v>#VALUE!</v>
      </c>
      <c r="T263" s="55">
        <v>0</v>
      </c>
      <c r="U263" s="113" t="e">
        <f t="shared" si="57"/>
        <v>#VALUE!</v>
      </c>
      <c r="V263" s="11"/>
      <c r="W263" s="11"/>
      <c r="AC263" s="100" t="str">
        <f t="shared" si="46"/>
        <v/>
      </c>
      <c r="AD263" s="129" t="e">
        <f t="shared" si="47"/>
        <v>#VALUE!</v>
      </c>
      <c r="AE263" s="5" t="e">
        <f t="shared" si="48"/>
        <v>#VALUE!</v>
      </c>
    </row>
    <row r="264" spans="1:31" x14ac:dyDescent="0.2">
      <c r="A264" s="41" t="str">
        <f>IF(F264="","",1+MAX(A$10:A263))</f>
        <v/>
      </c>
      <c r="B264" s="10"/>
      <c r="C264" s="10">
        <v>229</v>
      </c>
      <c r="D264" s="11" t="s">
        <v>81</v>
      </c>
      <c r="E264" s="113"/>
      <c r="F264" s="11"/>
      <c r="G264" s="113"/>
      <c r="H264" s="114">
        <v>0</v>
      </c>
      <c r="I264" s="113">
        <f t="shared" si="49"/>
        <v>0</v>
      </c>
      <c r="J264" s="113">
        <f t="shared" si="50"/>
        <v>0</v>
      </c>
      <c r="K264" s="113" t="str">
        <f>IF(ISERROR(VLOOKUP(AC264,Nachträge!$A$2:$Y$646,25,FALSE)),"",VLOOKUP(AC264,Nachträge!$A$2:$Y$646,25,FALSE))</f>
        <v/>
      </c>
      <c r="L264" s="114">
        <v>0</v>
      </c>
      <c r="M264" s="113" t="e">
        <f t="shared" si="51"/>
        <v>#VALUE!</v>
      </c>
      <c r="N264" s="113" t="e">
        <f t="shared" si="52"/>
        <v>#VALUE!</v>
      </c>
      <c r="O264" s="113" t="e">
        <f t="shared" si="53"/>
        <v>#VALUE!</v>
      </c>
      <c r="P264" s="113" t="e">
        <f t="shared" si="54"/>
        <v>#VALUE!</v>
      </c>
      <c r="Q264" s="113">
        <f>SUMIFS(Zahlungsfreigabe!$J$12:$J$1000,Zahlungsfreigabe!$C$12:$C$1000,Baukosten!F264,Zahlungsfreigabe!$E$12:$E$1000,D264)</f>
        <v>0</v>
      </c>
      <c r="R264" s="113" t="e">
        <f t="shared" si="55"/>
        <v>#VALUE!</v>
      </c>
      <c r="S264" s="130" t="e">
        <f t="shared" si="56"/>
        <v>#VALUE!</v>
      </c>
      <c r="T264" s="55">
        <v>0</v>
      </c>
      <c r="U264" s="113" t="e">
        <f t="shared" si="57"/>
        <v>#VALUE!</v>
      </c>
      <c r="V264" s="11"/>
      <c r="W264" s="11"/>
      <c r="AC264" s="100" t="str">
        <f t="shared" si="46"/>
        <v/>
      </c>
      <c r="AD264" s="129" t="e">
        <f t="shared" si="47"/>
        <v>#VALUE!</v>
      </c>
      <c r="AE264" s="5" t="e">
        <f t="shared" si="48"/>
        <v>#VALUE!</v>
      </c>
    </row>
    <row r="265" spans="1:31" x14ac:dyDescent="0.2">
      <c r="A265" s="41" t="str">
        <f>IF(F265="","",1+MAX(A$10:A264))</f>
        <v/>
      </c>
      <c r="B265" s="10"/>
      <c r="C265" s="10">
        <v>229</v>
      </c>
      <c r="D265" s="11" t="s">
        <v>81</v>
      </c>
      <c r="E265" s="113"/>
      <c r="F265" s="11"/>
      <c r="G265" s="113"/>
      <c r="H265" s="114">
        <v>0</v>
      </c>
      <c r="I265" s="113">
        <f t="shared" si="49"/>
        <v>0</v>
      </c>
      <c r="J265" s="113">
        <f t="shared" si="50"/>
        <v>0</v>
      </c>
      <c r="K265" s="113" t="str">
        <f>IF(ISERROR(VLOOKUP(AC265,Nachträge!$A$2:$Y$646,25,FALSE)),"",VLOOKUP(AC265,Nachträge!$A$2:$Y$646,25,FALSE))</f>
        <v/>
      </c>
      <c r="L265" s="114">
        <v>0</v>
      </c>
      <c r="M265" s="113" t="e">
        <f t="shared" si="51"/>
        <v>#VALUE!</v>
      </c>
      <c r="N265" s="113" t="e">
        <f t="shared" si="52"/>
        <v>#VALUE!</v>
      </c>
      <c r="O265" s="113" t="e">
        <f t="shared" si="53"/>
        <v>#VALUE!</v>
      </c>
      <c r="P265" s="113" t="e">
        <f t="shared" si="54"/>
        <v>#VALUE!</v>
      </c>
      <c r="Q265" s="113">
        <f>SUMIFS(Zahlungsfreigabe!$J$12:$J$1000,Zahlungsfreigabe!$C$12:$C$1000,Baukosten!F265,Zahlungsfreigabe!$E$12:$E$1000,D265)</f>
        <v>0</v>
      </c>
      <c r="R265" s="113" t="e">
        <f t="shared" si="55"/>
        <v>#VALUE!</v>
      </c>
      <c r="S265" s="130" t="e">
        <f t="shared" si="56"/>
        <v>#VALUE!</v>
      </c>
      <c r="T265" s="55">
        <v>0</v>
      </c>
      <c r="U265" s="113" t="e">
        <f t="shared" si="57"/>
        <v>#VALUE!</v>
      </c>
      <c r="V265" s="11"/>
      <c r="W265" s="11"/>
      <c r="AC265" s="100" t="str">
        <f t="shared" si="46"/>
        <v/>
      </c>
      <c r="AD265" s="129" t="e">
        <f t="shared" si="47"/>
        <v>#VALUE!</v>
      </c>
      <c r="AE265" s="5" t="e">
        <f t="shared" si="48"/>
        <v>#VALUE!</v>
      </c>
    </row>
    <row r="266" spans="1:31" x14ac:dyDescent="0.2">
      <c r="A266" s="41" t="str">
        <f>IF(F266="","",1+MAX(A$10:A265))</f>
        <v/>
      </c>
      <c r="B266" s="10"/>
      <c r="C266" s="10">
        <v>230</v>
      </c>
      <c r="D266" s="11" t="s">
        <v>82</v>
      </c>
      <c r="E266" s="113"/>
      <c r="F266" s="11"/>
      <c r="G266" s="113"/>
      <c r="H266" s="114">
        <v>0</v>
      </c>
      <c r="I266" s="113">
        <f t="shared" si="49"/>
        <v>0</v>
      </c>
      <c r="J266" s="113">
        <f t="shared" si="50"/>
        <v>0</v>
      </c>
      <c r="K266" s="113" t="str">
        <f>IF(ISERROR(VLOOKUP(AC266,Nachträge!$A$2:$Y$646,25,FALSE)),"",VLOOKUP(AC266,Nachträge!$A$2:$Y$646,25,FALSE))</f>
        <v/>
      </c>
      <c r="L266" s="114">
        <v>0</v>
      </c>
      <c r="M266" s="113" t="e">
        <f t="shared" si="51"/>
        <v>#VALUE!</v>
      </c>
      <c r="N266" s="113" t="e">
        <f t="shared" si="52"/>
        <v>#VALUE!</v>
      </c>
      <c r="O266" s="113" t="e">
        <f t="shared" si="53"/>
        <v>#VALUE!</v>
      </c>
      <c r="P266" s="113" t="e">
        <f t="shared" si="54"/>
        <v>#VALUE!</v>
      </c>
      <c r="Q266" s="113">
        <f>SUMIFS(Zahlungsfreigabe!$J$12:$J$1000,Zahlungsfreigabe!$C$12:$C$1000,Baukosten!F266,Zahlungsfreigabe!$E$12:$E$1000,D266)</f>
        <v>0</v>
      </c>
      <c r="R266" s="113" t="e">
        <f t="shared" si="55"/>
        <v>#VALUE!</v>
      </c>
      <c r="S266" s="130" t="e">
        <f t="shared" si="56"/>
        <v>#VALUE!</v>
      </c>
      <c r="T266" s="55">
        <v>0</v>
      </c>
      <c r="U266" s="113" t="e">
        <f t="shared" si="57"/>
        <v>#VALUE!</v>
      </c>
      <c r="V266" s="11"/>
      <c r="W266" s="11"/>
      <c r="AC266" s="100" t="str">
        <f t="shared" si="46"/>
        <v/>
      </c>
      <c r="AD266" s="129" t="e">
        <f t="shared" si="47"/>
        <v>#VALUE!</v>
      </c>
      <c r="AE266" s="5" t="e">
        <f t="shared" si="48"/>
        <v>#VALUE!</v>
      </c>
    </row>
    <row r="267" spans="1:31" x14ac:dyDescent="0.2">
      <c r="A267" s="41" t="str">
        <f>IF(F267="","",1+MAX(A$10:A266))</f>
        <v/>
      </c>
      <c r="B267" s="10"/>
      <c r="C267" s="10">
        <v>230</v>
      </c>
      <c r="D267" s="11" t="s">
        <v>82</v>
      </c>
      <c r="E267" s="113"/>
      <c r="F267" s="11"/>
      <c r="G267" s="113"/>
      <c r="H267" s="114">
        <v>0</v>
      </c>
      <c r="I267" s="113">
        <f t="shared" si="49"/>
        <v>0</v>
      </c>
      <c r="J267" s="113">
        <f t="shared" si="50"/>
        <v>0</v>
      </c>
      <c r="K267" s="113" t="str">
        <f>IF(ISERROR(VLOOKUP(AC267,Nachträge!$A$2:$Y$646,25,FALSE)),"",VLOOKUP(AC267,Nachträge!$A$2:$Y$646,25,FALSE))</f>
        <v/>
      </c>
      <c r="L267" s="114">
        <v>0</v>
      </c>
      <c r="M267" s="113" t="e">
        <f t="shared" si="51"/>
        <v>#VALUE!</v>
      </c>
      <c r="N267" s="113" t="e">
        <f t="shared" si="52"/>
        <v>#VALUE!</v>
      </c>
      <c r="O267" s="113" t="e">
        <f t="shared" si="53"/>
        <v>#VALUE!</v>
      </c>
      <c r="P267" s="113" t="e">
        <f t="shared" si="54"/>
        <v>#VALUE!</v>
      </c>
      <c r="Q267" s="113">
        <f>SUMIFS(Zahlungsfreigabe!$J$12:$J$1000,Zahlungsfreigabe!$C$12:$C$1000,Baukosten!F267,Zahlungsfreigabe!$E$12:$E$1000,D267)</f>
        <v>0</v>
      </c>
      <c r="R267" s="113" t="e">
        <f t="shared" si="55"/>
        <v>#VALUE!</v>
      </c>
      <c r="S267" s="130" t="e">
        <f t="shared" si="56"/>
        <v>#VALUE!</v>
      </c>
      <c r="T267" s="55">
        <v>0</v>
      </c>
      <c r="U267" s="113" t="e">
        <f t="shared" si="57"/>
        <v>#VALUE!</v>
      </c>
      <c r="V267" s="11"/>
      <c r="W267" s="11"/>
      <c r="AC267" s="100" t="str">
        <f t="shared" si="46"/>
        <v/>
      </c>
      <c r="AD267" s="129" t="e">
        <f t="shared" si="47"/>
        <v>#VALUE!</v>
      </c>
      <c r="AE267" s="5" t="e">
        <f t="shared" si="48"/>
        <v>#VALUE!</v>
      </c>
    </row>
    <row r="268" spans="1:31" x14ac:dyDescent="0.2">
      <c r="A268" s="41" t="str">
        <f>IF(F268="","",1+MAX(A$10:A267))</f>
        <v/>
      </c>
      <c r="B268" s="10"/>
      <c r="C268" s="10">
        <v>230</v>
      </c>
      <c r="D268" s="11" t="s">
        <v>82</v>
      </c>
      <c r="E268" s="113"/>
      <c r="F268" s="11"/>
      <c r="G268" s="113"/>
      <c r="H268" s="114">
        <v>0</v>
      </c>
      <c r="I268" s="113">
        <f t="shared" si="49"/>
        <v>0</v>
      </c>
      <c r="J268" s="113">
        <f t="shared" si="50"/>
        <v>0</v>
      </c>
      <c r="K268" s="113" t="str">
        <f>IF(ISERROR(VLOOKUP(AC268,Nachträge!$A$2:$Y$646,25,FALSE)),"",VLOOKUP(AC268,Nachträge!$A$2:$Y$646,25,FALSE))</f>
        <v/>
      </c>
      <c r="L268" s="114">
        <v>0</v>
      </c>
      <c r="M268" s="113" t="e">
        <f t="shared" si="51"/>
        <v>#VALUE!</v>
      </c>
      <c r="N268" s="113" t="e">
        <f t="shared" si="52"/>
        <v>#VALUE!</v>
      </c>
      <c r="O268" s="113" t="e">
        <f t="shared" si="53"/>
        <v>#VALUE!</v>
      </c>
      <c r="P268" s="113" t="e">
        <f t="shared" si="54"/>
        <v>#VALUE!</v>
      </c>
      <c r="Q268" s="113">
        <f>SUMIFS(Zahlungsfreigabe!$J$12:$J$1000,Zahlungsfreigabe!$C$12:$C$1000,Baukosten!F268,Zahlungsfreigabe!$E$12:$E$1000,D268)</f>
        <v>0</v>
      </c>
      <c r="R268" s="113" t="e">
        <f t="shared" si="55"/>
        <v>#VALUE!</v>
      </c>
      <c r="S268" s="130" t="e">
        <f t="shared" si="56"/>
        <v>#VALUE!</v>
      </c>
      <c r="T268" s="55">
        <v>0</v>
      </c>
      <c r="U268" s="113" t="e">
        <f t="shared" si="57"/>
        <v>#VALUE!</v>
      </c>
      <c r="V268" s="11"/>
      <c r="W268" s="11"/>
      <c r="AC268" s="100" t="str">
        <f t="shared" ref="AC268:AC331" si="58">IFERROR(A268,"")</f>
        <v/>
      </c>
      <c r="AD268" s="129" t="e">
        <f t="shared" ref="AD268:AD331" si="59">J268+K268</f>
        <v>#VALUE!</v>
      </c>
      <c r="AE268" s="5" t="e">
        <f t="shared" ref="AE268:AE331" si="60">(AD268/100)*80</f>
        <v>#VALUE!</v>
      </c>
    </row>
    <row r="269" spans="1:31" x14ac:dyDescent="0.2">
      <c r="A269" s="41" t="str">
        <f>IF(F269="","",1+MAX(A$10:A268))</f>
        <v/>
      </c>
      <c r="B269" s="10"/>
      <c r="C269" s="10">
        <v>230</v>
      </c>
      <c r="D269" s="11" t="s">
        <v>82</v>
      </c>
      <c r="E269" s="113"/>
      <c r="F269" s="11"/>
      <c r="G269" s="113"/>
      <c r="H269" s="114">
        <v>0</v>
      </c>
      <c r="I269" s="113">
        <f t="shared" ref="I269:I332" si="61">-SUM(G269*H269)</f>
        <v>0</v>
      </c>
      <c r="J269" s="113">
        <f t="shared" ref="J269:J332" si="62">SUM(G269+I269)</f>
        <v>0</v>
      </c>
      <c r="K269" s="113" t="str">
        <f>IF(ISERROR(VLOOKUP(AC269,Nachträge!$A$2:$Y$646,25,FALSE)),"",VLOOKUP(AC269,Nachträge!$A$2:$Y$646,25,FALSE))</f>
        <v/>
      </c>
      <c r="L269" s="114">
        <v>0</v>
      </c>
      <c r="M269" s="113" t="e">
        <f t="shared" ref="M269:M332" si="63">-SUM(K269*L269)</f>
        <v>#VALUE!</v>
      </c>
      <c r="N269" s="113" t="e">
        <f t="shared" ref="N269:N332" si="64">SUM(K269+M269)</f>
        <v>#VALUE!</v>
      </c>
      <c r="O269" s="113" t="e">
        <f t="shared" ref="O269:O332" si="65">SUM(G269+K269)</f>
        <v>#VALUE!</v>
      </c>
      <c r="P269" s="113" t="e">
        <f t="shared" ref="P269:P332" si="66">SUM(J269+N269)</f>
        <v>#VALUE!</v>
      </c>
      <c r="Q269" s="113">
        <f>SUMIFS(Zahlungsfreigabe!$J$12:$J$1000,Zahlungsfreigabe!$C$12:$C$1000,Baukosten!F269,Zahlungsfreigabe!$E$12:$E$1000,D269)</f>
        <v>0</v>
      </c>
      <c r="R269" s="113" t="e">
        <f t="shared" si="55"/>
        <v>#VALUE!</v>
      </c>
      <c r="S269" s="130" t="e">
        <f t="shared" si="56"/>
        <v>#VALUE!</v>
      </c>
      <c r="T269" s="55">
        <v>0</v>
      </c>
      <c r="U269" s="113" t="e">
        <f t="shared" si="57"/>
        <v>#VALUE!</v>
      </c>
      <c r="V269" s="11"/>
      <c r="W269" s="11"/>
      <c r="AC269" s="100" t="str">
        <f t="shared" si="58"/>
        <v/>
      </c>
      <c r="AD269" s="129" t="e">
        <f t="shared" si="59"/>
        <v>#VALUE!</v>
      </c>
      <c r="AE269" s="5" t="e">
        <f t="shared" si="60"/>
        <v>#VALUE!</v>
      </c>
    </row>
    <row r="270" spans="1:31" x14ac:dyDescent="0.2">
      <c r="A270" s="41" t="str">
        <f>IF(F270="","",1+MAX(A$10:A269))</f>
        <v/>
      </c>
      <c r="B270" s="10"/>
      <c r="C270" s="10">
        <v>230</v>
      </c>
      <c r="D270" s="11" t="s">
        <v>82</v>
      </c>
      <c r="E270" s="113"/>
      <c r="F270" s="11"/>
      <c r="G270" s="113"/>
      <c r="H270" s="114">
        <v>0</v>
      </c>
      <c r="I270" s="113">
        <f t="shared" si="61"/>
        <v>0</v>
      </c>
      <c r="J270" s="113">
        <f t="shared" si="62"/>
        <v>0</v>
      </c>
      <c r="K270" s="113" t="str">
        <f>IF(ISERROR(VLOOKUP(AC270,Nachträge!$A$2:$Y$646,25,FALSE)),"",VLOOKUP(AC270,Nachträge!$A$2:$Y$646,25,FALSE))</f>
        <v/>
      </c>
      <c r="L270" s="114">
        <v>0</v>
      </c>
      <c r="M270" s="113" t="e">
        <f t="shared" si="63"/>
        <v>#VALUE!</v>
      </c>
      <c r="N270" s="113" t="e">
        <f t="shared" si="64"/>
        <v>#VALUE!</v>
      </c>
      <c r="O270" s="113" t="e">
        <f t="shared" si="65"/>
        <v>#VALUE!</v>
      </c>
      <c r="P270" s="113" t="e">
        <f t="shared" si="66"/>
        <v>#VALUE!</v>
      </c>
      <c r="Q270" s="113">
        <f>SUMIFS(Zahlungsfreigabe!$J$12:$J$1000,Zahlungsfreigabe!$C$12:$C$1000,Baukosten!F270,Zahlungsfreigabe!$E$12:$E$1000,D270)</f>
        <v>0</v>
      </c>
      <c r="R270" s="113" t="e">
        <f t="shared" si="55"/>
        <v>#VALUE!</v>
      </c>
      <c r="S270" s="130" t="e">
        <f t="shared" si="56"/>
        <v>#VALUE!</v>
      </c>
      <c r="T270" s="55">
        <v>0</v>
      </c>
      <c r="U270" s="113" t="e">
        <f t="shared" si="57"/>
        <v>#VALUE!</v>
      </c>
      <c r="V270" s="11"/>
      <c r="W270" s="11"/>
      <c r="AC270" s="100" t="str">
        <f t="shared" si="58"/>
        <v/>
      </c>
      <c r="AD270" s="129" t="e">
        <f t="shared" si="59"/>
        <v>#VALUE!</v>
      </c>
      <c r="AE270" s="5" t="e">
        <f t="shared" si="60"/>
        <v>#VALUE!</v>
      </c>
    </row>
    <row r="271" spans="1:31" x14ac:dyDescent="0.2">
      <c r="A271" s="41" t="str">
        <f>IF(F271="","",1+MAX(A$10:A270))</f>
        <v/>
      </c>
      <c r="B271" s="10"/>
      <c r="C271" s="10">
        <v>230</v>
      </c>
      <c r="D271" s="11" t="s">
        <v>82</v>
      </c>
      <c r="E271" s="113"/>
      <c r="F271" s="11"/>
      <c r="G271" s="113"/>
      <c r="H271" s="114">
        <v>0</v>
      </c>
      <c r="I271" s="113">
        <f t="shared" si="61"/>
        <v>0</v>
      </c>
      <c r="J271" s="113">
        <f t="shared" si="62"/>
        <v>0</v>
      </c>
      <c r="K271" s="113" t="str">
        <f>IF(ISERROR(VLOOKUP(AC271,Nachträge!$A$2:$Y$646,25,FALSE)),"",VLOOKUP(AC271,Nachträge!$A$2:$Y$646,25,FALSE))</f>
        <v/>
      </c>
      <c r="L271" s="114">
        <v>0</v>
      </c>
      <c r="M271" s="113" t="e">
        <f t="shared" si="63"/>
        <v>#VALUE!</v>
      </c>
      <c r="N271" s="113" t="e">
        <f t="shared" si="64"/>
        <v>#VALUE!</v>
      </c>
      <c r="O271" s="113" t="e">
        <f t="shared" si="65"/>
        <v>#VALUE!</v>
      </c>
      <c r="P271" s="113" t="e">
        <f t="shared" si="66"/>
        <v>#VALUE!</v>
      </c>
      <c r="Q271" s="113">
        <f>SUMIFS(Zahlungsfreigabe!$J$12:$J$1000,Zahlungsfreigabe!$C$12:$C$1000,Baukosten!F271,Zahlungsfreigabe!$E$12:$E$1000,D271)</f>
        <v>0</v>
      </c>
      <c r="R271" s="113" t="e">
        <f t="shared" si="55"/>
        <v>#VALUE!</v>
      </c>
      <c r="S271" s="130" t="e">
        <f t="shared" si="56"/>
        <v>#VALUE!</v>
      </c>
      <c r="T271" s="55">
        <v>0</v>
      </c>
      <c r="U271" s="113" t="e">
        <f t="shared" si="57"/>
        <v>#VALUE!</v>
      </c>
      <c r="V271" s="11"/>
      <c r="W271" s="11"/>
      <c r="AC271" s="100" t="str">
        <f t="shared" si="58"/>
        <v/>
      </c>
      <c r="AD271" s="129" t="e">
        <f t="shared" si="59"/>
        <v>#VALUE!</v>
      </c>
      <c r="AE271" s="5" t="e">
        <f t="shared" si="60"/>
        <v>#VALUE!</v>
      </c>
    </row>
    <row r="272" spans="1:31" x14ac:dyDescent="0.2">
      <c r="A272" s="41" t="str">
        <f>IF(F272="","",1+MAX(A$10:A271))</f>
        <v/>
      </c>
      <c r="B272" s="10"/>
      <c r="C272" s="10">
        <v>230</v>
      </c>
      <c r="D272" s="11" t="s">
        <v>82</v>
      </c>
      <c r="E272" s="113"/>
      <c r="F272" s="11"/>
      <c r="G272" s="113"/>
      <c r="H272" s="114">
        <v>0</v>
      </c>
      <c r="I272" s="113">
        <f t="shared" si="61"/>
        <v>0</v>
      </c>
      <c r="J272" s="113">
        <f t="shared" si="62"/>
        <v>0</v>
      </c>
      <c r="K272" s="113" t="str">
        <f>IF(ISERROR(VLOOKUP(AC272,Nachträge!$A$2:$Y$646,25,FALSE)),"",VLOOKUP(AC272,Nachträge!$A$2:$Y$646,25,FALSE))</f>
        <v/>
      </c>
      <c r="L272" s="114">
        <v>0</v>
      </c>
      <c r="M272" s="113" t="e">
        <f t="shared" si="63"/>
        <v>#VALUE!</v>
      </c>
      <c r="N272" s="113" t="e">
        <f t="shared" si="64"/>
        <v>#VALUE!</v>
      </c>
      <c r="O272" s="113" t="e">
        <f t="shared" si="65"/>
        <v>#VALUE!</v>
      </c>
      <c r="P272" s="113" t="e">
        <f t="shared" si="66"/>
        <v>#VALUE!</v>
      </c>
      <c r="Q272" s="113">
        <f>SUMIFS(Zahlungsfreigabe!$J$12:$J$1000,Zahlungsfreigabe!$C$12:$C$1000,Baukosten!F272,Zahlungsfreigabe!$E$12:$E$1000,D272)</f>
        <v>0</v>
      </c>
      <c r="R272" s="113" t="e">
        <f t="shared" si="55"/>
        <v>#VALUE!</v>
      </c>
      <c r="S272" s="130" t="e">
        <f t="shared" si="56"/>
        <v>#VALUE!</v>
      </c>
      <c r="T272" s="55">
        <v>0</v>
      </c>
      <c r="U272" s="113" t="e">
        <f t="shared" si="57"/>
        <v>#VALUE!</v>
      </c>
      <c r="V272" s="11"/>
      <c r="W272" s="11"/>
      <c r="AC272" s="100" t="str">
        <f t="shared" si="58"/>
        <v/>
      </c>
      <c r="AD272" s="129" t="e">
        <f t="shared" si="59"/>
        <v>#VALUE!</v>
      </c>
      <c r="AE272" s="5" t="e">
        <f t="shared" si="60"/>
        <v>#VALUE!</v>
      </c>
    </row>
    <row r="273" spans="1:31" x14ac:dyDescent="0.2">
      <c r="A273" s="41" t="str">
        <f>IF(F273="","",1+MAX(A$10:A272))</f>
        <v/>
      </c>
      <c r="B273" s="10"/>
      <c r="C273" s="10">
        <v>230</v>
      </c>
      <c r="D273" s="11" t="s">
        <v>82</v>
      </c>
      <c r="E273" s="113"/>
      <c r="F273" s="11"/>
      <c r="G273" s="113"/>
      <c r="H273" s="114">
        <v>0</v>
      </c>
      <c r="I273" s="113">
        <f t="shared" si="61"/>
        <v>0</v>
      </c>
      <c r="J273" s="113">
        <f t="shared" si="62"/>
        <v>0</v>
      </c>
      <c r="K273" s="113" t="str">
        <f>IF(ISERROR(VLOOKUP(AC273,Nachträge!$A$2:$Y$646,25,FALSE)),"",VLOOKUP(AC273,Nachträge!$A$2:$Y$646,25,FALSE))</f>
        <v/>
      </c>
      <c r="L273" s="114">
        <v>0</v>
      </c>
      <c r="M273" s="113" t="e">
        <f t="shared" si="63"/>
        <v>#VALUE!</v>
      </c>
      <c r="N273" s="113" t="e">
        <f t="shared" si="64"/>
        <v>#VALUE!</v>
      </c>
      <c r="O273" s="113" t="e">
        <f t="shared" si="65"/>
        <v>#VALUE!</v>
      </c>
      <c r="P273" s="113" t="e">
        <f t="shared" si="66"/>
        <v>#VALUE!</v>
      </c>
      <c r="Q273" s="113">
        <f>SUMIFS(Zahlungsfreigabe!$J$12:$J$1000,Zahlungsfreigabe!$C$12:$C$1000,Baukosten!F273,Zahlungsfreigabe!$E$12:$E$1000,D273)</f>
        <v>0</v>
      </c>
      <c r="R273" s="113" t="e">
        <f t="shared" si="55"/>
        <v>#VALUE!</v>
      </c>
      <c r="S273" s="130" t="e">
        <f t="shared" si="56"/>
        <v>#VALUE!</v>
      </c>
      <c r="T273" s="55">
        <v>0</v>
      </c>
      <c r="U273" s="113" t="e">
        <f t="shared" si="57"/>
        <v>#VALUE!</v>
      </c>
      <c r="V273" s="11"/>
      <c r="W273" s="11"/>
      <c r="AC273" s="100" t="str">
        <f t="shared" si="58"/>
        <v/>
      </c>
      <c r="AD273" s="129" t="e">
        <f t="shared" si="59"/>
        <v>#VALUE!</v>
      </c>
      <c r="AE273" s="5" t="e">
        <f t="shared" si="60"/>
        <v>#VALUE!</v>
      </c>
    </row>
    <row r="274" spans="1:31" x14ac:dyDescent="0.2">
      <c r="A274" s="41" t="str">
        <f>IF(F274="","",1+MAX(A$10:A273))</f>
        <v/>
      </c>
      <c r="B274" s="10"/>
      <c r="C274" s="10">
        <v>230</v>
      </c>
      <c r="D274" s="11" t="s">
        <v>82</v>
      </c>
      <c r="E274" s="113"/>
      <c r="F274" s="11"/>
      <c r="G274" s="113"/>
      <c r="H274" s="114">
        <v>0</v>
      </c>
      <c r="I274" s="113">
        <f t="shared" si="61"/>
        <v>0</v>
      </c>
      <c r="J274" s="113">
        <f t="shared" si="62"/>
        <v>0</v>
      </c>
      <c r="K274" s="113" t="str">
        <f>IF(ISERROR(VLOOKUP(AC274,Nachträge!$A$2:$Y$646,25,FALSE)),"",VLOOKUP(AC274,Nachträge!$A$2:$Y$646,25,FALSE))</f>
        <v/>
      </c>
      <c r="L274" s="114">
        <v>0</v>
      </c>
      <c r="M274" s="113" t="e">
        <f t="shared" si="63"/>
        <v>#VALUE!</v>
      </c>
      <c r="N274" s="113" t="e">
        <f t="shared" si="64"/>
        <v>#VALUE!</v>
      </c>
      <c r="O274" s="113" t="e">
        <f t="shared" si="65"/>
        <v>#VALUE!</v>
      </c>
      <c r="P274" s="113" t="e">
        <f t="shared" si="66"/>
        <v>#VALUE!</v>
      </c>
      <c r="Q274" s="113">
        <f>SUMIFS(Zahlungsfreigabe!$J$12:$J$1000,Zahlungsfreigabe!$C$12:$C$1000,Baukosten!F274,Zahlungsfreigabe!$E$12:$E$1000,D274)</f>
        <v>0</v>
      </c>
      <c r="R274" s="113" t="e">
        <f t="shared" si="55"/>
        <v>#VALUE!</v>
      </c>
      <c r="S274" s="130" t="e">
        <f t="shared" si="56"/>
        <v>#VALUE!</v>
      </c>
      <c r="T274" s="55">
        <v>0</v>
      </c>
      <c r="U274" s="113" t="e">
        <f t="shared" si="57"/>
        <v>#VALUE!</v>
      </c>
      <c r="V274" s="11"/>
      <c r="W274" s="11"/>
      <c r="AC274" s="100" t="str">
        <f t="shared" si="58"/>
        <v/>
      </c>
      <c r="AD274" s="129" t="e">
        <f t="shared" si="59"/>
        <v>#VALUE!</v>
      </c>
      <c r="AE274" s="5" t="e">
        <f t="shared" si="60"/>
        <v>#VALUE!</v>
      </c>
    </row>
    <row r="275" spans="1:31" x14ac:dyDescent="0.2">
      <c r="A275" s="41" t="str">
        <f>IF(F275="","",1+MAX(A$10:A274))</f>
        <v/>
      </c>
      <c r="B275" s="10"/>
      <c r="C275" s="10">
        <v>230</v>
      </c>
      <c r="D275" s="11" t="s">
        <v>82</v>
      </c>
      <c r="E275" s="113"/>
      <c r="F275" s="11"/>
      <c r="G275" s="113"/>
      <c r="H275" s="114">
        <v>0</v>
      </c>
      <c r="I275" s="113">
        <f t="shared" si="61"/>
        <v>0</v>
      </c>
      <c r="J275" s="113">
        <f t="shared" si="62"/>
        <v>0</v>
      </c>
      <c r="K275" s="113" t="str">
        <f>IF(ISERROR(VLOOKUP(AC275,Nachträge!$A$2:$Y$646,25,FALSE)),"",VLOOKUP(AC275,Nachträge!$A$2:$Y$646,25,FALSE))</f>
        <v/>
      </c>
      <c r="L275" s="114">
        <v>0</v>
      </c>
      <c r="M275" s="113" t="e">
        <f t="shared" si="63"/>
        <v>#VALUE!</v>
      </c>
      <c r="N275" s="113" t="e">
        <f t="shared" si="64"/>
        <v>#VALUE!</v>
      </c>
      <c r="O275" s="113" t="e">
        <f t="shared" si="65"/>
        <v>#VALUE!</v>
      </c>
      <c r="P275" s="113" t="e">
        <f t="shared" si="66"/>
        <v>#VALUE!</v>
      </c>
      <c r="Q275" s="113">
        <f>SUMIFS(Zahlungsfreigabe!$J$12:$J$1000,Zahlungsfreigabe!$C$12:$C$1000,Baukosten!F275,Zahlungsfreigabe!$E$12:$E$1000,D275)</f>
        <v>0</v>
      </c>
      <c r="R275" s="113" t="e">
        <f t="shared" si="55"/>
        <v>#VALUE!</v>
      </c>
      <c r="S275" s="130" t="e">
        <f t="shared" si="56"/>
        <v>#VALUE!</v>
      </c>
      <c r="T275" s="55">
        <v>0</v>
      </c>
      <c r="U275" s="113" t="e">
        <f t="shared" si="57"/>
        <v>#VALUE!</v>
      </c>
      <c r="V275" s="11"/>
      <c r="W275" s="11"/>
      <c r="AC275" s="100" t="str">
        <f t="shared" si="58"/>
        <v/>
      </c>
      <c r="AD275" s="129" t="e">
        <f t="shared" si="59"/>
        <v>#VALUE!</v>
      </c>
      <c r="AE275" s="5" t="e">
        <f t="shared" si="60"/>
        <v>#VALUE!</v>
      </c>
    </row>
    <row r="276" spans="1:31" x14ac:dyDescent="0.2">
      <c r="A276" s="41" t="str">
        <f>IF(F276="","",1+MAX(A$10:A275))</f>
        <v/>
      </c>
      <c r="B276" s="10"/>
      <c r="C276" s="10">
        <v>230</v>
      </c>
      <c r="D276" s="11" t="s">
        <v>82</v>
      </c>
      <c r="E276" s="113"/>
      <c r="F276" s="11"/>
      <c r="G276" s="113"/>
      <c r="H276" s="114">
        <v>0</v>
      </c>
      <c r="I276" s="113">
        <f t="shared" si="61"/>
        <v>0</v>
      </c>
      <c r="J276" s="113">
        <f t="shared" si="62"/>
        <v>0</v>
      </c>
      <c r="K276" s="113" t="str">
        <f>IF(ISERROR(VLOOKUP(AC276,Nachträge!$A$2:$Y$646,25,FALSE)),"",VLOOKUP(AC276,Nachträge!$A$2:$Y$646,25,FALSE))</f>
        <v/>
      </c>
      <c r="L276" s="114">
        <v>0</v>
      </c>
      <c r="M276" s="113" t="e">
        <f t="shared" si="63"/>
        <v>#VALUE!</v>
      </c>
      <c r="N276" s="113" t="e">
        <f t="shared" si="64"/>
        <v>#VALUE!</v>
      </c>
      <c r="O276" s="113" t="e">
        <f t="shared" si="65"/>
        <v>#VALUE!</v>
      </c>
      <c r="P276" s="113" t="e">
        <f t="shared" si="66"/>
        <v>#VALUE!</v>
      </c>
      <c r="Q276" s="113">
        <f>SUMIFS(Zahlungsfreigabe!$J$12:$J$1000,Zahlungsfreigabe!$C$12:$C$1000,Baukosten!F276,Zahlungsfreigabe!$E$12:$E$1000,D276)</f>
        <v>0</v>
      </c>
      <c r="R276" s="113" t="e">
        <f t="shared" si="55"/>
        <v>#VALUE!</v>
      </c>
      <c r="S276" s="130" t="e">
        <f t="shared" si="56"/>
        <v>#VALUE!</v>
      </c>
      <c r="T276" s="55">
        <v>0</v>
      </c>
      <c r="U276" s="113" t="e">
        <f t="shared" si="57"/>
        <v>#VALUE!</v>
      </c>
      <c r="V276" s="11"/>
      <c r="W276" s="11"/>
      <c r="AC276" s="100" t="str">
        <f t="shared" si="58"/>
        <v/>
      </c>
      <c r="AD276" s="129" t="e">
        <f t="shared" si="59"/>
        <v>#VALUE!</v>
      </c>
      <c r="AE276" s="5" t="e">
        <f t="shared" si="60"/>
        <v>#VALUE!</v>
      </c>
    </row>
    <row r="277" spans="1:31" ht="25.5" x14ac:dyDescent="0.2">
      <c r="A277" s="41" t="str">
        <f>IF(F277="","",1+MAX(A$10:A276))</f>
        <v/>
      </c>
      <c r="B277" s="10"/>
      <c r="C277" s="10">
        <v>240</v>
      </c>
      <c r="D277" s="51" t="s">
        <v>83</v>
      </c>
      <c r="E277" s="113"/>
      <c r="F277" s="11"/>
      <c r="G277" s="113"/>
      <c r="H277" s="114">
        <v>0</v>
      </c>
      <c r="I277" s="113">
        <f t="shared" si="61"/>
        <v>0</v>
      </c>
      <c r="J277" s="113">
        <f t="shared" si="62"/>
        <v>0</v>
      </c>
      <c r="K277" s="113" t="str">
        <f>IF(ISERROR(VLOOKUP(AC277,Nachträge!$A$2:$Y$646,25,FALSE)),"",VLOOKUP(AC277,Nachträge!$A$2:$Y$646,25,FALSE))</f>
        <v/>
      </c>
      <c r="L277" s="114">
        <v>0</v>
      </c>
      <c r="M277" s="113" t="e">
        <f t="shared" si="63"/>
        <v>#VALUE!</v>
      </c>
      <c r="N277" s="113" t="e">
        <f t="shared" si="64"/>
        <v>#VALUE!</v>
      </c>
      <c r="O277" s="113" t="e">
        <f t="shared" si="65"/>
        <v>#VALUE!</v>
      </c>
      <c r="P277" s="113" t="e">
        <f t="shared" si="66"/>
        <v>#VALUE!</v>
      </c>
      <c r="Q277" s="113">
        <f>SUMIFS(Zahlungsfreigabe!$J$12:$J$1000,Zahlungsfreigabe!$C$12:$C$1000,Baukosten!F277,Zahlungsfreigabe!$E$12:$E$1000,D277)</f>
        <v>0</v>
      </c>
      <c r="R277" s="113" t="e">
        <f t="shared" si="55"/>
        <v>#VALUE!</v>
      </c>
      <c r="S277" s="130" t="e">
        <f t="shared" si="56"/>
        <v>#VALUE!</v>
      </c>
      <c r="T277" s="55">
        <v>0</v>
      </c>
      <c r="U277" s="113" t="e">
        <f t="shared" si="57"/>
        <v>#VALUE!</v>
      </c>
      <c r="V277" s="11"/>
      <c r="W277" s="11"/>
      <c r="AC277" s="100" t="str">
        <f t="shared" si="58"/>
        <v/>
      </c>
      <c r="AD277" s="129" t="e">
        <f t="shared" si="59"/>
        <v>#VALUE!</v>
      </c>
      <c r="AE277" s="5" t="e">
        <f t="shared" si="60"/>
        <v>#VALUE!</v>
      </c>
    </row>
    <row r="278" spans="1:31" ht="25.5" x14ac:dyDescent="0.2">
      <c r="A278" s="41" t="str">
        <f>IF(F278="","",1+MAX(A$10:A277))</f>
        <v/>
      </c>
      <c r="B278" s="10"/>
      <c r="C278" s="10">
        <v>240</v>
      </c>
      <c r="D278" s="51" t="s">
        <v>83</v>
      </c>
      <c r="E278" s="113"/>
      <c r="F278" s="11"/>
      <c r="G278" s="113"/>
      <c r="H278" s="114">
        <v>0</v>
      </c>
      <c r="I278" s="113">
        <f t="shared" si="61"/>
        <v>0</v>
      </c>
      <c r="J278" s="113">
        <f t="shared" si="62"/>
        <v>0</v>
      </c>
      <c r="K278" s="113" t="str">
        <f>IF(ISERROR(VLOOKUP(AC278,Nachträge!$A$2:$Y$646,25,FALSE)),"",VLOOKUP(AC278,Nachträge!$A$2:$Y$646,25,FALSE))</f>
        <v/>
      </c>
      <c r="L278" s="114">
        <v>0</v>
      </c>
      <c r="M278" s="113" t="e">
        <f t="shared" si="63"/>
        <v>#VALUE!</v>
      </c>
      <c r="N278" s="113" t="e">
        <f t="shared" si="64"/>
        <v>#VALUE!</v>
      </c>
      <c r="O278" s="113" t="e">
        <f t="shared" si="65"/>
        <v>#VALUE!</v>
      </c>
      <c r="P278" s="113" t="e">
        <f t="shared" si="66"/>
        <v>#VALUE!</v>
      </c>
      <c r="Q278" s="113">
        <f>SUMIFS(Zahlungsfreigabe!$J$12:$J$1000,Zahlungsfreigabe!$C$12:$C$1000,Baukosten!F278,Zahlungsfreigabe!$E$12:$E$1000,D278)</f>
        <v>0</v>
      </c>
      <c r="R278" s="113" t="e">
        <f t="shared" si="55"/>
        <v>#VALUE!</v>
      </c>
      <c r="S278" s="130" t="e">
        <f t="shared" si="56"/>
        <v>#VALUE!</v>
      </c>
      <c r="T278" s="55">
        <v>0</v>
      </c>
      <c r="U278" s="113" t="e">
        <f t="shared" si="57"/>
        <v>#VALUE!</v>
      </c>
      <c r="V278" s="11"/>
      <c r="W278" s="11"/>
      <c r="AC278" s="100" t="str">
        <f t="shared" si="58"/>
        <v/>
      </c>
      <c r="AD278" s="129" t="e">
        <f t="shared" si="59"/>
        <v>#VALUE!</v>
      </c>
      <c r="AE278" s="5" t="e">
        <f t="shared" si="60"/>
        <v>#VALUE!</v>
      </c>
    </row>
    <row r="279" spans="1:31" ht="25.5" x14ac:dyDescent="0.2">
      <c r="A279" s="41" t="str">
        <f>IF(F279="","",1+MAX(A$10:A278))</f>
        <v/>
      </c>
      <c r="B279" s="10"/>
      <c r="C279" s="10">
        <v>240</v>
      </c>
      <c r="D279" s="51" t="s">
        <v>83</v>
      </c>
      <c r="E279" s="113"/>
      <c r="F279" s="11"/>
      <c r="G279" s="113"/>
      <c r="H279" s="114">
        <v>0</v>
      </c>
      <c r="I279" s="113">
        <f t="shared" si="61"/>
        <v>0</v>
      </c>
      <c r="J279" s="113">
        <f t="shared" si="62"/>
        <v>0</v>
      </c>
      <c r="K279" s="113" t="str">
        <f>IF(ISERROR(VLOOKUP(AC279,Nachträge!$A$2:$Y$646,25,FALSE)),"",VLOOKUP(AC279,Nachträge!$A$2:$Y$646,25,FALSE))</f>
        <v/>
      </c>
      <c r="L279" s="114">
        <v>0</v>
      </c>
      <c r="M279" s="113" t="e">
        <f t="shared" si="63"/>
        <v>#VALUE!</v>
      </c>
      <c r="N279" s="113" t="e">
        <f t="shared" si="64"/>
        <v>#VALUE!</v>
      </c>
      <c r="O279" s="113" t="e">
        <f t="shared" si="65"/>
        <v>#VALUE!</v>
      </c>
      <c r="P279" s="113" t="e">
        <f t="shared" si="66"/>
        <v>#VALUE!</v>
      </c>
      <c r="Q279" s="113">
        <f>SUMIFS(Zahlungsfreigabe!$J$12:$J$1000,Zahlungsfreigabe!$C$12:$C$1000,Baukosten!F279,Zahlungsfreigabe!$E$12:$E$1000,D279)</f>
        <v>0</v>
      </c>
      <c r="R279" s="113" t="e">
        <f t="shared" si="55"/>
        <v>#VALUE!</v>
      </c>
      <c r="S279" s="130" t="e">
        <f t="shared" si="56"/>
        <v>#VALUE!</v>
      </c>
      <c r="T279" s="55">
        <v>0</v>
      </c>
      <c r="U279" s="113" t="e">
        <f t="shared" si="57"/>
        <v>#VALUE!</v>
      </c>
      <c r="V279" s="11"/>
      <c r="W279" s="11"/>
      <c r="AC279" s="100" t="str">
        <f t="shared" si="58"/>
        <v/>
      </c>
      <c r="AD279" s="129" t="e">
        <f t="shared" si="59"/>
        <v>#VALUE!</v>
      </c>
      <c r="AE279" s="5" t="e">
        <f t="shared" si="60"/>
        <v>#VALUE!</v>
      </c>
    </row>
    <row r="280" spans="1:31" ht="25.5" x14ac:dyDescent="0.2">
      <c r="A280" s="41" t="str">
        <f>IF(F280="","",1+MAX(A$10:A279))</f>
        <v/>
      </c>
      <c r="B280" s="10"/>
      <c r="C280" s="10">
        <v>240</v>
      </c>
      <c r="D280" s="51" t="s">
        <v>83</v>
      </c>
      <c r="E280" s="113"/>
      <c r="F280" s="11"/>
      <c r="G280" s="113"/>
      <c r="H280" s="114">
        <v>0</v>
      </c>
      <c r="I280" s="113">
        <f t="shared" si="61"/>
        <v>0</v>
      </c>
      <c r="J280" s="113">
        <f t="shared" si="62"/>
        <v>0</v>
      </c>
      <c r="K280" s="113" t="str">
        <f>IF(ISERROR(VLOOKUP(AC280,Nachträge!$A$2:$Y$646,25,FALSE)),"",VLOOKUP(AC280,Nachträge!$A$2:$Y$646,25,FALSE))</f>
        <v/>
      </c>
      <c r="L280" s="114">
        <v>0</v>
      </c>
      <c r="M280" s="113" t="e">
        <f t="shared" si="63"/>
        <v>#VALUE!</v>
      </c>
      <c r="N280" s="113" t="e">
        <f t="shared" si="64"/>
        <v>#VALUE!</v>
      </c>
      <c r="O280" s="113" t="e">
        <f t="shared" si="65"/>
        <v>#VALUE!</v>
      </c>
      <c r="P280" s="113" t="e">
        <f t="shared" si="66"/>
        <v>#VALUE!</v>
      </c>
      <c r="Q280" s="113">
        <f>SUMIFS(Zahlungsfreigabe!$J$12:$J$1000,Zahlungsfreigabe!$C$12:$C$1000,Baukosten!F280,Zahlungsfreigabe!$E$12:$E$1000,D280)</f>
        <v>0</v>
      </c>
      <c r="R280" s="113" t="e">
        <f t="shared" si="55"/>
        <v>#VALUE!</v>
      </c>
      <c r="S280" s="130" t="e">
        <f t="shared" si="56"/>
        <v>#VALUE!</v>
      </c>
      <c r="T280" s="55">
        <v>0</v>
      </c>
      <c r="U280" s="113" t="e">
        <f t="shared" si="57"/>
        <v>#VALUE!</v>
      </c>
      <c r="V280" s="11"/>
      <c r="W280" s="11"/>
      <c r="AC280" s="100" t="str">
        <f t="shared" si="58"/>
        <v/>
      </c>
      <c r="AD280" s="129" t="e">
        <f t="shared" si="59"/>
        <v>#VALUE!</v>
      </c>
      <c r="AE280" s="5" t="e">
        <f t="shared" si="60"/>
        <v>#VALUE!</v>
      </c>
    </row>
    <row r="281" spans="1:31" ht="25.5" x14ac:dyDescent="0.2">
      <c r="A281" s="41" t="str">
        <f>IF(F281="","",1+MAX(A$10:A280))</f>
        <v/>
      </c>
      <c r="B281" s="10"/>
      <c r="C281" s="10">
        <v>240</v>
      </c>
      <c r="D281" s="51" t="s">
        <v>83</v>
      </c>
      <c r="E281" s="113"/>
      <c r="F281" s="11"/>
      <c r="G281" s="113"/>
      <c r="H281" s="114">
        <v>0</v>
      </c>
      <c r="I281" s="113">
        <f t="shared" si="61"/>
        <v>0</v>
      </c>
      <c r="J281" s="113">
        <f t="shared" si="62"/>
        <v>0</v>
      </c>
      <c r="K281" s="113" t="str">
        <f>IF(ISERROR(VLOOKUP(AC281,Nachträge!$A$2:$Y$646,25,FALSE)),"",VLOOKUP(AC281,Nachträge!$A$2:$Y$646,25,FALSE))</f>
        <v/>
      </c>
      <c r="L281" s="114">
        <v>0</v>
      </c>
      <c r="M281" s="113" t="e">
        <f t="shared" si="63"/>
        <v>#VALUE!</v>
      </c>
      <c r="N281" s="113" t="e">
        <f t="shared" si="64"/>
        <v>#VALUE!</v>
      </c>
      <c r="O281" s="113" t="e">
        <f t="shared" si="65"/>
        <v>#VALUE!</v>
      </c>
      <c r="P281" s="113" t="e">
        <f t="shared" si="66"/>
        <v>#VALUE!</v>
      </c>
      <c r="Q281" s="113">
        <f>SUMIFS(Zahlungsfreigabe!$J$12:$J$1000,Zahlungsfreigabe!$C$12:$C$1000,Baukosten!F281,Zahlungsfreigabe!$E$12:$E$1000,D281)</f>
        <v>0</v>
      </c>
      <c r="R281" s="113" t="e">
        <f t="shared" si="55"/>
        <v>#VALUE!</v>
      </c>
      <c r="S281" s="130" t="e">
        <f t="shared" si="56"/>
        <v>#VALUE!</v>
      </c>
      <c r="T281" s="55">
        <v>0</v>
      </c>
      <c r="U281" s="113" t="e">
        <f t="shared" si="57"/>
        <v>#VALUE!</v>
      </c>
      <c r="V281" s="11"/>
      <c r="W281" s="11"/>
      <c r="AC281" s="100" t="str">
        <f t="shared" si="58"/>
        <v/>
      </c>
      <c r="AD281" s="129" t="e">
        <f t="shared" si="59"/>
        <v>#VALUE!</v>
      </c>
      <c r="AE281" s="5" t="e">
        <f t="shared" si="60"/>
        <v>#VALUE!</v>
      </c>
    </row>
    <row r="282" spans="1:31" ht="25.5" x14ac:dyDescent="0.2">
      <c r="A282" s="41" t="str">
        <f>IF(F282="","",1+MAX(A$10:A281))</f>
        <v/>
      </c>
      <c r="B282" s="10"/>
      <c r="C282" s="10">
        <v>240</v>
      </c>
      <c r="D282" s="51" t="s">
        <v>83</v>
      </c>
      <c r="E282" s="113"/>
      <c r="F282" s="11"/>
      <c r="G282" s="113"/>
      <c r="H282" s="114">
        <v>0</v>
      </c>
      <c r="I282" s="113">
        <f t="shared" si="61"/>
        <v>0</v>
      </c>
      <c r="J282" s="113">
        <f t="shared" si="62"/>
        <v>0</v>
      </c>
      <c r="K282" s="113" t="str">
        <f>IF(ISERROR(VLOOKUP(AC282,Nachträge!$A$2:$Y$646,25,FALSE)),"",VLOOKUP(AC282,Nachträge!$A$2:$Y$646,25,FALSE))</f>
        <v/>
      </c>
      <c r="L282" s="114">
        <v>0</v>
      </c>
      <c r="M282" s="113" t="e">
        <f t="shared" si="63"/>
        <v>#VALUE!</v>
      </c>
      <c r="N282" s="113" t="e">
        <f t="shared" si="64"/>
        <v>#VALUE!</v>
      </c>
      <c r="O282" s="113" t="e">
        <f t="shared" si="65"/>
        <v>#VALUE!</v>
      </c>
      <c r="P282" s="113" t="e">
        <f t="shared" si="66"/>
        <v>#VALUE!</v>
      </c>
      <c r="Q282" s="113">
        <f>SUMIFS(Zahlungsfreigabe!$J$12:$J$1000,Zahlungsfreigabe!$C$12:$C$1000,Baukosten!F282,Zahlungsfreigabe!$E$12:$E$1000,D282)</f>
        <v>0</v>
      </c>
      <c r="R282" s="113" t="e">
        <f t="shared" si="55"/>
        <v>#VALUE!</v>
      </c>
      <c r="S282" s="130" t="e">
        <f t="shared" si="56"/>
        <v>#VALUE!</v>
      </c>
      <c r="T282" s="55">
        <v>0</v>
      </c>
      <c r="U282" s="113" t="e">
        <f t="shared" si="57"/>
        <v>#VALUE!</v>
      </c>
      <c r="V282" s="11"/>
      <c r="W282" s="11"/>
      <c r="AC282" s="100" t="str">
        <f t="shared" si="58"/>
        <v/>
      </c>
      <c r="AD282" s="129" t="e">
        <f t="shared" si="59"/>
        <v>#VALUE!</v>
      </c>
      <c r="AE282" s="5" t="e">
        <f t="shared" si="60"/>
        <v>#VALUE!</v>
      </c>
    </row>
    <row r="283" spans="1:31" ht="25.5" x14ac:dyDescent="0.2">
      <c r="A283" s="41" t="str">
        <f>IF(F283="","",1+MAX(A$10:A282))</f>
        <v/>
      </c>
      <c r="B283" s="10"/>
      <c r="C283" s="10">
        <v>240</v>
      </c>
      <c r="D283" s="51" t="s">
        <v>83</v>
      </c>
      <c r="E283" s="113"/>
      <c r="F283" s="11"/>
      <c r="G283" s="113"/>
      <c r="H283" s="114">
        <v>0</v>
      </c>
      <c r="I283" s="113">
        <f t="shared" si="61"/>
        <v>0</v>
      </c>
      <c r="J283" s="113">
        <f t="shared" si="62"/>
        <v>0</v>
      </c>
      <c r="K283" s="113" t="str">
        <f>IF(ISERROR(VLOOKUP(AC283,Nachträge!$A$2:$Y$646,25,FALSE)),"",VLOOKUP(AC283,Nachträge!$A$2:$Y$646,25,FALSE))</f>
        <v/>
      </c>
      <c r="L283" s="114">
        <v>0</v>
      </c>
      <c r="M283" s="113" t="e">
        <f t="shared" si="63"/>
        <v>#VALUE!</v>
      </c>
      <c r="N283" s="113" t="e">
        <f t="shared" si="64"/>
        <v>#VALUE!</v>
      </c>
      <c r="O283" s="113" t="e">
        <f t="shared" si="65"/>
        <v>#VALUE!</v>
      </c>
      <c r="P283" s="113" t="e">
        <f t="shared" si="66"/>
        <v>#VALUE!</v>
      </c>
      <c r="Q283" s="113">
        <f>SUMIFS(Zahlungsfreigabe!$J$12:$J$1000,Zahlungsfreigabe!$C$12:$C$1000,Baukosten!F283,Zahlungsfreigabe!$E$12:$E$1000,D283)</f>
        <v>0</v>
      </c>
      <c r="R283" s="113" t="e">
        <f t="shared" si="55"/>
        <v>#VALUE!</v>
      </c>
      <c r="S283" s="130" t="e">
        <f t="shared" si="56"/>
        <v>#VALUE!</v>
      </c>
      <c r="T283" s="55">
        <v>0</v>
      </c>
      <c r="U283" s="113" t="e">
        <f t="shared" si="57"/>
        <v>#VALUE!</v>
      </c>
      <c r="V283" s="11"/>
      <c r="W283" s="11"/>
      <c r="AC283" s="100" t="str">
        <f t="shared" si="58"/>
        <v/>
      </c>
      <c r="AD283" s="129" t="e">
        <f t="shared" si="59"/>
        <v>#VALUE!</v>
      </c>
      <c r="AE283" s="5" t="e">
        <f t="shared" si="60"/>
        <v>#VALUE!</v>
      </c>
    </row>
    <row r="284" spans="1:31" ht="25.5" x14ac:dyDescent="0.2">
      <c r="A284" s="41" t="str">
        <f>IF(F284="","",1+MAX(A$10:A283))</f>
        <v/>
      </c>
      <c r="B284" s="10"/>
      <c r="C284" s="10">
        <v>240</v>
      </c>
      <c r="D284" s="51" t="s">
        <v>83</v>
      </c>
      <c r="E284" s="113"/>
      <c r="F284" s="11"/>
      <c r="G284" s="113"/>
      <c r="H284" s="114">
        <v>0</v>
      </c>
      <c r="I284" s="113">
        <f t="shared" si="61"/>
        <v>0</v>
      </c>
      <c r="J284" s="113">
        <f t="shared" si="62"/>
        <v>0</v>
      </c>
      <c r="K284" s="113" t="str">
        <f>IF(ISERROR(VLOOKUP(AC284,Nachträge!$A$2:$Y$646,25,FALSE)),"",VLOOKUP(AC284,Nachträge!$A$2:$Y$646,25,FALSE))</f>
        <v/>
      </c>
      <c r="L284" s="114">
        <v>0</v>
      </c>
      <c r="M284" s="113" t="e">
        <f t="shared" si="63"/>
        <v>#VALUE!</v>
      </c>
      <c r="N284" s="113" t="e">
        <f t="shared" si="64"/>
        <v>#VALUE!</v>
      </c>
      <c r="O284" s="113" t="e">
        <f t="shared" si="65"/>
        <v>#VALUE!</v>
      </c>
      <c r="P284" s="113" t="e">
        <f t="shared" si="66"/>
        <v>#VALUE!</v>
      </c>
      <c r="Q284" s="113">
        <f>SUMIFS(Zahlungsfreigabe!$J$12:$J$1000,Zahlungsfreigabe!$C$12:$C$1000,Baukosten!F284,Zahlungsfreigabe!$E$12:$E$1000,D284)</f>
        <v>0</v>
      </c>
      <c r="R284" s="113" t="e">
        <f t="shared" si="55"/>
        <v>#VALUE!</v>
      </c>
      <c r="S284" s="130" t="e">
        <f t="shared" si="56"/>
        <v>#VALUE!</v>
      </c>
      <c r="T284" s="55">
        <v>0</v>
      </c>
      <c r="U284" s="113" t="e">
        <f t="shared" si="57"/>
        <v>#VALUE!</v>
      </c>
      <c r="V284" s="11"/>
      <c r="W284" s="11"/>
      <c r="AC284" s="100" t="str">
        <f t="shared" si="58"/>
        <v/>
      </c>
      <c r="AD284" s="129" t="e">
        <f t="shared" si="59"/>
        <v>#VALUE!</v>
      </c>
      <c r="AE284" s="5" t="e">
        <f t="shared" si="60"/>
        <v>#VALUE!</v>
      </c>
    </row>
    <row r="285" spans="1:31" ht="25.5" x14ac:dyDescent="0.2">
      <c r="A285" s="41" t="str">
        <f>IF(F285="","",1+MAX(A$10:A284))</f>
        <v/>
      </c>
      <c r="B285" s="10"/>
      <c r="C285" s="10">
        <v>240</v>
      </c>
      <c r="D285" s="51" t="s">
        <v>83</v>
      </c>
      <c r="E285" s="113"/>
      <c r="F285" s="11"/>
      <c r="G285" s="113"/>
      <c r="H285" s="114">
        <v>0</v>
      </c>
      <c r="I285" s="113">
        <f t="shared" si="61"/>
        <v>0</v>
      </c>
      <c r="J285" s="113">
        <f t="shared" si="62"/>
        <v>0</v>
      </c>
      <c r="K285" s="113" t="str">
        <f>IF(ISERROR(VLOOKUP(AC285,Nachträge!$A$2:$Y$646,25,FALSE)),"",VLOOKUP(AC285,Nachträge!$A$2:$Y$646,25,FALSE))</f>
        <v/>
      </c>
      <c r="L285" s="114">
        <v>0</v>
      </c>
      <c r="M285" s="113" t="e">
        <f t="shared" si="63"/>
        <v>#VALUE!</v>
      </c>
      <c r="N285" s="113" t="e">
        <f t="shared" si="64"/>
        <v>#VALUE!</v>
      </c>
      <c r="O285" s="113" t="e">
        <f t="shared" si="65"/>
        <v>#VALUE!</v>
      </c>
      <c r="P285" s="113" t="e">
        <f t="shared" si="66"/>
        <v>#VALUE!</v>
      </c>
      <c r="Q285" s="113">
        <f>SUMIFS(Zahlungsfreigabe!$J$12:$J$1000,Zahlungsfreigabe!$C$12:$C$1000,Baukosten!F285,Zahlungsfreigabe!$E$12:$E$1000,D285)</f>
        <v>0</v>
      </c>
      <c r="R285" s="113" t="e">
        <f t="shared" si="55"/>
        <v>#VALUE!</v>
      </c>
      <c r="S285" s="130" t="e">
        <f t="shared" si="56"/>
        <v>#VALUE!</v>
      </c>
      <c r="T285" s="55">
        <v>0</v>
      </c>
      <c r="U285" s="113" t="e">
        <f t="shared" si="57"/>
        <v>#VALUE!</v>
      </c>
      <c r="V285" s="11"/>
      <c r="W285" s="11"/>
      <c r="AC285" s="100" t="str">
        <f t="shared" si="58"/>
        <v/>
      </c>
      <c r="AD285" s="129" t="e">
        <f t="shared" si="59"/>
        <v>#VALUE!</v>
      </c>
      <c r="AE285" s="5" t="e">
        <f t="shared" si="60"/>
        <v>#VALUE!</v>
      </c>
    </row>
    <row r="286" spans="1:31" ht="25.5" x14ac:dyDescent="0.2">
      <c r="A286" s="41" t="str">
        <f>IF(F286="","",1+MAX(A$10:A285))</f>
        <v/>
      </c>
      <c r="B286" s="10"/>
      <c r="C286" s="10">
        <v>240</v>
      </c>
      <c r="D286" s="51" t="s">
        <v>83</v>
      </c>
      <c r="E286" s="113"/>
      <c r="F286" s="11"/>
      <c r="G286" s="113"/>
      <c r="H286" s="114">
        <v>0</v>
      </c>
      <c r="I286" s="113">
        <f t="shared" si="61"/>
        <v>0</v>
      </c>
      <c r="J286" s="113">
        <f t="shared" si="62"/>
        <v>0</v>
      </c>
      <c r="K286" s="113" t="str">
        <f>IF(ISERROR(VLOOKUP(AC286,Nachträge!$A$2:$Y$646,25,FALSE)),"",VLOOKUP(AC286,Nachträge!$A$2:$Y$646,25,FALSE))</f>
        <v/>
      </c>
      <c r="L286" s="114">
        <v>0</v>
      </c>
      <c r="M286" s="113" t="e">
        <f t="shared" si="63"/>
        <v>#VALUE!</v>
      </c>
      <c r="N286" s="113" t="e">
        <f t="shared" si="64"/>
        <v>#VALUE!</v>
      </c>
      <c r="O286" s="113" t="e">
        <f t="shared" si="65"/>
        <v>#VALUE!</v>
      </c>
      <c r="P286" s="113" t="e">
        <f t="shared" si="66"/>
        <v>#VALUE!</v>
      </c>
      <c r="Q286" s="113">
        <f>SUMIFS(Zahlungsfreigabe!$J$12:$J$1000,Zahlungsfreigabe!$C$12:$C$1000,Baukosten!F286,Zahlungsfreigabe!$E$12:$E$1000,D286)</f>
        <v>0</v>
      </c>
      <c r="R286" s="113" t="e">
        <f t="shared" si="55"/>
        <v>#VALUE!</v>
      </c>
      <c r="S286" s="130" t="e">
        <f t="shared" si="56"/>
        <v>#VALUE!</v>
      </c>
      <c r="T286" s="55">
        <v>0</v>
      </c>
      <c r="U286" s="113" t="e">
        <f t="shared" si="57"/>
        <v>#VALUE!</v>
      </c>
      <c r="V286" s="11"/>
      <c r="W286" s="11"/>
      <c r="AC286" s="100" t="str">
        <f t="shared" si="58"/>
        <v/>
      </c>
      <c r="AD286" s="129" t="e">
        <f t="shared" si="59"/>
        <v>#VALUE!</v>
      </c>
      <c r="AE286" s="5" t="e">
        <f t="shared" si="60"/>
        <v>#VALUE!</v>
      </c>
    </row>
    <row r="287" spans="1:31" ht="25.5" x14ac:dyDescent="0.2">
      <c r="A287" s="41" t="str">
        <f>IF(F287="","",1+MAX(A$10:A286))</f>
        <v/>
      </c>
      <c r="B287" s="10"/>
      <c r="C287" s="10">
        <v>240</v>
      </c>
      <c r="D287" s="51" t="s">
        <v>83</v>
      </c>
      <c r="E287" s="113"/>
      <c r="F287" s="11"/>
      <c r="G287" s="113"/>
      <c r="H287" s="114">
        <v>0</v>
      </c>
      <c r="I287" s="113">
        <f t="shared" si="61"/>
        <v>0</v>
      </c>
      <c r="J287" s="113">
        <f t="shared" si="62"/>
        <v>0</v>
      </c>
      <c r="K287" s="113" t="str">
        <f>IF(ISERROR(VLOOKUP(AC287,Nachträge!$A$2:$Y$646,25,FALSE)),"",VLOOKUP(AC287,Nachträge!$A$2:$Y$646,25,FALSE))</f>
        <v/>
      </c>
      <c r="L287" s="114">
        <v>0</v>
      </c>
      <c r="M287" s="113" t="e">
        <f t="shared" si="63"/>
        <v>#VALUE!</v>
      </c>
      <c r="N287" s="113" t="e">
        <f t="shared" si="64"/>
        <v>#VALUE!</v>
      </c>
      <c r="O287" s="113" t="e">
        <f t="shared" si="65"/>
        <v>#VALUE!</v>
      </c>
      <c r="P287" s="113" t="e">
        <f t="shared" si="66"/>
        <v>#VALUE!</v>
      </c>
      <c r="Q287" s="113">
        <f>SUMIFS(Zahlungsfreigabe!$J$12:$J$1000,Zahlungsfreigabe!$C$12:$C$1000,Baukosten!F287,Zahlungsfreigabe!$E$12:$E$1000,D287)</f>
        <v>0</v>
      </c>
      <c r="R287" s="113" t="e">
        <f t="shared" ref="R287:R349" si="67">(J287+K287)-Q287</f>
        <v>#VALUE!</v>
      </c>
      <c r="S287" s="130" t="e">
        <f t="shared" ref="S287:S349" si="68">SUM(J287+K287)</f>
        <v>#VALUE!</v>
      </c>
      <c r="T287" s="55">
        <v>0</v>
      </c>
      <c r="U287" s="113" t="e">
        <f t="shared" ref="U287:U349" si="69">-SUM(J287+K287)*T287</f>
        <v>#VALUE!</v>
      </c>
      <c r="V287" s="11"/>
      <c r="W287" s="11"/>
      <c r="AC287" s="100" t="str">
        <f t="shared" si="58"/>
        <v/>
      </c>
      <c r="AD287" s="129" t="e">
        <f t="shared" si="59"/>
        <v>#VALUE!</v>
      </c>
      <c r="AE287" s="5" t="e">
        <f t="shared" si="60"/>
        <v>#VALUE!</v>
      </c>
    </row>
    <row r="288" spans="1:31" ht="25.5" x14ac:dyDescent="0.2">
      <c r="A288" s="41" t="str">
        <f>IF(F288="","",1+MAX(A$10:A287))</f>
        <v/>
      </c>
      <c r="B288" s="10"/>
      <c r="C288" s="10">
        <v>240</v>
      </c>
      <c r="D288" s="51" t="s">
        <v>83</v>
      </c>
      <c r="E288" s="113"/>
      <c r="F288" s="11"/>
      <c r="G288" s="113"/>
      <c r="H288" s="114">
        <v>0</v>
      </c>
      <c r="I288" s="113">
        <f t="shared" si="61"/>
        <v>0</v>
      </c>
      <c r="J288" s="113">
        <f t="shared" si="62"/>
        <v>0</v>
      </c>
      <c r="K288" s="113" t="str">
        <f>IF(ISERROR(VLOOKUP(AC288,Nachträge!$A$2:$Y$646,25,FALSE)),"",VLOOKUP(AC288,Nachträge!$A$2:$Y$646,25,FALSE))</f>
        <v/>
      </c>
      <c r="L288" s="114">
        <v>0</v>
      </c>
      <c r="M288" s="113" t="e">
        <f t="shared" si="63"/>
        <v>#VALUE!</v>
      </c>
      <c r="N288" s="113" t="e">
        <f t="shared" si="64"/>
        <v>#VALUE!</v>
      </c>
      <c r="O288" s="113" t="e">
        <f t="shared" si="65"/>
        <v>#VALUE!</v>
      </c>
      <c r="P288" s="113" t="e">
        <f t="shared" si="66"/>
        <v>#VALUE!</v>
      </c>
      <c r="Q288" s="113">
        <f>SUMIFS(Zahlungsfreigabe!$J$12:$J$1000,Zahlungsfreigabe!$C$12:$C$1000,Baukosten!F288,Zahlungsfreigabe!$E$12:$E$1000,D288)</f>
        <v>0</v>
      </c>
      <c r="R288" s="113" t="e">
        <f t="shared" si="67"/>
        <v>#VALUE!</v>
      </c>
      <c r="S288" s="130" t="e">
        <f t="shared" si="68"/>
        <v>#VALUE!</v>
      </c>
      <c r="T288" s="55">
        <v>0</v>
      </c>
      <c r="U288" s="113" t="e">
        <f t="shared" si="69"/>
        <v>#VALUE!</v>
      </c>
      <c r="V288" s="11"/>
      <c r="W288" s="11"/>
      <c r="AC288" s="100" t="str">
        <f t="shared" si="58"/>
        <v/>
      </c>
      <c r="AD288" s="129" t="e">
        <f t="shared" si="59"/>
        <v>#VALUE!</v>
      </c>
      <c r="AE288" s="5" t="e">
        <f t="shared" si="60"/>
        <v>#VALUE!</v>
      </c>
    </row>
    <row r="289" spans="1:31" ht="25.5" x14ac:dyDescent="0.2">
      <c r="A289" s="41" t="str">
        <f>IF(F289="","",1+MAX(A$10:A288))</f>
        <v/>
      </c>
      <c r="B289" s="10"/>
      <c r="C289" s="10">
        <v>240</v>
      </c>
      <c r="D289" s="51" t="s">
        <v>83</v>
      </c>
      <c r="E289" s="113"/>
      <c r="F289" s="11"/>
      <c r="G289" s="113"/>
      <c r="H289" s="114">
        <v>0</v>
      </c>
      <c r="I289" s="113">
        <f t="shared" si="61"/>
        <v>0</v>
      </c>
      <c r="J289" s="113">
        <f t="shared" si="62"/>
        <v>0</v>
      </c>
      <c r="K289" s="113" t="str">
        <f>IF(ISERROR(VLOOKUP(AC289,Nachträge!$A$2:$Y$646,25,FALSE)),"",VLOOKUP(AC289,Nachträge!$A$2:$Y$646,25,FALSE))</f>
        <v/>
      </c>
      <c r="L289" s="114">
        <v>0</v>
      </c>
      <c r="M289" s="113" t="e">
        <f t="shared" si="63"/>
        <v>#VALUE!</v>
      </c>
      <c r="N289" s="113" t="e">
        <f t="shared" si="64"/>
        <v>#VALUE!</v>
      </c>
      <c r="O289" s="113" t="e">
        <f t="shared" si="65"/>
        <v>#VALUE!</v>
      </c>
      <c r="P289" s="113" t="e">
        <f t="shared" si="66"/>
        <v>#VALUE!</v>
      </c>
      <c r="Q289" s="113">
        <f>SUMIFS(Zahlungsfreigabe!$J$12:$J$1000,Zahlungsfreigabe!$C$12:$C$1000,Baukosten!F289,Zahlungsfreigabe!$E$12:$E$1000,D289)</f>
        <v>0</v>
      </c>
      <c r="R289" s="113" t="e">
        <f t="shared" si="67"/>
        <v>#VALUE!</v>
      </c>
      <c r="S289" s="130" t="e">
        <f t="shared" si="68"/>
        <v>#VALUE!</v>
      </c>
      <c r="T289" s="55">
        <v>0</v>
      </c>
      <c r="U289" s="113" t="e">
        <f t="shared" si="69"/>
        <v>#VALUE!</v>
      </c>
      <c r="V289" s="11"/>
      <c r="W289" s="11"/>
      <c r="AC289" s="100" t="str">
        <f t="shared" si="58"/>
        <v/>
      </c>
      <c r="AD289" s="129" t="e">
        <f t="shared" si="59"/>
        <v>#VALUE!</v>
      </c>
      <c r="AE289" s="5" t="e">
        <f t="shared" si="60"/>
        <v>#VALUE!</v>
      </c>
    </row>
    <row r="290" spans="1:31" ht="25.5" x14ac:dyDescent="0.2">
      <c r="A290" s="41" t="str">
        <f>IF(F290="","",1+MAX(A$10:A289))</f>
        <v/>
      </c>
      <c r="B290" s="10"/>
      <c r="C290" s="10">
        <v>240</v>
      </c>
      <c r="D290" s="51" t="s">
        <v>83</v>
      </c>
      <c r="E290" s="113"/>
      <c r="F290" s="11"/>
      <c r="G290" s="113"/>
      <c r="H290" s="114">
        <v>0</v>
      </c>
      <c r="I290" s="113">
        <f t="shared" si="61"/>
        <v>0</v>
      </c>
      <c r="J290" s="113">
        <f t="shared" si="62"/>
        <v>0</v>
      </c>
      <c r="K290" s="113" t="str">
        <f>IF(ISERROR(VLOOKUP(AC290,Nachträge!$A$2:$Y$646,25,FALSE)),"",VLOOKUP(AC290,Nachträge!$A$2:$Y$646,25,FALSE))</f>
        <v/>
      </c>
      <c r="L290" s="114">
        <v>0</v>
      </c>
      <c r="M290" s="113" t="e">
        <f t="shared" si="63"/>
        <v>#VALUE!</v>
      </c>
      <c r="N290" s="113" t="e">
        <f t="shared" si="64"/>
        <v>#VALUE!</v>
      </c>
      <c r="O290" s="113" t="e">
        <f t="shared" si="65"/>
        <v>#VALUE!</v>
      </c>
      <c r="P290" s="113" t="e">
        <f t="shared" si="66"/>
        <v>#VALUE!</v>
      </c>
      <c r="Q290" s="113">
        <f>SUMIFS(Zahlungsfreigabe!$J$12:$J$1000,Zahlungsfreigabe!$C$12:$C$1000,Baukosten!F290,Zahlungsfreigabe!$E$12:$E$1000,D290)</f>
        <v>0</v>
      </c>
      <c r="R290" s="113" t="e">
        <f t="shared" si="67"/>
        <v>#VALUE!</v>
      </c>
      <c r="S290" s="130" t="e">
        <f t="shared" si="68"/>
        <v>#VALUE!</v>
      </c>
      <c r="T290" s="55">
        <v>0</v>
      </c>
      <c r="U290" s="113" t="e">
        <f t="shared" si="69"/>
        <v>#VALUE!</v>
      </c>
      <c r="V290" s="11"/>
      <c r="W290" s="11"/>
      <c r="AC290" s="100" t="str">
        <f t="shared" si="58"/>
        <v/>
      </c>
      <c r="AD290" s="129" t="e">
        <f t="shared" si="59"/>
        <v>#VALUE!</v>
      </c>
      <c r="AE290" s="5" t="e">
        <f t="shared" si="60"/>
        <v>#VALUE!</v>
      </c>
    </row>
    <row r="291" spans="1:31" ht="25.5" x14ac:dyDescent="0.2">
      <c r="A291" s="41" t="str">
        <f>IF(F291="","",1+MAX(A$10:A290))</f>
        <v/>
      </c>
      <c r="B291" s="10"/>
      <c r="C291" s="10">
        <v>240</v>
      </c>
      <c r="D291" s="51" t="s">
        <v>83</v>
      </c>
      <c r="E291" s="113"/>
      <c r="F291" s="11"/>
      <c r="G291" s="113"/>
      <c r="H291" s="114">
        <v>0</v>
      </c>
      <c r="I291" s="113">
        <f t="shared" si="61"/>
        <v>0</v>
      </c>
      <c r="J291" s="113">
        <f t="shared" si="62"/>
        <v>0</v>
      </c>
      <c r="K291" s="113" t="str">
        <f>IF(ISERROR(VLOOKUP(AC291,Nachträge!$A$2:$Y$646,25,FALSE)),"",VLOOKUP(AC291,Nachträge!$A$2:$Y$646,25,FALSE))</f>
        <v/>
      </c>
      <c r="L291" s="114">
        <v>0</v>
      </c>
      <c r="M291" s="113" t="e">
        <f t="shared" si="63"/>
        <v>#VALUE!</v>
      </c>
      <c r="N291" s="113" t="e">
        <f t="shared" si="64"/>
        <v>#VALUE!</v>
      </c>
      <c r="O291" s="113" t="e">
        <f t="shared" si="65"/>
        <v>#VALUE!</v>
      </c>
      <c r="P291" s="113" t="e">
        <f t="shared" si="66"/>
        <v>#VALUE!</v>
      </c>
      <c r="Q291" s="113">
        <f>SUMIFS(Zahlungsfreigabe!$J$12:$J$1000,Zahlungsfreigabe!$C$12:$C$1000,Baukosten!F291,Zahlungsfreigabe!$E$12:$E$1000,D291)</f>
        <v>0</v>
      </c>
      <c r="R291" s="113" t="e">
        <f t="shared" si="67"/>
        <v>#VALUE!</v>
      </c>
      <c r="S291" s="130" t="e">
        <f t="shared" si="68"/>
        <v>#VALUE!</v>
      </c>
      <c r="T291" s="55">
        <v>0</v>
      </c>
      <c r="U291" s="113" t="e">
        <f t="shared" si="69"/>
        <v>#VALUE!</v>
      </c>
      <c r="V291" s="11"/>
      <c r="W291" s="11"/>
      <c r="AC291" s="100" t="str">
        <f t="shared" si="58"/>
        <v/>
      </c>
      <c r="AD291" s="129" t="e">
        <f t="shared" si="59"/>
        <v>#VALUE!</v>
      </c>
      <c r="AE291" s="5" t="e">
        <f t="shared" si="60"/>
        <v>#VALUE!</v>
      </c>
    </row>
    <row r="292" spans="1:31" ht="25.5" x14ac:dyDescent="0.2">
      <c r="A292" s="41" t="str">
        <f>IF(F292="","",1+MAX(A$10:A291))</f>
        <v/>
      </c>
      <c r="B292" s="10"/>
      <c r="C292" s="10">
        <v>240</v>
      </c>
      <c r="D292" s="51" t="s">
        <v>83</v>
      </c>
      <c r="E292" s="113"/>
      <c r="F292" s="11"/>
      <c r="G292" s="113"/>
      <c r="H292" s="114">
        <v>0</v>
      </c>
      <c r="I292" s="113">
        <f t="shared" si="61"/>
        <v>0</v>
      </c>
      <c r="J292" s="113">
        <f t="shared" si="62"/>
        <v>0</v>
      </c>
      <c r="K292" s="113" t="str">
        <f>IF(ISERROR(VLOOKUP(AC292,Nachträge!$A$2:$Y$646,25,FALSE)),"",VLOOKUP(AC292,Nachträge!$A$2:$Y$646,25,FALSE))</f>
        <v/>
      </c>
      <c r="L292" s="114">
        <v>0</v>
      </c>
      <c r="M292" s="113" t="e">
        <f t="shared" si="63"/>
        <v>#VALUE!</v>
      </c>
      <c r="N292" s="113" t="e">
        <f t="shared" si="64"/>
        <v>#VALUE!</v>
      </c>
      <c r="O292" s="113" t="e">
        <f t="shared" si="65"/>
        <v>#VALUE!</v>
      </c>
      <c r="P292" s="113" t="e">
        <f t="shared" si="66"/>
        <v>#VALUE!</v>
      </c>
      <c r="Q292" s="113">
        <f>SUMIFS(Zahlungsfreigabe!$J$12:$J$1000,Zahlungsfreigabe!$C$12:$C$1000,Baukosten!F292,Zahlungsfreigabe!$E$12:$E$1000,D292)</f>
        <v>0</v>
      </c>
      <c r="R292" s="113" t="e">
        <f t="shared" si="67"/>
        <v>#VALUE!</v>
      </c>
      <c r="S292" s="130" t="e">
        <f t="shared" si="68"/>
        <v>#VALUE!</v>
      </c>
      <c r="T292" s="55">
        <v>0</v>
      </c>
      <c r="U292" s="113" t="e">
        <f t="shared" si="69"/>
        <v>#VALUE!</v>
      </c>
      <c r="V292" s="11"/>
      <c r="W292" s="11"/>
      <c r="AC292" s="100" t="str">
        <f t="shared" si="58"/>
        <v/>
      </c>
      <c r="AD292" s="129" t="e">
        <f t="shared" si="59"/>
        <v>#VALUE!</v>
      </c>
      <c r="AE292" s="5" t="e">
        <f t="shared" si="60"/>
        <v>#VALUE!</v>
      </c>
    </row>
    <row r="293" spans="1:31" ht="25.5" x14ac:dyDescent="0.2">
      <c r="A293" s="41" t="str">
        <f>IF(F293="","",1+MAX(A$10:A292))</f>
        <v/>
      </c>
      <c r="B293" s="10"/>
      <c r="C293" s="10">
        <v>240</v>
      </c>
      <c r="D293" s="51" t="s">
        <v>83</v>
      </c>
      <c r="E293" s="113"/>
      <c r="F293" s="11"/>
      <c r="G293" s="113"/>
      <c r="H293" s="114">
        <v>0</v>
      </c>
      <c r="I293" s="113">
        <f t="shared" si="61"/>
        <v>0</v>
      </c>
      <c r="J293" s="113">
        <f t="shared" si="62"/>
        <v>0</v>
      </c>
      <c r="K293" s="113" t="str">
        <f>IF(ISERROR(VLOOKUP(AC293,Nachträge!$A$2:$Y$646,25,FALSE)),"",VLOOKUP(AC293,Nachträge!$A$2:$Y$646,25,FALSE))</f>
        <v/>
      </c>
      <c r="L293" s="114">
        <v>0</v>
      </c>
      <c r="M293" s="113" t="e">
        <f t="shared" si="63"/>
        <v>#VALUE!</v>
      </c>
      <c r="N293" s="113" t="e">
        <f t="shared" si="64"/>
        <v>#VALUE!</v>
      </c>
      <c r="O293" s="113" t="e">
        <f t="shared" si="65"/>
        <v>#VALUE!</v>
      </c>
      <c r="P293" s="113" t="e">
        <f t="shared" si="66"/>
        <v>#VALUE!</v>
      </c>
      <c r="Q293" s="113">
        <f>SUMIFS(Zahlungsfreigabe!$J$12:$J$1000,Zahlungsfreigabe!$C$12:$C$1000,Baukosten!F293,Zahlungsfreigabe!$E$12:$E$1000,D293)</f>
        <v>0</v>
      </c>
      <c r="R293" s="113" t="e">
        <f t="shared" si="67"/>
        <v>#VALUE!</v>
      </c>
      <c r="S293" s="130" t="e">
        <f t="shared" si="68"/>
        <v>#VALUE!</v>
      </c>
      <c r="T293" s="55">
        <v>0</v>
      </c>
      <c r="U293" s="113" t="e">
        <f t="shared" si="69"/>
        <v>#VALUE!</v>
      </c>
      <c r="V293" s="11"/>
      <c r="W293" s="11"/>
      <c r="AC293" s="100" t="str">
        <f t="shared" si="58"/>
        <v/>
      </c>
      <c r="AD293" s="129" t="e">
        <f t="shared" si="59"/>
        <v>#VALUE!</v>
      </c>
      <c r="AE293" s="5" t="e">
        <f t="shared" si="60"/>
        <v>#VALUE!</v>
      </c>
    </row>
    <row r="294" spans="1:31" x14ac:dyDescent="0.2">
      <c r="A294" s="41" t="str">
        <f>IF(F294="","",1+MAX(A$10:A293))</f>
        <v/>
      </c>
      <c r="B294" s="10"/>
      <c r="C294" s="10">
        <v>241</v>
      </c>
      <c r="D294" s="11" t="s">
        <v>84</v>
      </c>
      <c r="E294" s="113"/>
      <c r="F294" s="11"/>
      <c r="G294" s="113"/>
      <c r="H294" s="114">
        <v>0</v>
      </c>
      <c r="I294" s="113">
        <f t="shared" si="61"/>
        <v>0</v>
      </c>
      <c r="J294" s="113">
        <f t="shared" si="62"/>
        <v>0</v>
      </c>
      <c r="K294" s="113" t="str">
        <f>IF(ISERROR(VLOOKUP(AC294,Nachträge!$A$2:$Y$646,25,FALSE)),"",VLOOKUP(AC294,Nachträge!$A$2:$Y$646,25,FALSE))</f>
        <v/>
      </c>
      <c r="L294" s="114">
        <v>0</v>
      </c>
      <c r="M294" s="113" t="e">
        <f t="shared" si="63"/>
        <v>#VALUE!</v>
      </c>
      <c r="N294" s="113" t="e">
        <f t="shared" si="64"/>
        <v>#VALUE!</v>
      </c>
      <c r="O294" s="113" t="e">
        <f t="shared" si="65"/>
        <v>#VALUE!</v>
      </c>
      <c r="P294" s="113" t="e">
        <f t="shared" si="66"/>
        <v>#VALUE!</v>
      </c>
      <c r="Q294" s="113">
        <f>SUMIFS(Zahlungsfreigabe!$J$12:$J$1000,Zahlungsfreigabe!$C$12:$C$1000,Baukosten!F294,Zahlungsfreigabe!$E$12:$E$1000,D294)</f>
        <v>0</v>
      </c>
      <c r="R294" s="113" t="e">
        <f t="shared" si="67"/>
        <v>#VALUE!</v>
      </c>
      <c r="S294" s="130" t="e">
        <f t="shared" si="68"/>
        <v>#VALUE!</v>
      </c>
      <c r="T294" s="55">
        <v>0</v>
      </c>
      <c r="U294" s="113" t="e">
        <f t="shared" si="69"/>
        <v>#VALUE!</v>
      </c>
      <c r="V294" s="11"/>
      <c r="W294" s="11"/>
      <c r="AC294" s="100" t="str">
        <f t="shared" si="58"/>
        <v/>
      </c>
      <c r="AD294" s="129" t="e">
        <f t="shared" si="59"/>
        <v>#VALUE!</v>
      </c>
      <c r="AE294" s="5" t="e">
        <f t="shared" si="60"/>
        <v>#VALUE!</v>
      </c>
    </row>
    <row r="295" spans="1:31" x14ac:dyDescent="0.2">
      <c r="A295" s="41" t="str">
        <f>IF(F295="","",1+MAX(A$10:A294))</f>
        <v/>
      </c>
      <c r="B295" s="10"/>
      <c r="C295" s="10">
        <v>241</v>
      </c>
      <c r="D295" s="11" t="s">
        <v>84</v>
      </c>
      <c r="E295" s="113"/>
      <c r="F295" s="11"/>
      <c r="G295" s="113"/>
      <c r="H295" s="114">
        <v>0</v>
      </c>
      <c r="I295" s="113">
        <f t="shared" si="61"/>
        <v>0</v>
      </c>
      <c r="J295" s="113">
        <f t="shared" si="62"/>
        <v>0</v>
      </c>
      <c r="K295" s="113" t="str">
        <f>IF(ISERROR(VLOOKUP(AC295,Nachträge!$A$2:$Y$646,25,FALSE)),"",VLOOKUP(AC295,Nachträge!$A$2:$Y$646,25,FALSE))</f>
        <v/>
      </c>
      <c r="L295" s="114">
        <v>0</v>
      </c>
      <c r="M295" s="113" t="e">
        <f t="shared" si="63"/>
        <v>#VALUE!</v>
      </c>
      <c r="N295" s="113" t="e">
        <f t="shared" si="64"/>
        <v>#VALUE!</v>
      </c>
      <c r="O295" s="113" t="e">
        <f t="shared" si="65"/>
        <v>#VALUE!</v>
      </c>
      <c r="P295" s="113" t="e">
        <f t="shared" si="66"/>
        <v>#VALUE!</v>
      </c>
      <c r="Q295" s="113">
        <f>SUMIFS(Zahlungsfreigabe!$J$12:$J$1000,Zahlungsfreigabe!$C$12:$C$1000,Baukosten!F295,Zahlungsfreigabe!$E$12:$E$1000,D295)</f>
        <v>0</v>
      </c>
      <c r="R295" s="113" t="e">
        <f t="shared" si="67"/>
        <v>#VALUE!</v>
      </c>
      <c r="S295" s="130" t="e">
        <f t="shared" si="68"/>
        <v>#VALUE!</v>
      </c>
      <c r="T295" s="55">
        <v>0</v>
      </c>
      <c r="U295" s="113" t="e">
        <f t="shared" si="69"/>
        <v>#VALUE!</v>
      </c>
      <c r="V295" s="11"/>
      <c r="W295" s="11"/>
      <c r="AC295" s="100" t="str">
        <f t="shared" si="58"/>
        <v/>
      </c>
      <c r="AD295" s="129" t="e">
        <f t="shared" si="59"/>
        <v>#VALUE!</v>
      </c>
      <c r="AE295" s="5" t="e">
        <f t="shared" si="60"/>
        <v>#VALUE!</v>
      </c>
    </row>
    <row r="296" spans="1:31" x14ac:dyDescent="0.2">
      <c r="A296" s="41" t="str">
        <f>IF(F296="","",1+MAX(A$10:A295))</f>
        <v/>
      </c>
      <c r="B296" s="10"/>
      <c r="C296" s="10">
        <v>241</v>
      </c>
      <c r="D296" s="11" t="s">
        <v>84</v>
      </c>
      <c r="E296" s="113"/>
      <c r="F296" s="11"/>
      <c r="G296" s="113"/>
      <c r="H296" s="114">
        <v>0</v>
      </c>
      <c r="I296" s="113">
        <f t="shared" si="61"/>
        <v>0</v>
      </c>
      <c r="J296" s="113">
        <f t="shared" si="62"/>
        <v>0</v>
      </c>
      <c r="K296" s="113" t="str">
        <f>IF(ISERROR(VLOOKUP(AC296,Nachträge!$A$2:$Y$646,25,FALSE)),"",VLOOKUP(AC296,Nachträge!$A$2:$Y$646,25,FALSE))</f>
        <v/>
      </c>
      <c r="L296" s="114">
        <v>0</v>
      </c>
      <c r="M296" s="113" t="e">
        <f t="shared" si="63"/>
        <v>#VALUE!</v>
      </c>
      <c r="N296" s="113" t="e">
        <f t="shared" si="64"/>
        <v>#VALUE!</v>
      </c>
      <c r="O296" s="113" t="e">
        <f t="shared" si="65"/>
        <v>#VALUE!</v>
      </c>
      <c r="P296" s="113" t="e">
        <f t="shared" si="66"/>
        <v>#VALUE!</v>
      </c>
      <c r="Q296" s="113">
        <f>SUMIFS(Zahlungsfreigabe!$J$12:$J$1000,Zahlungsfreigabe!$C$12:$C$1000,Baukosten!F296,Zahlungsfreigabe!$E$12:$E$1000,D296)</f>
        <v>0</v>
      </c>
      <c r="R296" s="113" t="e">
        <f t="shared" si="67"/>
        <v>#VALUE!</v>
      </c>
      <c r="S296" s="130" t="e">
        <f t="shared" si="68"/>
        <v>#VALUE!</v>
      </c>
      <c r="T296" s="55">
        <v>0</v>
      </c>
      <c r="U296" s="113" t="e">
        <f t="shared" si="69"/>
        <v>#VALUE!</v>
      </c>
      <c r="V296" s="11"/>
      <c r="W296" s="11"/>
      <c r="AC296" s="100" t="str">
        <f t="shared" si="58"/>
        <v/>
      </c>
      <c r="AD296" s="129" t="e">
        <f t="shared" si="59"/>
        <v>#VALUE!</v>
      </c>
      <c r="AE296" s="5" t="e">
        <f t="shared" si="60"/>
        <v>#VALUE!</v>
      </c>
    </row>
    <row r="297" spans="1:31" x14ac:dyDescent="0.2">
      <c r="A297" s="41" t="str">
        <f>IF(F297="","",1+MAX(A$10:A296))</f>
        <v/>
      </c>
      <c r="B297" s="10"/>
      <c r="C297" s="10">
        <v>241</v>
      </c>
      <c r="D297" s="11" t="s">
        <v>84</v>
      </c>
      <c r="E297" s="113"/>
      <c r="F297" s="11"/>
      <c r="G297" s="113"/>
      <c r="H297" s="114">
        <v>0</v>
      </c>
      <c r="I297" s="113">
        <f t="shared" si="61"/>
        <v>0</v>
      </c>
      <c r="J297" s="113">
        <f t="shared" si="62"/>
        <v>0</v>
      </c>
      <c r="K297" s="113" t="str">
        <f>IF(ISERROR(VLOOKUP(AC297,Nachträge!$A$2:$Y$646,25,FALSE)),"",VLOOKUP(AC297,Nachträge!$A$2:$Y$646,25,FALSE))</f>
        <v/>
      </c>
      <c r="L297" s="114">
        <v>0</v>
      </c>
      <c r="M297" s="113" t="e">
        <f t="shared" si="63"/>
        <v>#VALUE!</v>
      </c>
      <c r="N297" s="113" t="e">
        <f t="shared" si="64"/>
        <v>#VALUE!</v>
      </c>
      <c r="O297" s="113" t="e">
        <f t="shared" si="65"/>
        <v>#VALUE!</v>
      </c>
      <c r="P297" s="113" t="e">
        <f t="shared" si="66"/>
        <v>#VALUE!</v>
      </c>
      <c r="Q297" s="113">
        <f>SUMIFS(Zahlungsfreigabe!$J$12:$J$1000,Zahlungsfreigabe!$C$12:$C$1000,Baukosten!F297,Zahlungsfreigabe!$E$12:$E$1000,D297)</f>
        <v>0</v>
      </c>
      <c r="R297" s="113" t="e">
        <f t="shared" si="67"/>
        <v>#VALUE!</v>
      </c>
      <c r="S297" s="130" t="e">
        <f t="shared" si="68"/>
        <v>#VALUE!</v>
      </c>
      <c r="T297" s="55">
        <v>0</v>
      </c>
      <c r="U297" s="113" t="e">
        <f t="shared" si="69"/>
        <v>#VALUE!</v>
      </c>
      <c r="V297" s="11"/>
      <c r="W297" s="11"/>
      <c r="AC297" s="100" t="str">
        <f t="shared" si="58"/>
        <v/>
      </c>
      <c r="AD297" s="129" t="e">
        <f t="shared" si="59"/>
        <v>#VALUE!</v>
      </c>
      <c r="AE297" s="5" t="e">
        <f t="shared" si="60"/>
        <v>#VALUE!</v>
      </c>
    </row>
    <row r="298" spans="1:31" x14ac:dyDescent="0.2">
      <c r="A298" s="41" t="str">
        <f>IF(F298="","",1+MAX(A$10:A297))</f>
        <v/>
      </c>
      <c r="B298" s="10"/>
      <c r="C298" s="10">
        <v>241</v>
      </c>
      <c r="D298" s="11" t="s">
        <v>84</v>
      </c>
      <c r="E298" s="113"/>
      <c r="F298" s="11"/>
      <c r="G298" s="113"/>
      <c r="H298" s="114">
        <v>0</v>
      </c>
      <c r="I298" s="113">
        <f t="shared" si="61"/>
        <v>0</v>
      </c>
      <c r="J298" s="113">
        <f t="shared" si="62"/>
        <v>0</v>
      </c>
      <c r="K298" s="113" t="str">
        <f>IF(ISERROR(VLOOKUP(AC298,Nachträge!$A$2:$Y$646,25,FALSE)),"",VLOOKUP(AC298,Nachträge!$A$2:$Y$646,25,FALSE))</f>
        <v/>
      </c>
      <c r="L298" s="114">
        <v>0</v>
      </c>
      <c r="M298" s="113" t="e">
        <f t="shared" si="63"/>
        <v>#VALUE!</v>
      </c>
      <c r="N298" s="113" t="e">
        <f t="shared" si="64"/>
        <v>#VALUE!</v>
      </c>
      <c r="O298" s="113" t="e">
        <f t="shared" si="65"/>
        <v>#VALUE!</v>
      </c>
      <c r="P298" s="113" t="e">
        <f t="shared" si="66"/>
        <v>#VALUE!</v>
      </c>
      <c r="Q298" s="113">
        <f>SUMIFS(Zahlungsfreigabe!$J$12:$J$1000,Zahlungsfreigabe!$C$12:$C$1000,Baukosten!F298,Zahlungsfreigabe!$E$12:$E$1000,D298)</f>
        <v>0</v>
      </c>
      <c r="R298" s="113" t="e">
        <f t="shared" si="67"/>
        <v>#VALUE!</v>
      </c>
      <c r="S298" s="130" t="e">
        <f t="shared" si="68"/>
        <v>#VALUE!</v>
      </c>
      <c r="T298" s="55">
        <v>0</v>
      </c>
      <c r="U298" s="113" t="e">
        <f t="shared" si="69"/>
        <v>#VALUE!</v>
      </c>
      <c r="V298" s="11"/>
      <c r="W298" s="11"/>
      <c r="AC298" s="100" t="str">
        <f t="shared" si="58"/>
        <v/>
      </c>
      <c r="AD298" s="129" t="e">
        <f t="shared" si="59"/>
        <v>#VALUE!</v>
      </c>
      <c r="AE298" s="5" t="e">
        <f t="shared" si="60"/>
        <v>#VALUE!</v>
      </c>
    </row>
    <row r="299" spans="1:31" x14ac:dyDescent="0.2">
      <c r="A299" s="41" t="str">
        <f>IF(F299="","",1+MAX(A$10:A298))</f>
        <v/>
      </c>
      <c r="B299" s="10"/>
      <c r="C299" s="10">
        <v>242</v>
      </c>
      <c r="D299" s="11" t="s">
        <v>85</v>
      </c>
      <c r="E299" s="113"/>
      <c r="F299" s="11"/>
      <c r="G299" s="113"/>
      <c r="H299" s="114">
        <v>0</v>
      </c>
      <c r="I299" s="113">
        <f t="shared" si="61"/>
        <v>0</v>
      </c>
      <c r="J299" s="113">
        <f t="shared" si="62"/>
        <v>0</v>
      </c>
      <c r="K299" s="113" t="str">
        <f>IF(ISERROR(VLOOKUP(AC299,Nachträge!$A$2:$Y$646,25,FALSE)),"",VLOOKUP(AC299,Nachträge!$A$2:$Y$646,25,FALSE))</f>
        <v/>
      </c>
      <c r="L299" s="114">
        <v>0</v>
      </c>
      <c r="M299" s="113" t="e">
        <f t="shared" si="63"/>
        <v>#VALUE!</v>
      </c>
      <c r="N299" s="113" t="e">
        <f t="shared" si="64"/>
        <v>#VALUE!</v>
      </c>
      <c r="O299" s="113" t="e">
        <f t="shared" si="65"/>
        <v>#VALUE!</v>
      </c>
      <c r="P299" s="113" t="e">
        <f t="shared" si="66"/>
        <v>#VALUE!</v>
      </c>
      <c r="Q299" s="113">
        <f>SUMIFS(Zahlungsfreigabe!$J$12:$J$1000,Zahlungsfreigabe!$C$12:$C$1000,Baukosten!F299,Zahlungsfreigabe!$E$12:$E$1000,D299)</f>
        <v>0</v>
      </c>
      <c r="R299" s="113" t="e">
        <f t="shared" si="67"/>
        <v>#VALUE!</v>
      </c>
      <c r="S299" s="130" t="e">
        <f t="shared" si="68"/>
        <v>#VALUE!</v>
      </c>
      <c r="T299" s="55">
        <v>0</v>
      </c>
      <c r="U299" s="113" t="e">
        <f t="shared" si="69"/>
        <v>#VALUE!</v>
      </c>
      <c r="V299" s="11"/>
      <c r="W299" s="11"/>
      <c r="AC299" s="100" t="str">
        <f t="shared" si="58"/>
        <v/>
      </c>
      <c r="AD299" s="129" t="e">
        <f t="shared" si="59"/>
        <v>#VALUE!</v>
      </c>
      <c r="AE299" s="5" t="e">
        <f t="shared" si="60"/>
        <v>#VALUE!</v>
      </c>
    </row>
    <row r="300" spans="1:31" x14ac:dyDescent="0.2">
      <c r="A300" s="41" t="str">
        <f>IF(F300="","",1+MAX(A$10:A299))</f>
        <v/>
      </c>
      <c r="B300" s="10"/>
      <c r="C300" s="10">
        <v>242</v>
      </c>
      <c r="D300" s="11" t="s">
        <v>85</v>
      </c>
      <c r="E300" s="113"/>
      <c r="F300" s="11"/>
      <c r="G300" s="113"/>
      <c r="H300" s="114">
        <v>0</v>
      </c>
      <c r="I300" s="113">
        <f t="shared" si="61"/>
        <v>0</v>
      </c>
      <c r="J300" s="113">
        <f t="shared" si="62"/>
        <v>0</v>
      </c>
      <c r="K300" s="113" t="str">
        <f>IF(ISERROR(VLOOKUP(AC300,Nachträge!$A$2:$Y$646,25,FALSE)),"",VLOOKUP(AC300,Nachträge!$A$2:$Y$646,25,FALSE))</f>
        <v/>
      </c>
      <c r="L300" s="114">
        <v>0</v>
      </c>
      <c r="M300" s="113" t="e">
        <f t="shared" si="63"/>
        <v>#VALUE!</v>
      </c>
      <c r="N300" s="113" t="e">
        <f t="shared" si="64"/>
        <v>#VALUE!</v>
      </c>
      <c r="O300" s="113" t="e">
        <f t="shared" si="65"/>
        <v>#VALUE!</v>
      </c>
      <c r="P300" s="113" t="e">
        <f t="shared" si="66"/>
        <v>#VALUE!</v>
      </c>
      <c r="Q300" s="113">
        <f>SUMIFS(Zahlungsfreigabe!$J$12:$J$1000,Zahlungsfreigabe!$C$12:$C$1000,Baukosten!F300,Zahlungsfreigabe!$E$12:$E$1000,D300)</f>
        <v>0</v>
      </c>
      <c r="R300" s="113" t="e">
        <f t="shared" si="67"/>
        <v>#VALUE!</v>
      </c>
      <c r="S300" s="130" t="e">
        <f t="shared" si="68"/>
        <v>#VALUE!</v>
      </c>
      <c r="T300" s="55">
        <v>0</v>
      </c>
      <c r="U300" s="113" t="e">
        <f t="shared" si="69"/>
        <v>#VALUE!</v>
      </c>
      <c r="V300" s="11"/>
      <c r="W300" s="11"/>
      <c r="AC300" s="100" t="str">
        <f t="shared" si="58"/>
        <v/>
      </c>
      <c r="AD300" s="129" t="e">
        <f t="shared" si="59"/>
        <v>#VALUE!</v>
      </c>
      <c r="AE300" s="5" t="e">
        <f t="shared" si="60"/>
        <v>#VALUE!</v>
      </c>
    </row>
    <row r="301" spans="1:31" x14ac:dyDescent="0.2">
      <c r="A301" s="41" t="str">
        <f>IF(F301="","",1+MAX(A$10:A300))</f>
        <v/>
      </c>
      <c r="B301" s="10"/>
      <c r="C301" s="10">
        <v>242</v>
      </c>
      <c r="D301" s="11" t="s">
        <v>85</v>
      </c>
      <c r="E301" s="113"/>
      <c r="F301" s="11"/>
      <c r="G301" s="113"/>
      <c r="H301" s="114">
        <v>0</v>
      </c>
      <c r="I301" s="113">
        <f t="shared" si="61"/>
        <v>0</v>
      </c>
      <c r="J301" s="113">
        <f t="shared" si="62"/>
        <v>0</v>
      </c>
      <c r="K301" s="113" t="str">
        <f>IF(ISERROR(VLOOKUP(AC301,Nachträge!$A$2:$Y$646,25,FALSE)),"",VLOOKUP(AC301,Nachträge!$A$2:$Y$646,25,FALSE))</f>
        <v/>
      </c>
      <c r="L301" s="114">
        <v>0</v>
      </c>
      <c r="M301" s="113" t="e">
        <f t="shared" si="63"/>
        <v>#VALUE!</v>
      </c>
      <c r="N301" s="113" t="e">
        <f t="shared" si="64"/>
        <v>#VALUE!</v>
      </c>
      <c r="O301" s="113" t="e">
        <f t="shared" si="65"/>
        <v>#VALUE!</v>
      </c>
      <c r="P301" s="113" t="e">
        <f t="shared" si="66"/>
        <v>#VALUE!</v>
      </c>
      <c r="Q301" s="113">
        <f>SUMIFS(Zahlungsfreigabe!$J$12:$J$1000,Zahlungsfreigabe!$C$12:$C$1000,Baukosten!F301,Zahlungsfreigabe!$E$12:$E$1000,D301)</f>
        <v>0</v>
      </c>
      <c r="R301" s="113" t="e">
        <f t="shared" si="67"/>
        <v>#VALUE!</v>
      </c>
      <c r="S301" s="130" t="e">
        <f t="shared" si="68"/>
        <v>#VALUE!</v>
      </c>
      <c r="T301" s="55">
        <v>0</v>
      </c>
      <c r="U301" s="113" t="e">
        <f t="shared" si="69"/>
        <v>#VALUE!</v>
      </c>
      <c r="V301" s="11"/>
      <c r="W301" s="11"/>
      <c r="AC301" s="100" t="str">
        <f t="shared" si="58"/>
        <v/>
      </c>
      <c r="AD301" s="129" t="e">
        <f t="shared" si="59"/>
        <v>#VALUE!</v>
      </c>
      <c r="AE301" s="5" t="e">
        <f t="shared" si="60"/>
        <v>#VALUE!</v>
      </c>
    </row>
    <row r="302" spans="1:31" x14ac:dyDescent="0.2">
      <c r="A302" s="41" t="str">
        <f>IF(F302="","",1+MAX(A$10:A301))</f>
        <v/>
      </c>
      <c r="B302" s="10"/>
      <c r="C302" s="10">
        <v>242</v>
      </c>
      <c r="D302" s="11" t="s">
        <v>85</v>
      </c>
      <c r="E302" s="113"/>
      <c r="F302" s="11"/>
      <c r="G302" s="113"/>
      <c r="H302" s="114">
        <v>0</v>
      </c>
      <c r="I302" s="113">
        <f t="shared" si="61"/>
        <v>0</v>
      </c>
      <c r="J302" s="113">
        <f t="shared" si="62"/>
        <v>0</v>
      </c>
      <c r="K302" s="113" t="str">
        <f>IF(ISERROR(VLOOKUP(AC302,Nachträge!$A$2:$Y$646,25,FALSE)),"",VLOOKUP(AC302,Nachträge!$A$2:$Y$646,25,FALSE))</f>
        <v/>
      </c>
      <c r="L302" s="114">
        <v>0</v>
      </c>
      <c r="M302" s="113" t="e">
        <f t="shared" si="63"/>
        <v>#VALUE!</v>
      </c>
      <c r="N302" s="113" t="e">
        <f t="shared" si="64"/>
        <v>#VALUE!</v>
      </c>
      <c r="O302" s="113" t="e">
        <f t="shared" si="65"/>
        <v>#VALUE!</v>
      </c>
      <c r="P302" s="113" t="e">
        <f t="shared" si="66"/>
        <v>#VALUE!</v>
      </c>
      <c r="Q302" s="113">
        <f>SUMIFS(Zahlungsfreigabe!$J$12:$J$1000,Zahlungsfreigabe!$C$12:$C$1000,Baukosten!F302,Zahlungsfreigabe!$E$12:$E$1000,D302)</f>
        <v>0</v>
      </c>
      <c r="R302" s="113" t="e">
        <f t="shared" si="67"/>
        <v>#VALUE!</v>
      </c>
      <c r="S302" s="130" t="e">
        <f t="shared" si="68"/>
        <v>#VALUE!</v>
      </c>
      <c r="T302" s="55">
        <v>0</v>
      </c>
      <c r="U302" s="113" t="e">
        <f t="shared" si="69"/>
        <v>#VALUE!</v>
      </c>
      <c r="V302" s="11"/>
      <c r="W302" s="11"/>
      <c r="AC302" s="100" t="str">
        <f t="shared" si="58"/>
        <v/>
      </c>
      <c r="AD302" s="129" t="e">
        <f t="shared" si="59"/>
        <v>#VALUE!</v>
      </c>
      <c r="AE302" s="5" t="e">
        <f t="shared" si="60"/>
        <v>#VALUE!</v>
      </c>
    </row>
    <row r="303" spans="1:31" x14ac:dyDescent="0.2">
      <c r="A303" s="41" t="str">
        <f>IF(F303="","",1+MAX(A$10:A302))</f>
        <v/>
      </c>
      <c r="B303" s="10"/>
      <c r="C303" s="10">
        <v>242</v>
      </c>
      <c r="D303" s="11" t="s">
        <v>85</v>
      </c>
      <c r="E303" s="113"/>
      <c r="F303" s="11"/>
      <c r="G303" s="113"/>
      <c r="H303" s="114">
        <v>0</v>
      </c>
      <c r="I303" s="113">
        <f t="shared" si="61"/>
        <v>0</v>
      </c>
      <c r="J303" s="113">
        <f t="shared" si="62"/>
        <v>0</v>
      </c>
      <c r="K303" s="113" t="str">
        <f>IF(ISERROR(VLOOKUP(AC303,Nachträge!$A$2:$Y$646,25,FALSE)),"",VLOOKUP(AC303,Nachträge!$A$2:$Y$646,25,FALSE))</f>
        <v/>
      </c>
      <c r="L303" s="114">
        <v>0</v>
      </c>
      <c r="M303" s="113" t="e">
        <f t="shared" si="63"/>
        <v>#VALUE!</v>
      </c>
      <c r="N303" s="113" t="e">
        <f t="shared" si="64"/>
        <v>#VALUE!</v>
      </c>
      <c r="O303" s="113" t="e">
        <f t="shared" si="65"/>
        <v>#VALUE!</v>
      </c>
      <c r="P303" s="113" t="e">
        <f t="shared" si="66"/>
        <v>#VALUE!</v>
      </c>
      <c r="Q303" s="113">
        <f>SUMIFS(Zahlungsfreigabe!$J$12:$J$1000,Zahlungsfreigabe!$C$12:$C$1000,Baukosten!F303,Zahlungsfreigabe!$E$12:$E$1000,D303)</f>
        <v>0</v>
      </c>
      <c r="R303" s="113" t="e">
        <f t="shared" si="67"/>
        <v>#VALUE!</v>
      </c>
      <c r="S303" s="130" t="e">
        <f t="shared" si="68"/>
        <v>#VALUE!</v>
      </c>
      <c r="T303" s="55">
        <v>0</v>
      </c>
      <c r="U303" s="113" t="e">
        <f t="shared" si="69"/>
        <v>#VALUE!</v>
      </c>
      <c r="V303" s="11"/>
      <c r="W303" s="11"/>
      <c r="AC303" s="100" t="str">
        <f t="shared" si="58"/>
        <v/>
      </c>
      <c r="AD303" s="129" t="e">
        <f t="shared" si="59"/>
        <v>#VALUE!</v>
      </c>
      <c r="AE303" s="5" t="e">
        <f t="shared" si="60"/>
        <v>#VALUE!</v>
      </c>
    </row>
    <row r="304" spans="1:31" x14ac:dyDescent="0.2">
      <c r="A304" s="41" t="str">
        <f>IF(F304="","",1+MAX(A$10:A303))</f>
        <v/>
      </c>
      <c r="B304" s="10"/>
      <c r="C304" s="10">
        <v>249</v>
      </c>
      <c r="D304" s="11" t="s">
        <v>86</v>
      </c>
      <c r="E304" s="113"/>
      <c r="F304" s="11"/>
      <c r="G304" s="113"/>
      <c r="H304" s="114">
        <v>0</v>
      </c>
      <c r="I304" s="113">
        <f t="shared" si="61"/>
        <v>0</v>
      </c>
      <c r="J304" s="113">
        <f t="shared" si="62"/>
        <v>0</v>
      </c>
      <c r="K304" s="113" t="str">
        <f>IF(ISERROR(VLOOKUP(AC304,Nachträge!$A$2:$Y$646,25,FALSE)),"",VLOOKUP(AC304,Nachträge!$A$2:$Y$646,25,FALSE))</f>
        <v/>
      </c>
      <c r="L304" s="114">
        <v>0</v>
      </c>
      <c r="M304" s="113" t="e">
        <f t="shared" si="63"/>
        <v>#VALUE!</v>
      </c>
      <c r="N304" s="113" t="e">
        <f t="shared" si="64"/>
        <v>#VALUE!</v>
      </c>
      <c r="O304" s="113" t="e">
        <f t="shared" si="65"/>
        <v>#VALUE!</v>
      </c>
      <c r="P304" s="113" t="e">
        <f t="shared" si="66"/>
        <v>#VALUE!</v>
      </c>
      <c r="Q304" s="113">
        <f>SUMIFS(Zahlungsfreigabe!$J$12:$J$1000,Zahlungsfreigabe!$C$12:$C$1000,Baukosten!F304,Zahlungsfreigabe!$E$12:$E$1000,D304)</f>
        <v>0</v>
      </c>
      <c r="R304" s="113" t="e">
        <f t="shared" si="67"/>
        <v>#VALUE!</v>
      </c>
      <c r="S304" s="130" t="e">
        <f t="shared" si="68"/>
        <v>#VALUE!</v>
      </c>
      <c r="T304" s="55">
        <v>0</v>
      </c>
      <c r="U304" s="113" t="e">
        <f t="shared" si="69"/>
        <v>#VALUE!</v>
      </c>
      <c r="V304" s="11"/>
      <c r="W304" s="11"/>
      <c r="AC304" s="100" t="str">
        <f t="shared" si="58"/>
        <v/>
      </c>
      <c r="AD304" s="129" t="e">
        <f t="shared" si="59"/>
        <v>#VALUE!</v>
      </c>
      <c r="AE304" s="5" t="e">
        <f t="shared" si="60"/>
        <v>#VALUE!</v>
      </c>
    </row>
    <row r="305" spans="1:31" x14ac:dyDescent="0.2">
      <c r="A305" s="41" t="str">
        <f>IF(F305="","",1+MAX(A$10:A304))</f>
        <v/>
      </c>
      <c r="B305" s="10"/>
      <c r="C305" s="10">
        <v>249</v>
      </c>
      <c r="D305" s="11" t="s">
        <v>86</v>
      </c>
      <c r="E305" s="113"/>
      <c r="F305" s="11"/>
      <c r="G305" s="113"/>
      <c r="H305" s="114">
        <v>0</v>
      </c>
      <c r="I305" s="113">
        <f t="shared" si="61"/>
        <v>0</v>
      </c>
      <c r="J305" s="113">
        <f t="shared" si="62"/>
        <v>0</v>
      </c>
      <c r="K305" s="113" t="str">
        <f>IF(ISERROR(VLOOKUP(AC305,Nachträge!$A$2:$Y$646,25,FALSE)),"",VLOOKUP(AC305,Nachträge!$A$2:$Y$646,25,FALSE))</f>
        <v/>
      </c>
      <c r="L305" s="114">
        <v>0</v>
      </c>
      <c r="M305" s="113" t="e">
        <f t="shared" si="63"/>
        <v>#VALUE!</v>
      </c>
      <c r="N305" s="113" t="e">
        <f t="shared" si="64"/>
        <v>#VALUE!</v>
      </c>
      <c r="O305" s="113" t="e">
        <f t="shared" si="65"/>
        <v>#VALUE!</v>
      </c>
      <c r="P305" s="113" t="e">
        <f t="shared" si="66"/>
        <v>#VALUE!</v>
      </c>
      <c r="Q305" s="113">
        <f>SUMIFS(Zahlungsfreigabe!$J$12:$J$1000,Zahlungsfreigabe!$C$12:$C$1000,Baukosten!F305,Zahlungsfreigabe!$E$12:$E$1000,D305)</f>
        <v>0</v>
      </c>
      <c r="R305" s="113" t="e">
        <f t="shared" si="67"/>
        <v>#VALUE!</v>
      </c>
      <c r="S305" s="130" t="e">
        <f t="shared" si="68"/>
        <v>#VALUE!</v>
      </c>
      <c r="T305" s="55">
        <v>0</v>
      </c>
      <c r="U305" s="113" t="e">
        <f t="shared" si="69"/>
        <v>#VALUE!</v>
      </c>
      <c r="V305" s="11"/>
      <c r="W305" s="11"/>
      <c r="AC305" s="100" t="str">
        <f t="shared" si="58"/>
        <v/>
      </c>
      <c r="AD305" s="129" t="e">
        <f t="shared" si="59"/>
        <v>#VALUE!</v>
      </c>
      <c r="AE305" s="5" t="e">
        <f t="shared" si="60"/>
        <v>#VALUE!</v>
      </c>
    </row>
    <row r="306" spans="1:31" x14ac:dyDescent="0.2">
      <c r="A306" s="41" t="str">
        <f>IF(F306="","",1+MAX(A$10:A305))</f>
        <v/>
      </c>
      <c r="B306" s="10"/>
      <c r="C306" s="10">
        <v>249</v>
      </c>
      <c r="D306" s="11" t="s">
        <v>86</v>
      </c>
      <c r="E306" s="113"/>
      <c r="F306" s="11"/>
      <c r="G306" s="113"/>
      <c r="H306" s="114">
        <v>0</v>
      </c>
      <c r="I306" s="113">
        <f t="shared" si="61"/>
        <v>0</v>
      </c>
      <c r="J306" s="113">
        <f t="shared" si="62"/>
        <v>0</v>
      </c>
      <c r="K306" s="113" t="str">
        <f>IF(ISERROR(VLOOKUP(AC306,Nachträge!$A$2:$Y$646,25,FALSE)),"",VLOOKUP(AC306,Nachträge!$A$2:$Y$646,25,FALSE))</f>
        <v/>
      </c>
      <c r="L306" s="114">
        <v>0</v>
      </c>
      <c r="M306" s="113" t="e">
        <f t="shared" si="63"/>
        <v>#VALUE!</v>
      </c>
      <c r="N306" s="113" t="e">
        <f t="shared" si="64"/>
        <v>#VALUE!</v>
      </c>
      <c r="O306" s="113" t="e">
        <f t="shared" si="65"/>
        <v>#VALUE!</v>
      </c>
      <c r="P306" s="113" t="e">
        <f t="shared" si="66"/>
        <v>#VALUE!</v>
      </c>
      <c r="Q306" s="113">
        <f>SUMIFS(Zahlungsfreigabe!$J$12:$J$1000,Zahlungsfreigabe!$C$12:$C$1000,Baukosten!F306,Zahlungsfreigabe!$E$12:$E$1000,D306)</f>
        <v>0</v>
      </c>
      <c r="R306" s="113" t="e">
        <f t="shared" si="67"/>
        <v>#VALUE!</v>
      </c>
      <c r="S306" s="130" t="e">
        <f t="shared" si="68"/>
        <v>#VALUE!</v>
      </c>
      <c r="T306" s="55">
        <v>0</v>
      </c>
      <c r="U306" s="113" t="e">
        <f t="shared" si="69"/>
        <v>#VALUE!</v>
      </c>
      <c r="V306" s="11"/>
      <c r="W306" s="11"/>
      <c r="AC306" s="100" t="str">
        <f t="shared" si="58"/>
        <v/>
      </c>
      <c r="AD306" s="129" t="e">
        <f t="shared" si="59"/>
        <v>#VALUE!</v>
      </c>
      <c r="AE306" s="5" t="e">
        <f t="shared" si="60"/>
        <v>#VALUE!</v>
      </c>
    </row>
    <row r="307" spans="1:31" x14ac:dyDescent="0.2">
      <c r="A307" s="41" t="str">
        <f>IF(F307="","",1+MAX(A$10:A306))</f>
        <v/>
      </c>
      <c r="B307" s="10"/>
      <c r="C307" s="10">
        <v>249</v>
      </c>
      <c r="D307" s="11" t="s">
        <v>86</v>
      </c>
      <c r="E307" s="113"/>
      <c r="F307" s="11"/>
      <c r="G307" s="113"/>
      <c r="H307" s="114">
        <v>0</v>
      </c>
      <c r="I307" s="113">
        <f t="shared" si="61"/>
        <v>0</v>
      </c>
      <c r="J307" s="113">
        <f t="shared" si="62"/>
        <v>0</v>
      </c>
      <c r="K307" s="113" t="str">
        <f>IF(ISERROR(VLOOKUP(AC307,Nachträge!$A$2:$Y$646,25,FALSE)),"",VLOOKUP(AC307,Nachträge!$A$2:$Y$646,25,FALSE))</f>
        <v/>
      </c>
      <c r="L307" s="114">
        <v>0</v>
      </c>
      <c r="M307" s="113" t="e">
        <f t="shared" si="63"/>
        <v>#VALUE!</v>
      </c>
      <c r="N307" s="113" t="e">
        <f t="shared" si="64"/>
        <v>#VALUE!</v>
      </c>
      <c r="O307" s="113" t="e">
        <f t="shared" si="65"/>
        <v>#VALUE!</v>
      </c>
      <c r="P307" s="113" t="e">
        <f t="shared" si="66"/>
        <v>#VALUE!</v>
      </c>
      <c r="Q307" s="113">
        <f>SUMIFS(Zahlungsfreigabe!$J$12:$J$1000,Zahlungsfreigabe!$C$12:$C$1000,Baukosten!F307,Zahlungsfreigabe!$E$12:$E$1000,D307)</f>
        <v>0</v>
      </c>
      <c r="R307" s="113" t="e">
        <f t="shared" si="67"/>
        <v>#VALUE!</v>
      </c>
      <c r="S307" s="130" t="e">
        <f t="shared" si="68"/>
        <v>#VALUE!</v>
      </c>
      <c r="T307" s="55">
        <v>0</v>
      </c>
      <c r="U307" s="113" t="e">
        <f t="shared" si="69"/>
        <v>#VALUE!</v>
      </c>
      <c r="V307" s="11"/>
      <c r="W307" s="11"/>
      <c r="AC307" s="100" t="str">
        <f t="shared" si="58"/>
        <v/>
      </c>
      <c r="AD307" s="129" t="e">
        <f t="shared" si="59"/>
        <v>#VALUE!</v>
      </c>
      <c r="AE307" s="5" t="e">
        <f t="shared" si="60"/>
        <v>#VALUE!</v>
      </c>
    </row>
    <row r="308" spans="1:31" x14ac:dyDescent="0.2">
      <c r="A308" s="41" t="str">
        <f>IF(F308="","",1+MAX(A$10:A307))</f>
        <v/>
      </c>
      <c r="B308" s="10"/>
      <c r="C308" s="10">
        <v>249</v>
      </c>
      <c r="D308" s="11" t="s">
        <v>86</v>
      </c>
      <c r="E308" s="113"/>
      <c r="F308" s="11"/>
      <c r="G308" s="113"/>
      <c r="H308" s="114">
        <v>0</v>
      </c>
      <c r="I308" s="113">
        <f t="shared" si="61"/>
        <v>0</v>
      </c>
      <c r="J308" s="113">
        <f t="shared" si="62"/>
        <v>0</v>
      </c>
      <c r="K308" s="113" t="str">
        <f>IF(ISERROR(VLOOKUP(AC308,Nachträge!$A$2:$Y$646,25,FALSE)),"",VLOOKUP(AC308,Nachträge!$A$2:$Y$646,25,FALSE))</f>
        <v/>
      </c>
      <c r="L308" s="114">
        <v>0</v>
      </c>
      <c r="M308" s="113" t="e">
        <f t="shared" si="63"/>
        <v>#VALUE!</v>
      </c>
      <c r="N308" s="113" t="e">
        <f t="shared" si="64"/>
        <v>#VALUE!</v>
      </c>
      <c r="O308" s="113" t="e">
        <f t="shared" si="65"/>
        <v>#VALUE!</v>
      </c>
      <c r="P308" s="113" t="e">
        <f t="shared" si="66"/>
        <v>#VALUE!</v>
      </c>
      <c r="Q308" s="113">
        <f>SUMIFS(Zahlungsfreigabe!$J$12:$J$1000,Zahlungsfreigabe!$C$12:$C$1000,Baukosten!F308,Zahlungsfreigabe!$E$12:$E$1000,D308)</f>
        <v>0</v>
      </c>
      <c r="R308" s="113" t="e">
        <f t="shared" si="67"/>
        <v>#VALUE!</v>
      </c>
      <c r="S308" s="130" t="e">
        <f t="shared" si="68"/>
        <v>#VALUE!</v>
      </c>
      <c r="T308" s="55">
        <v>0</v>
      </c>
      <c r="U308" s="113" t="e">
        <f t="shared" si="69"/>
        <v>#VALUE!</v>
      </c>
      <c r="V308" s="11"/>
      <c r="W308" s="11"/>
      <c r="AC308" s="100" t="str">
        <f t="shared" si="58"/>
        <v/>
      </c>
      <c r="AD308" s="129" t="e">
        <f t="shared" si="59"/>
        <v>#VALUE!</v>
      </c>
      <c r="AE308" s="5" t="e">
        <f t="shared" si="60"/>
        <v>#VALUE!</v>
      </c>
    </row>
    <row r="309" spans="1:31" x14ac:dyDescent="0.2">
      <c r="A309" s="41" t="str">
        <f>IF(F309="","",1+MAX(A$10:A308))</f>
        <v/>
      </c>
      <c r="B309" s="10"/>
      <c r="C309" s="10">
        <v>250</v>
      </c>
      <c r="D309" s="11" t="s">
        <v>87</v>
      </c>
      <c r="E309" s="113"/>
      <c r="F309" s="11"/>
      <c r="G309" s="113"/>
      <c r="H309" s="114">
        <v>0</v>
      </c>
      <c r="I309" s="113">
        <f t="shared" si="61"/>
        <v>0</v>
      </c>
      <c r="J309" s="113">
        <f t="shared" si="62"/>
        <v>0</v>
      </c>
      <c r="K309" s="113" t="str">
        <f>IF(ISERROR(VLOOKUP(AC309,Nachträge!$A$2:$Y$646,25,FALSE)),"",VLOOKUP(AC309,Nachträge!$A$2:$Y$646,25,FALSE))</f>
        <v/>
      </c>
      <c r="L309" s="114">
        <v>0</v>
      </c>
      <c r="M309" s="113" t="e">
        <f t="shared" si="63"/>
        <v>#VALUE!</v>
      </c>
      <c r="N309" s="113" t="e">
        <f t="shared" si="64"/>
        <v>#VALUE!</v>
      </c>
      <c r="O309" s="113" t="e">
        <f t="shared" si="65"/>
        <v>#VALUE!</v>
      </c>
      <c r="P309" s="113" t="e">
        <f t="shared" si="66"/>
        <v>#VALUE!</v>
      </c>
      <c r="Q309" s="113">
        <f>SUMIFS(Zahlungsfreigabe!$J$12:$J$1000,Zahlungsfreigabe!$C$12:$C$1000,Baukosten!F309,Zahlungsfreigabe!$E$12:$E$1000,D309)</f>
        <v>0</v>
      </c>
      <c r="R309" s="113" t="e">
        <f t="shared" si="67"/>
        <v>#VALUE!</v>
      </c>
      <c r="S309" s="130" t="e">
        <f t="shared" si="68"/>
        <v>#VALUE!</v>
      </c>
      <c r="T309" s="55">
        <v>0</v>
      </c>
      <c r="U309" s="113" t="e">
        <f t="shared" si="69"/>
        <v>#VALUE!</v>
      </c>
      <c r="V309" s="11"/>
      <c r="W309" s="11"/>
      <c r="AC309" s="100" t="str">
        <f t="shared" si="58"/>
        <v/>
      </c>
      <c r="AD309" s="129" t="e">
        <f t="shared" si="59"/>
        <v>#VALUE!</v>
      </c>
      <c r="AE309" s="5" t="e">
        <f t="shared" si="60"/>
        <v>#VALUE!</v>
      </c>
    </row>
    <row r="310" spans="1:31" x14ac:dyDescent="0.2">
      <c r="A310" s="41" t="str">
        <f>IF(F310="","",1+MAX(A$10:A309))</f>
        <v/>
      </c>
      <c r="B310" s="10"/>
      <c r="C310" s="10">
        <v>250</v>
      </c>
      <c r="D310" s="11" t="s">
        <v>87</v>
      </c>
      <c r="E310" s="113"/>
      <c r="F310" s="11"/>
      <c r="G310" s="113"/>
      <c r="H310" s="114">
        <v>0</v>
      </c>
      <c r="I310" s="113">
        <f t="shared" si="61"/>
        <v>0</v>
      </c>
      <c r="J310" s="113">
        <f t="shared" si="62"/>
        <v>0</v>
      </c>
      <c r="K310" s="113" t="str">
        <f>IF(ISERROR(VLOOKUP(AC310,Nachträge!$A$2:$Y$646,25,FALSE)),"",VLOOKUP(AC310,Nachträge!$A$2:$Y$646,25,FALSE))</f>
        <v/>
      </c>
      <c r="L310" s="114">
        <v>0</v>
      </c>
      <c r="M310" s="113" t="e">
        <f t="shared" si="63"/>
        <v>#VALUE!</v>
      </c>
      <c r="N310" s="113" t="e">
        <f t="shared" si="64"/>
        <v>#VALUE!</v>
      </c>
      <c r="O310" s="113" t="e">
        <f t="shared" si="65"/>
        <v>#VALUE!</v>
      </c>
      <c r="P310" s="113" t="e">
        <f t="shared" si="66"/>
        <v>#VALUE!</v>
      </c>
      <c r="Q310" s="113">
        <f>SUMIFS(Zahlungsfreigabe!$J$12:$J$1000,Zahlungsfreigabe!$C$12:$C$1000,Baukosten!F310,Zahlungsfreigabe!$E$12:$E$1000,D310)</f>
        <v>0</v>
      </c>
      <c r="R310" s="113" t="e">
        <f t="shared" si="67"/>
        <v>#VALUE!</v>
      </c>
      <c r="S310" s="130" t="e">
        <f t="shared" si="68"/>
        <v>#VALUE!</v>
      </c>
      <c r="T310" s="55">
        <v>0</v>
      </c>
      <c r="U310" s="113" t="e">
        <f t="shared" si="69"/>
        <v>#VALUE!</v>
      </c>
      <c r="V310" s="11"/>
      <c r="W310" s="11"/>
      <c r="AC310" s="100" t="str">
        <f t="shared" si="58"/>
        <v/>
      </c>
      <c r="AD310" s="129" t="e">
        <f t="shared" si="59"/>
        <v>#VALUE!</v>
      </c>
      <c r="AE310" s="5" t="e">
        <f t="shared" si="60"/>
        <v>#VALUE!</v>
      </c>
    </row>
    <row r="311" spans="1:31" x14ac:dyDescent="0.2">
      <c r="A311" s="41" t="str">
        <f>IF(F311="","",1+MAX(A$10:A310))</f>
        <v/>
      </c>
      <c r="B311" s="10"/>
      <c r="C311" s="10">
        <v>250</v>
      </c>
      <c r="D311" s="11" t="s">
        <v>87</v>
      </c>
      <c r="E311" s="113"/>
      <c r="F311" s="11"/>
      <c r="G311" s="113"/>
      <c r="H311" s="114">
        <v>0</v>
      </c>
      <c r="I311" s="113">
        <f t="shared" si="61"/>
        <v>0</v>
      </c>
      <c r="J311" s="113">
        <f t="shared" si="62"/>
        <v>0</v>
      </c>
      <c r="K311" s="113" t="str">
        <f>IF(ISERROR(VLOOKUP(AC311,Nachträge!$A$2:$Y$646,25,FALSE)),"",VLOOKUP(AC311,Nachträge!$A$2:$Y$646,25,FALSE))</f>
        <v/>
      </c>
      <c r="L311" s="114">
        <v>0</v>
      </c>
      <c r="M311" s="113" t="e">
        <f t="shared" si="63"/>
        <v>#VALUE!</v>
      </c>
      <c r="N311" s="113" t="e">
        <f t="shared" si="64"/>
        <v>#VALUE!</v>
      </c>
      <c r="O311" s="113" t="e">
        <f t="shared" si="65"/>
        <v>#VALUE!</v>
      </c>
      <c r="P311" s="113" t="e">
        <f t="shared" si="66"/>
        <v>#VALUE!</v>
      </c>
      <c r="Q311" s="113">
        <f>SUMIFS(Zahlungsfreigabe!$J$12:$J$1000,Zahlungsfreigabe!$C$12:$C$1000,Baukosten!F311,Zahlungsfreigabe!$E$12:$E$1000,D311)</f>
        <v>0</v>
      </c>
      <c r="R311" s="113" t="e">
        <f t="shared" si="67"/>
        <v>#VALUE!</v>
      </c>
      <c r="S311" s="130" t="e">
        <f t="shared" si="68"/>
        <v>#VALUE!</v>
      </c>
      <c r="T311" s="55">
        <v>0</v>
      </c>
      <c r="U311" s="113" t="e">
        <f t="shared" si="69"/>
        <v>#VALUE!</v>
      </c>
      <c r="V311" s="11"/>
      <c r="W311" s="11"/>
      <c r="AC311" s="100" t="str">
        <f t="shared" si="58"/>
        <v/>
      </c>
      <c r="AD311" s="129" t="e">
        <f t="shared" si="59"/>
        <v>#VALUE!</v>
      </c>
      <c r="AE311" s="5" t="e">
        <f t="shared" si="60"/>
        <v>#VALUE!</v>
      </c>
    </row>
    <row r="312" spans="1:31" x14ac:dyDescent="0.2">
      <c r="A312" s="41" t="str">
        <f>IF(F312="","",1+MAX(A$10:A311))</f>
        <v/>
      </c>
      <c r="B312" s="10"/>
      <c r="C312" s="10">
        <v>250</v>
      </c>
      <c r="D312" s="11" t="s">
        <v>87</v>
      </c>
      <c r="E312" s="113"/>
      <c r="F312" s="11"/>
      <c r="G312" s="113"/>
      <c r="H312" s="114">
        <v>0</v>
      </c>
      <c r="I312" s="113">
        <f t="shared" si="61"/>
        <v>0</v>
      </c>
      <c r="J312" s="113">
        <f t="shared" si="62"/>
        <v>0</v>
      </c>
      <c r="K312" s="113" t="str">
        <f>IF(ISERROR(VLOOKUP(AC312,Nachträge!$A$2:$Y$646,25,FALSE)),"",VLOOKUP(AC312,Nachträge!$A$2:$Y$646,25,FALSE))</f>
        <v/>
      </c>
      <c r="L312" s="114">
        <v>0</v>
      </c>
      <c r="M312" s="113" t="e">
        <f t="shared" si="63"/>
        <v>#VALUE!</v>
      </c>
      <c r="N312" s="113" t="e">
        <f t="shared" si="64"/>
        <v>#VALUE!</v>
      </c>
      <c r="O312" s="113" t="e">
        <f t="shared" si="65"/>
        <v>#VALUE!</v>
      </c>
      <c r="P312" s="113" t="e">
        <f t="shared" si="66"/>
        <v>#VALUE!</v>
      </c>
      <c r="Q312" s="113">
        <f>SUMIFS(Zahlungsfreigabe!$J$12:$J$1000,Zahlungsfreigabe!$C$12:$C$1000,Baukosten!F312,Zahlungsfreigabe!$E$12:$E$1000,D312)</f>
        <v>0</v>
      </c>
      <c r="R312" s="113" t="e">
        <f t="shared" si="67"/>
        <v>#VALUE!</v>
      </c>
      <c r="S312" s="130" t="e">
        <f t="shared" si="68"/>
        <v>#VALUE!</v>
      </c>
      <c r="T312" s="55">
        <v>0</v>
      </c>
      <c r="U312" s="113" t="e">
        <f t="shared" si="69"/>
        <v>#VALUE!</v>
      </c>
      <c r="V312" s="11"/>
      <c r="W312" s="11"/>
      <c r="AC312" s="100" t="str">
        <f t="shared" si="58"/>
        <v/>
      </c>
      <c r="AD312" s="129" t="e">
        <f t="shared" si="59"/>
        <v>#VALUE!</v>
      </c>
      <c r="AE312" s="5" t="e">
        <f t="shared" si="60"/>
        <v>#VALUE!</v>
      </c>
    </row>
    <row r="313" spans="1:31" x14ac:dyDescent="0.2">
      <c r="A313" s="41" t="str">
        <f>IF(F313="","",1+MAX(A$10:A312))</f>
        <v/>
      </c>
      <c r="B313" s="10"/>
      <c r="C313" s="10">
        <v>250</v>
      </c>
      <c r="D313" s="11" t="s">
        <v>87</v>
      </c>
      <c r="E313" s="113"/>
      <c r="F313" s="11"/>
      <c r="G313" s="113"/>
      <c r="H313" s="114">
        <v>0</v>
      </c>
      <c r="I313" s="113">
        <f t="shared" si="61"/>
        <v>0</v>
      </c>
      <c r="J313" s="113">
        <f t="shared" si="62"/>
        <v>0</v>
      </c>
      <c r="K313" s="113" t="str">
        <f>IF(ISERROR(VLOOKUP(AC313,Nachträge!$A$2:$Y$646,25,FALSE)),"",VLOOKUP(AC313,Nachträge!$A$2:$Y$646,25,FALSE))</f>
        <v/>
      </c>
      <c r="L313" s="114">
        <v>0</v>
      </c>
      <c r="M313" s="113" t="e">
        <f t="shared" si="63"/>
        <v>#VALUE!</v>
      </c>
      <c r="N313" s="113" t="e">
        <f t="shared" si="64"/>
        <v>#VALUE!</v>
      </c>
      <c r="O313" s="113" t="e">
        <f t="shared" si="65"/>
        <v>#VALUE!</v>
      </c>
      <c r="P313" s="113" t="e">
        <f t="shared" si="66"/>
        <v>#VALUE!</v>
      </c>
      <c r="Q313" s="113">
        <f>SUMIFS(Zahlungsfreigabe!$J$12:$J$1000,Zahlungsfreigabe!$C$12:$C$1000,Baukosten!F313,Zahlungsfreigabe!$E$12:$E$1000,D313)</f>
        <v>0</v>
      </c>
      <c r="R313" s="113" t="e">
        <f t="shared" si="67"/>
        <v>#VALUE!</v>
      </c>
      <c r="S313" s="130" t="e">
        <f t="shared" si="68"/>
        <v>#VALUE!</v>
      </c>
      <c r="T313" s="55">
        <v>0</v>
      </c>
      <c r="U313" s="113" t="e">
        <f t="shared" si="69"/>
        <v>#VALUE!</v>
      </c>
      <c r="V313" s="11"/>
      <c r="W313" s="11"/>
      <c r="AC313" s="100" t="str">
        <f t="shared" si="58"/>
        <v/>
      </c>
      <c r="AD313" s="129" t="e">
        <f t="shared" si="59"/>
        <v>#VALUE!</v>
      </c>
      <c r="AE313" s="5" t="e">
        <f t="shared" si="60"/>
        <v>#VALUE!</v>
      </c>
    </row>
    <row r="314" spans="1:31" x14ac:dyDescent="0.2">
      <c r="A314" s="41" t="str">
        <f>IF(F314="","",1+MAX(A$10:A313))</f>
        <v/>
      </c>
      <c r="B314" s="10"/>
      <c r="C314" s="10">
        <v>250</v>
      </c>
      <c r="D314" s="11" t="s">
        <v>87</v>
      </c>
      <c r="E314" s="113"/>
      <c r="F314" s="11"/>
      <c r="G314" s="113"/>
      <c r="H314" s="114">
        <v>0</v>
      </c>
      <c r="I314" s="113">
        <f t="shared" si="61"/>
        <v>0</v>
      </c>
      <c r="J314" s="113">
        <f t="shared" si="62"/>
        <v>0</v>
      </c>
      <c r="K314" s="113" t="str">
        <f>IF(ISERROR(VLOOKUP(AC314,Nachträge!$A$2:$Y$646,25,FALSE)),"",VLOOKUP(AC314,Nachträge!$A$2:$Y$646,25,FALSE))</f>
        <v/>
      </c>
      <c r="L314" s="114">
        <v>0</v>
      </c>
      <c r="M314" s="113" t="e">
        <f t="shared" si="63"/>
        <v>#VALUE!</v>
      </c>
      <c r="N314" s="113" t="e">
        <f t="shared" si="64"/>
        <v>#VALUE!</v>
      </c>
      <c r="O314" s="113" t="e">
        <f t="shared" si="65"/>
        <v>#VALUE!</v>
      </c>
      <c r="P314" s="113" t="e">
        <f t="shared" si="66"/>
        <v>#VALUE!</v>
      </c>
      <c r="Q314" s="113">
        <f>SUMIFS(Zahlungsfreigabe!$J$12:$J$1000,Zahlungsfreigabe!$C$12:$C$1000,Baukosten!F314,Zahlungsfreigabe!$E$12:$E$1000,D314)</f>
        <v>0</v>
      </c>
      <c r="R314" s="113" t="e">
        <f t="shared" si="67"/>
        <v>#VALUE!</v>
      </c>
      <c r="S314" s="130" t="e">
        <f t="shared" si="68"/>
        <v>#VALUE!</v>
      </c>
      <c r="T314" s="55">
        <v>0</v>
      </c>
      <c r="U314" s="113" t="e">
        <f t="shared" si="69"/>
        <v>#VALUE!</v>
      </c>
      <c r="V314" s="11"/>
      <c r="W314" s="11"/>
      <c r="AC314" s="100" t="str">
        <f t="shared" si="58"/>
        <v/>
      </c>
      <c r="AD314" s="129" t="e">
        <f t="shared" si="59"/>
        <v>#VALUE!</v>
      </c>
      <c r="AE314" s="5" t="e">
        <f t="shared" si="60"/>
        <v>#VALUE!</v>
      </c>
    </row>
    <row r="315" spans="1:31" x14ac:dyDescent="0.2">
      <c r="A315" s="41" t="str">
        <f>IF(F315="","",1+MAX(A$10:A314))</f>
        <v/>
      </c>
      <c r="B315" s="10"/>
      <c r="C315" s="10">
        <v>250</v>
      </c>
      <c r="D315" s="11" t="s">
        <v>87</v>
      </c>
      <c r="E315" s="113"/>
      <c r="F315" s="11"/>
      <c r="G315" s="113"/>
      <c r="H315" s="114">
        <v>0</v>
      </c>
      <c r="I315" s="113">
        <f t="shared" si="61"/>
        <v>0</v>
      </c>
      <c r="J315" s="113">
        <f t="shared" si="62"/>
        <v>0</v>
      </c>
      <c r="K315" s="113" t="str">
        <f>IF(ISERROR(VLOOKUP(AC315,Nachträge!$A$2:$Y$646,25,FALSE)),"",VLOOKUP(AC315,Nachträge!$A$2:$Y$646,25,FALSE))</f>
        <v/>
      </c>
      <c r="L315" s="114">
        <v>0</v>
      </c>
      <c r="M315" s="113" t="e">
        <f t="shared" si="63"/>
        <v>#VALUE!</v>
      </c>
      <c r="N315" s="113" t="e">
        <f t="shared" si="64"/>
        <v>#VALUE!</v>
      </c>
      <c r="O315" s="113" t="e">
        <f t="shared" si="65"/>
        <v>#VALUE!</v>
      </c>
      <c r="P315" s="113" t="e">
        <f t="shared" si="66"/>
        <v>#VALUE!</v>
      </c>
      <c r="Q315" s="113">
        <f>SUMIFS(Zahlungsfreigabe!$J$12:$J$1000,Zahlungsfreigabe!$C$12:$C$1000,Baukosten!F315,Zahlungsfreigabe!$E$12:$E$1000,D315)</f>
        <v>0</v>
      </c>
      <c r="R315" s="113" t="e">
        <f t="shared" si="67"/>
        <v>#VALUE!</v>
      </c>
      <c r="S315" s="130" t="e">
        <f t="shared" si="68"/>
        <v>#VALUE!</v>
      </c>
      <c r="T315" s="55">
        <v>0</v>
      </c>
      <c r="U315" s="113" t="e">
        <f t="shared" si="69"/>
        <v>#VALUE!</v>
      </c>
      <c r="V315" s="11"/>
      <c r="W315" s="11"/>
      <c r="AC315" s="100" t="str">
        <f t="shared" si="58"/>
        <v/>
      </c>
      <c r="AD315" s="129" t="e">
        <f t="shared" si="59"/>
        <v>#VALUE!</v>
      </c>
      <c r="AE315" s="5" t="e">
        <f t="shared" si="60"/>
        <v>#VALUE!</v>
      </c>
    </row>
    <row r="316" spans="1:31" x14ac:dyDescent="0.2">
      <c r="A316" s="41" t="str">
        <f>IF(F316="","",1+MAX(A$10:A315))</f>
        <v/>
      </c>
      <c r="B316" s="10"/>
      <c r="C316" s="10">
        <v>250</v>
      </c>
      <c r="D316" s="11" t="s">
        <v>87</v>
      </c>
      <c r="E316" s="113"/>
      <c r="F316" s="11"/>
      <c r="G316" s="113"/>
      <c r="H316" s="114">
        <v>0</v>
      </c>
      <c r="I316" s="113">
        <f t="shared" si="61"/>
        <v>0</v>
      </c>
      <c r="J316" s="113">
        <f t="shared" si="62"/>
        <v>0</v>
      </c>
      <c r="K316" s="113" t="str">
        <f>IF(ISERROR(VLOOKUP(AC316,Nachträge!$A$2:$Y$646,25,FALSE)),"",VLOOKUP(AC316,Nachträge!$A$2:$Y$646,25,FALSE))</f>
        <v/>
      </c>
      <c r="L316" s="114">
        <v>0</v>
      </c>
      <c r="M316" s="113" t="e">
        <f t="shared" si="63"/>
        <v>#VALUE!</v>
      </c>
      <c r="N316" s="113" t="e">
        <f t="shared" si="64"/>
        <v>#VALUE!</v>
      </c>
      <c r="O316" s="113" t="e">
        <f t="shared" si="65"/>
        <v>#VALUE!</v>
      </c>
      <c r="P316" s="113" t="e">
        <f t="shared" si="66"/>
        <v>#VALUE!</v>
      </c>
      <c r="Q316" s="113">
        <f>SUMIFS(Zahlungsfreigabe!$J$12:$J$1000,Zahlungsfreigabe!$C$12:$C$1000,Baukosten!F316,Zahlungsfreigabe!$E$12:$E$1000,D316)</f>
        <v>0</v>
      </c>
      <c r="R316" s="113" t="e">
        <f t="shared" si="67"/>
        <v>#VALUE!</v>
      </c>
      <c r="S316" s="130" t="e">
        <f t="shared" si="68"/>
        <v>#VALUE!</v>
      </c>
      <c r="T316" s="55">
        <v>0</v>
      </c>
      <c r="U316" s="113" t="e">
        <f t="shared" si="69"/>
        <v>#VALUE!</v>
      </c>
      <c r="V316" s="11"/>
      <c r="W316" s="11"/>
      <c r="AC316" s="100" t="str">
        <f t="shared" si="58"/>
        <v/>
      </c>
      <c r="AD316" s="129" t="e">
        <f t="shared" si="59"/>
        <v>#VALUE!</v>
      </c>
      <c r="AE316" s="5" t="e">
        <f t="shared" si="60"/>
        <v>#VALUE!</v>
      </c>
    </row>
    <row r="317" spans="1:31" x14ac:dyDescent="0.2">
      <c r="A317" s="41" t="str">
        <f>IF(F317="","",1+MAX(A$10:A316))</f>
        <v/>
      </c>
      <c r="B317" s="10"/>
      <c r="C317" s="10">
        <v>250</v>
      </c>
      <c r="D317" s="11" t="s">
        <v>87</v>
      </c>
      <c r="E317" s="113"/>
      <c r="F317" s="11"/>
      <c r="G317" s="113"/>
      <c r="H317" s="114">
        <v>0</v>
      </c>
      <c r="I317" s="113">
        <f t="shared" si="61"/>
        <v>0</v>
      </c>
      <c r="J317" s="113">
        <f t="shared" si="62"/>
        <v>0</v>
      </c>
      <c r="K317" s="113" t="str">
        <f>IF(ISERROR(VLOOKUP(AC317,Nachträge!$A$2:$Y$646,25,FALSE)),"",VLOOKUP(AC317,Nachträge!$A$2:$Y$646,25,FALSE))</f>
        <v/>
      </c>
      <c r="L317" s="114">
        <v>0</v>
      </c>
      <c r="M317" s="113" t="e">
        <f t="shared" si="63"/>
        <v>#VALUE!</v>
      </c>
      <c r="N317" s="113" t="e">
        <f t="shared" si="64"/>
        <v>#VALUE!</v>
      </c>
      <c r="O317" s="113" t="e">
        <f t="shared" si="65"/>
        <v>#VALUE!</v>
      </c>
      <c r="P317" s="113" t="e">
        <f t="shared" si="66"/>
        <v>#VALUE!</v>
      </c>
      <c r="Q317" s="113">
        <f>SUMIFS(Zahlungsfreigabe!$J$12:$J$1000,Zahlungsfreigabe!$C$12:$C$1000,Baukosten!F317,Zahlungsfreigabe!$E$12:$E$1000,D317)</f>
        <v>0</v>
      </c>
      <c r="R317" s="113" t="e">
        <f t="shared" si="67"/>
        <v>#VALUE!</v>
      </c>
      <c r="S317" s="130" t="e">
        <f t="shared" si="68"/>
        <v>#VALUE!</v>
      </c>
      <c r="T317" s="55">
        <v>0</v>
      </c>
      <c r="U317" s="113" t="e">
        <f t="shared" si="69"/>
        <v>#VALUE!</v>
      </c>
      <c r="V317" s="11"/>
      <c r="W317" s="11"/>
      <c r="AC317" s="100" t="str">
        <f t="shared" si="58"/>
        <v/>
      </c>
      <c r="AD317" s="129" t="e">
        <f t="shared" si="59"/>
        <v>#VALUE!</v>
      </c>
      <c r="AE317" s="5" t="e">
        <f t="shared" si="60"/>
        <v>#VALUE!</v>
      </c>
    </row>
    <row r="318" spans="1:31" x14ac:dyDescent="0.2">
      <c r="A318" s="41" t="str">
        <f>IF(F318="","",1+MAX(A$10:A317))</f>
        <v/>
      </c>
      <c r="B318" s="10"/>
      <c r="C318" s="10">
        <v>250</v>
      </c>
      <c r="D318" s="11" t="s">
        <v>87</v>
      </c>
      <c r="E318" s="113"/>
      <c r="F318" s="11"/>
      <c r="G318" s="113"/>
      <c r="H318" s="114">
        <v>0</v>
      </c>
      <c r="I318" s="113">
        <f t="shared" si="61"/>
        <v>0</v>
      </c>
      <c r="J318" s="113">
        <f t="shared" si="62"/>
        <v>0</v>
      </c>
      <c r="K318" s="113" t="str">
        <f>IF(ISERROR(VLOOKUP(AC318,Nachträge!$A$2:$Y$646,25,FALSE)),"",VLOOKUP(AC318,Nachträge!$A$2:$Y$646,25,FALSE))</f>
        <v/>
      </c>
      <c r="L318" s="114">
        <v>0</v>
      </c>
      <c r="M318" s="113" t="e">
        <f t="shared" si="63"/>
        <v>#VALUE!</v>
      </c>
      <c r="N318" s="113" t="e">
        <f t="shared" si="64"/>
        <v>#VALUE!</v>
      </c>
      <c r="O318" s="113" t="e">
        <f t="shared" si="65"/>
        <v>#VALUE!</v>
      </c>
      <c r="P318" s="113" t="e">
        <f t="shared" si="66"/>
        <v>#VALUE!</v>
      </c>
      <c r="Q318" s="113">
        <f>SUMIFS(Zahlungsfreigabe!$J$12:$J$1000,Zahlungsfreigabe!$C$12:$C$1000,Baukosten!F318,Zahlungsfreigabe!$E$12:$E$1000,D318)</f>
        <v>0</v>
      </c>
      <c r="R318" s="113" t="e">
        <f t="shared" si="67"/>
        <v>#VALUE!</v>
      </c>
      <c r="S318" s="130" t="e">
        <f t="shared" si="68"/>
        <v>#VALUE!</v>
      </c>
      <c r="T318" s="55">
        <v>0</v>
      </c>
      <c r="U318" s="113" t="e">
        <f t="shared" si="69"/>
        <v>#VALUE!</v>
      </c>
      <c r="V318" s="11"/>
      <c r="W318" s="11"/>
      <c r="AC318" s="100" t="str">
        <f t="shared" si="58"/>
        <v/>
      </c>
      <c r="AD318" s="129" t="e">
        <f t="shared" si="59"/>
        <v>#VALUE!</v>
      </c>
      <c r="AE318" s="5" t="e">
        <f t="shared" si="60"/>
        <v>#VALUE!</v>
      </c>
    </row>
    <row r="319" spans="1:31" x14ac:dyDescent="0.2">
      <c r="A319" s="41" t="str">
        <f>IF(F319="","",1+MAX(A$10:A318))</f>
        <v/>
      </c>
      <c r="B319" s="10"/>
      <c r="C319" s="10">
        <v>250</v>
      </c>
      <c r="D319" s="11" t="s">
        <v>87</v>
      </c>
      <c r="E319" s="113"/>
      <c r="F319" s="11"/>
      <c r="G319" s="113"/>
      <c r="H319" s="114">
        <v>0</v>
      </c>
      <c r="I319" s="113">
        <f t="shared" si="61"/>
        <v>0</v>
      </c>
      <c r="J319" s="113">
        <f t="shared" si="62"/>
        <v>0</v>
      </c>
      <c r="K319" s="113" t="str">
        <f>IF(ISERROR(VLOOKUP(AC319,Nachträge!$A$2:$Y$646,25,FALSE)),"",VLOOKUP(AC319,Nachträge!$A$2:$Y$646,25,FALSE))</f>
        <v/>
      </c>
      <c r="L319" s="114">
        <v>0</v>
      </c>
      <c r="M319" s="113" t="e">
        <f t="shared" si="63"/>
        <v>#VALUE!</v>
      </c>
      <c r="N319" s="113" t="e">
        <f t="shared" si="64"/>
        <v>#VALUE!</v>
      </c>
      <c r="O319" s="113" t="e">
        <f t="shared" si="65"/>
        <v>#VALUE!</v>
      </c>
      <c r="P319" s="113" t="e">
        <f t="shared" si="66"/>
        <v>#VALUE!</v>
      </c>
      <c r="Q319" s="113">
        <f>SUMIFS(Zahlungsfreigabe!$J$12:$J$1000,Zahlungsfreigabe!$C$12:$C$1000,Baukosten!F319,Zahlungsfreigabe!$E$12:$E$1000,D319)</f>
        <v>0</v>
      </c>
      <c r="R319" s="113" t="e">
        <f t="shared" si="67"/>
        <v>#VALUE!</v>
      </c>
      <c r="S319" s="130" t="e">
        <f t="shared" si="68"/>
        <v>#VALUE!</v>
      </c>
      <c r="T319" s="55">
        <v>0</v>
      </c>
      <c r="U319" s="113" t="e">
        <f t="shared" si="69"/>
        <v>#VALUE!</v>
      </c>
      <c r="V319" s="11"/>
      <c r="W319" s="11"/>
      <c r="AC319" s="100" t="str">
        <f t="shared" si="58"/>
        <v/>
      </c>
      <c r="AD319" s="129" t="e">
        <f t="shared" si="59"/>
        <v>#VALUE!</v>
      </c>
      <c r="AE319" s="5" t="e">
        <f t="shared" si="60"/>
        <v>#VALUE!</v>
      </c>
    </row>
    <row r="320" spans="1:31" x14ac:dyDescent="0.2">
      <c r="A320" s="41" t="str">
        <f>IF(F320="","",1+MAX(A$10:A319))</f>
        <v/>
      </c>
      <c r="B320" s="10"/>
      <c r="C320" s="10">
        <v>250</v>
      </c>
      <c r="D320" s="11" t="s">
        <v>87</v>
      </c>
      <c r="E320" s="113"/>
      <c r="F320" s="11"/>
      <c r="G320" s="113"/>
      <c r="H320" s="114">
        <v>0</v>
      </c>
      <c r="I320" s="113">
        <f t="shared" si="61"/>
        <v>0</v>
      </c>
      <c r="J320" s="113">
        <f t="shared" si="62"/>
        <v>0</v>
      </c>
      <c r="K320" s="113" t="str">
        <f>IF(ISERROR(VLOOKUP(AC320,Nachträge!$A$2:$Y$646,25,FALSE)),"",VLOOKUP(AC320,Nachträge!$A$2:$Y$646,25,FALSE))</f>
        <v/>
      </c>
      <c r="L320" s="114">
        <v>0</v>
      </c>
      <c r="M320" s="113" t="e">
        <f t="shared" si="63"/>
        <v>#VALUE!</v>
      </c>
      <c r="N320" s="113" t="e">
        <f t="shared" si="64"/>
        <v>#VALUE!</v>
      </c>
      <c r="O320" s="113" t="e">
        <f t="shared" si="65"/>
        <v>#VALUE!</v>
      </c>
      <c r="P320" s="113" t="e">
        <f t="shared" si="66"/>
        <v>#VALUE!</v>
      </c>
      <c r="Q320" s="113">
        <f>SUMIFS(Zahlungsfreigabe!$J$12:$J$1000,Zahlungsfreigabe!$C$12:$C$1000,Baukosten!F320,Zahlungsfreigabe!$E$12:$E$1000,D320)</f>
        <v>0</v>
      </c>
      <c r="R320" s="113" t="e">
        <f t="shared" si="67"/>
        <v>#VALUE!</v>
      </c>
      <c r="S320" s="130" t="e">
        <f t="shared" si="68"/>
        <v>#VALUE!</v>
      </c>
      <c r="T320" s="55">
        <v>0</v>
      </c>
      <c r="U320" s="113" t="e">
        <f t="shared" si="69"/>
        <v>#VALUE!</v>
      </c>
      <c r="V320" s="11"/>
      <c r="W320" s="11"/>
      <c r="AC320" s="100" t="str">
        <f t="shared" si="58"/>
        <v/>
      </c>
      <c r="AD320" s="129" t="e">
        <f t="shared" si="59"/>
        <v>#VALUE!</v>
      </c>
      <c r="AE320" s="5" t="e">
        <f t="shared" si="60"/>
        <v>#VALUE!</v>
      </c>
    </row>
    <row r="321" spans="1:31" x14ac:dyDescent="0.2">
      <c r="A321" s="41" t="str">
        <f>IF(F321="","",1+MAX(A$10:A320))</f>
        <v/>
      </c>
      <c r="B321" s="10"/>
      <c r="C321" s="10">
        <v>250</v>
      </c>
      <c r="D321" s="11" t="s">
        <v>87</v>
      </c>
      <c r="E321" s="113"/>
      <c r="F321" s="11"/>
      <c r="G321" s="113"/>
      <c r="H321" s="114">
        <v>0</v>
      </c>
      <c r="I321" s="113">
        <f t="shared" si="61"/>
        <v>0</v>
      </c>
      <c r="J321" s="113">
        <f t="shared" si="62"/>
        <v>0</v>
      </c>
      <c r="K321" s="113" t="str">
        <f>IF(ISERROR(VLOOKUP(AC321,Nachträge!$A$2:$Y$646,25,FALSE)),"",VLOOKUP(AC321,Nachträge!$A$2:$Y$646,25,FALSE))</f>
        <v/>
      </c>
      <c r="L321" s="114">
        <v>0</v>
      </c>
      <c r="M321" s="113" t="e">
        <f t="shared" si="63"/>
        <v>#VALUE!</v>
      </c>
      <c r="N321" s="113" t="e">
        <f t="shared" si="64"/>
        <v>#VALUE!</v>
      </c>
      <c r="O321" s="113" t="e">
        <f t="shared" si="65"/>
        <v>#VALUE!</v>
      </c>
      <c r="P321" s="113" t="e">
        <f t="shared" si="66"/>
        <v>#VALUE!</v>
      </c>
      <c r="Q321" s="113">
        <f>SUMIFS(Zahlungsfreigabe!$J$12:$J$1000,Zahlungsfreigabe!$C$12:$C$1000,Baukosten!F321,Zahlungsfreigabe!$E$12:$E$1000,D321)</f>
        <v>0</v>
      </c>
      <c r="R321" s="113" t="e">
        <f t="shared" si="67"/>
        <v>#VALUE!</v>
      </c>
      <c r="S321" s="130" t="e">
        <f t="shared" si="68"/>
        <v>#VALUE!</v>
      </c>
      <c r="T321" s="55">
        <v>0</v>
      </c>
      <c r="U321" s="113" t="e">
        <f t="shared" si="69"/>
        <v>#VALUE!</v>
      </c>
      <c r="V321" s="11"/>
      <c r="W321" s="11"/>
      <c r="AC321" s="100" t="str">
        <f t="shared" si="58"/>
        <v/>
      </c>
      <c r="AD321" s="129" t="e">
        <f t="shared" si="59"/>
        <v>#VALUE!</v>
      </c>
      <c r="AE321" s="5" t="e">
        <f t="shared" si="60"/>
        <v>#VALUE!</v>
      </c>
    </row>
    <row r="322" spans="1:31" x14ac:dyDescent="0.2">
      <c r="A322" s="41" t="str">
        <f>IF(F322="","",1+MAX(A$10:A321))</f>
        <v/>
      </c>
      <c r="B322" s="10"/>
      <c r="C322" s="10">
        <v>251</v>
      </c>
      <c r="D322" s="11" t="s">
        <v>88</v>
      </c>
      <c r="E322" s="113"/>
      <c r="F322" s="11"/>
      <c r="G322" s="113"/>
      <c r="H322" s="114">
        <v>0</v>
      </c>
      <c r="I322" s="113">
        <f t="shared" si="61"/>
        <v>0</v>
      </c>
      <c r="J322" s="113">
        <f t="shared" si="62"/>
        <v>0</v>
      </c>
      <c r="K322" s="113" t="str">
        <f>IF(ISERROR(VLOOKUP(AC322,Nachträge!$A$2:$Y$646,25,FALSE)),"",VLOOKUP(AC322,Nachträge!$A$2:$Y$646,25,FALSE))</f>
        <v/>
      </c>
      <c r="L322" s="114">
        <v>0</v>
      </c>
      <c r="M322" s="113" t="e">
        <f t="shared" si="63"/>
        <v>#VALUE!</v>
      </c>
      <c r="N322" s="113" t="e">
        <f t="shared" si="64"/>
        <v>#VALUE!</v>
      </c>
      <c r="O322" s="113" t="e">
        <f t="shared" si="65"/>
        <v>#VALUE!</v>
      </c>
      <c r="P322" s="113" t="e">
        <f t="shared" si="66"/>
        <v>#VALUE!</v>
      </c>
      <c r="Q322" s="113">
        <f>SUMIFS(Zahlungsfreigabe!$J$12:$J$1000,Zahlungsfreigabe!$C$12:$C$1000,Baukosten!F322,Zahlungsfreigabe!$E$12:$E$1000,D322)</f>
        <v>0</v>
      </c>
      <c r="R322" s="113" t="e">
        <f t="shared" si="67"/>
        <v>#VALUE!</v>
      </c>
      <c r="S322" s="130" t="e">
        <f t="shared" si="68"/>
        <v>#VALUE!</v>
      </c>
      <c r="T322" s="55">
        <v>0</v>
      </c>
      <c r="U322" s="113" t="e">
        <f t="shared" si="69"/>
        <v>#VALUE!</v>
      </c>
      <c r="V322" s="11"/>
      <c r="W322" s="11"/>
      <c r="AC322" s="100" t="str">
        <f t="shared" si="58"/>
        <v/>
      </c>
      <c r="AD322" s="129" t="e">
        <f t="shared" si="59"/>
        <v>#VALUE!</v>
      </c>
      <c r="AE322" s="5" t="e">
        <f t="shared" si="60"/>
        <v>#VALUE!</v>
      </c>
    </row>
    <row r="323" spans="1:31" x14ac:dyDescent="0.2">
      <c r="A323" s="41" t="str">
        <f>IF(F323="","",1+MAX(A$10:A322))</f>
        <v/>
      </c>
      <c r="B323" s="10"/>
      <c r="C323" s="10">
        <v>251</v>
      </c>
      <c r="D323" s="11" t="s">
        <v>88</v>
      </c>
      <c r="E323" s="113"/>
      <c r="F323" s="11"/>
      <c r="G323" s="113"/>
      <c r="H323" s="114">
        <v>0</v>
      </c>
      <c r="I323" s="113">
        <f t="shared" si="61"/>
        <v>0</v>
      </c>
      <c r="J323" s="113">
        <f t="shared" si="62"/>
        <v>0</v>
      </c>
      <c r="K323" s="113" t="str">
        <f>IF(ISERROR(VLOOKUP(AC323,Nachträge!$A$2:$Y$646,25,FALSE)),"",VLOOKUP(AC323,Nachträge!$A$2:$Y$646,25,FALSE))</f>
        <v/>
      </c>
      <c r="L323" s="114">
        <v>0</v>
      </c>
      <c r="M323" s="113" t="e">
        <f t="shared" si="63"/>
        <v>#VALUE!</v>
      </c>
      <c r="N323" s="113" t="e">
        <f t="shared" si="64"/>
        <v>#VALUE!</v>
      </c>
      <c r="O323" s="113" t="e">
        <f t="shared" si="65"/>
        <v>#VALUE!</v>
      </c>
      <c r="P323" s="113" t="e">
        <f t="shared" si="66"/>
        <v>#VALUE!</v>
      </c>
      <c r="Q323" s="113">
        <f>SUMIFS(Zahlungsfreigabe!$J$12:$J$1000,Zahlungsfreigabe!$C$12:$C$1000,Baukosten!F323,Zahlungsfreigabe!$E$12:$E$1000,D323)</f>
        <v>0</v>
      </c>
      <c r="R323" s="113" t="e">
        <f t="shared" si="67"/>
        <v>#VALUE!</v>
      </c>
      <c r="S323" s="130" t="e">
        <f t="shared" si="68"/>
        <v>#VALUE!</v>
      </c>
      <c r="T323" s="55">
        <v>0</v>
      </c>
      <c r="U323" s="113" t="e">
        <f t="shared" si="69"/>
        <v>#VALUE!</v>
      </c>
      <c r="V323" s="11"/>
      <c r="W323" s="11"/>
      <c r="AC323" s="100" t="str">
        <f t="shared" si="58"/>
        <v/>
      </c>
      <c r="AD323" s="129" t="e">
        <f t="shared" si="59"/>
        <v>#VALUE!</v>
      </c>
      <c r="AE323" s="5" t="e">
        <f t="shared" si="60"/>
        <v>#VALUE!</v>
      </c>
    </row>
    <row r="324" spans="1:31" x14ac:dyDescent="0.2">
      <c r="A324" s="41" t="str">
        <f>IF(F324="","",1+MAX(A$10:A323))</f>
        <v/>
      </c>
      <c r="B324" s="10"/>
      <c r="C324" s="10">
        <v>251</v>
      </c>
      <c r="D324" s="11" t="s">
        <v>88</v>
      </c>
      <c r="E324" s="113"/>
      <c r="F324" s="11"/>
      <c r="G324" s="113"/>
      <c r="H324" s="114">
        <v>0</v>
      </c>
      <c r="I324" s="113">
        <f t="shared" si="61"/>
        <v>0</v>
      </c>
      <c r="J324" s="113">
        <f t="shared" si="62"/>
        <v>0</v>
      </c>
      <c r="K324" s="113" t="str">
        <f>IF(ISERROR(VLOOKUP(AC324,Nachträge!$A$2:$Y$646,25,FALSE)),"",VLOOKUP(AC324,Nachträge!$A$2:$Y$646,25,FALSE))</f>
        <v/>
      </c>
      <c r="L324" s="114">
        <v>0</v>
      </c>
      <c r="M324" s="113" t="e">
        <f t="shared" si="63"/>
        <v>#VALUE!</v>
      </c>
      <c r="N324" s="113" t="e">
        <f t="shared" si="64"/>
        <v>#VALUE!</v>
      </c>
      <c r="O324" s="113" t="e">
        <f t="shared" si="65"/>
        <v>#VALUE!</v>
      </c>
      <c r="P324" s="113" t="e">
        <f t="shared" si="66"/>
        <v>#VALUE!</v>
      </c>
      <c r="Q324" s="113">
        <f>SUMIFS(Zahlungsfreigabe!$J$12:$J$1000,Zahlungsfreigabe!$C$12:$C$1000,Baukosten!F324,Zahlungsfreigabe!$E$12:$E$1000,D324)</f>
        <v>0</v>
      </c>
      <c r="R324" s="113" t="e">
        <f t="shared" si="67"/>
        <v>#VALUE!</v>
      </c>
      <c r="S324" s="130" t="e">
        <f t="shared" si="68"/>
        <v>#VALUE!</v>
      </c>
      <c r="T324" s="55">
        <v>0</v>
      </c>
      <c r="U324" s="113" t="e">
        <f t="shared" si="69"/>
        <v>#VALUE!</v>
      </c>
      <c r="V324" s="11"/>
      <c r="W324" s="11"/>
      <c r="AC324" s="100" t="str">
        <f t="shared" si="58"/>
        <v/>
      </c>
      <c r="AD324" s="129" t="e">
        <f t="shared" si="59"/>
        <v>#VALUE!</v>
      </c>
      <c r="AE324" s="5" t="e">
        <f t="shared" si="60"/>
        <v>#VALUE!</v>
      </c>
    </row>
    <row r="325" spans="1:31" x14ac:dyDescent="0.2">
      <c r="A325" s="41" t="str">
        <f>IF(F325="","",1+MAX(A$10:A324))</f>
        <v/>
      </c>
      <c r="B325" s="10"/>
      <c r="C325" s="10">
        <v>251</v>
      </c>
      <c r="D325" s="11" t="s">
        <v>88</v>
      </c>
      <c r="E325" s="113"/>
      <c r="F325" s="11"/>
      <c r="G325" s="113"/>
      <c r="H325" s="114">
        <v>0</v>
      </c>
      <c r="I325" s="113">
        <f t="shared" si="61"/>
        <v>0</v>
      </c>
      <c r="J325" s="113">
        <f t="shared" si="62"/>
        <v>0</v>
      </c>
      <c r="K325" s="113" t="str">
        <f>IF(ISERROR(VLOOKUP(AC325,Nachträge!$A$2:$Y$646,25,FALSE)),"",VLOOKUP(AC325,Nachträge!$A$2:$Y$646,25,FALSE))</f>
        <v/>
      </c>
      <c r="L325" s="114">
        <v>0</v>
      </c>
      <c r="M325" s="113" t="e">
        <f t="shared" si="63"/>
        <v>#VALUE!</v>
      </c>
      <c r="N325" s="113" t="e">
        <f t="shared" si="64"/>
        <v>#VALUE!</v>
      </c>
      <c r="O325" s="113" t="e">
        <f t="shared" si="65"/>
        <v>#VALUE!</v>
      </c>
      <c r="P325" s="113" t="e">
        <f t="shared" si="66"/>
        <v>#VALUE!</v>
      </c>
      <c r="Q325" s="113">
        <f>SUMIFS(Zahlungsfreigabe!$J$12:$J$1000,Zahlungsfreigabe!$C$12:$C$1000,Baukosten!F325,Zahlungsfreigabe!$E$12:$E$1000,D325)</f>
        <v>0</v>
      </c>
      <c r="R325" s="113" t="e">
        <f t="shared" si="67"/>
        <v>#VALUE!</v>
      </c>
      <c r="S325" s="130" t="e">
        <f t="shared" si="68"/>
        <v>#VALUE!</v>
      </c>
      <c r="T325" s="55">
        <v>0</v>
      </c>
      <c r="U325" s="113" t="e">
        <f t="shared" si="69"/>
        <v>#VALUE!</v>
      </c>
      <c r="V325" s="11"/>
      <c r="W325" s="11"/>
      <c r="AC325" s="100" t="str">
        <f t="shared" si="58"/>
        <v/>
      </c>
      <c r="AD325" s="129" t="e">
        <f t="shared" si="59"/>
        <v>#VALUE!</v>
      </c>
      <c r="AE325" s="5" t="e">
        <f t="shared" si="60"/>
        <v>#VALUE!</v>
      </c>
    </row>
    <row r="326" spans="1:31" x14ac:dyDescent="0.2">
      <c r="A326" s="41" t="str">
        <f>IF(F326="","",1+MAX(A$10:A325))</f>
        <v/>
      </c>
      <c r="B326" s="10"/>
      <c r="C326" s="10">
        <v>251</v>
      </c>
      <c r="D326" s="11" t="s">
        <v>88</v>
      </c>
      <c r="E326" s="113"/>
      <c r="F326" s="11"/>
      <c r="G326" s="113"/>
      <c r="H326" s="114">
        <v>0</v>
      </c>
      <c r="I326" s="113">
        <f t="shared" si="61"/>
        <v>0</v>
      </c>
      <c r="J326" s="113">
        <f t="shared" si="62"/>
        <v>0</v>
      </c>
      <c r="K326" s="113" t="str">
        <f>IF(ISERROR(VLOOKUP(AC326,Nachträge!$A$2:$Y$646,25,FALSE)),"",VLOOKUP(AC326,Nachträge!$A$2:$Y$646,25,FALSE))</f>
        <v/>
      </c>
      <c r="L326" s="114">
        <v>0</v>
      </c>
      <c r="M326" s="113" t="e">
        <f t="shared" si="63"/>
        <v>#VALUE!</v>
      </c>
      <c r="N326" s="113" t="e">
        <f t="shared" si="64"/>
        <v>#VALUE!</v>
      </c>
      <c r="O326" s="113" t="e">
        <f t="shared" si="65"/>
        <v>#VALUE!</v>
      </c>
      <c r="P326" s="113" t="e">
        <f t="shared" si="66"/>
        <v>#VALUE!</v>
      </c>
      <c r="Q326" s="113">
        <f>SUMIFS(Zahlungsfreigabe!$J$12:$J$1000,Zahlungsfreigabe!$C$12:$C$1000,Baukosten!F326,Zahlungsfreigabe!$E$12:$E$1000,D326)</f>
        <v>0</v>
      </c>
      <c r="R326" s="113" t="e">
        <f t="shared" si="67"/>
        <v>#VALUE!</v>
      </c>
      <c r="S326" s="130" t="e">
        <f t="shared" si="68"/>
        <v>#VALUE!</v>
      </c>
      <c r="T326" s="55">
        <v>0</v>
      </c>
      <c r="U326" s="113" t="e">
        <f t="shared" si="69"/>
        <v>#VALUE!</v>
      </c>
      <c r="V326" s="11"/>
      <c r="W326" s="11"/>
      <c r="AC326" s="100" t="str">
        <f t="shared" si="58"/>
        <v/>
      </c>
      <c r="AD326" s="129" t="e">
        <f t="shared" si="59"/>
        <v>#VALUE!</v>
      </c>
      <c r="AE326" s="5" t="e">
        <f t="shared" si="60"/>
        <v>#VALUE!</v>
      </c>
    </row>
    <row r="327" spans="1:31" x14ac:dyDescent="0.2">
      <c r="A327" s="41" t="str">
        <f>IF(F327="","",1+MAX(A$10:A326))</f>
        <v/>
      </c>
      <c r="B327" s="10"/>
      <c r="C327" s="10">
        <v>251</v>
      </c>
      <c r="D327" s="11" t="s">
        <v>88</v>
      </c>
      <c r="E327" s="113"/>
      <c r="F327" s="11"/>
      <c r="G327" s="113"/>
      <c r="H327" s="114">
        <v>0</v>
      </c>
      <c r="I327" s="113">
        <f t="shared" si="61"/>
        <v>0</v>
      </c>
      <c r="J327" s="113">
        <f t="shared" si="62"/>
        <v>0</v>
      </c>
      <c r="K327" s="113" t="str">
        <f>IF(ISERROR(VLOOKUP(AC327,Nachträge!$A$2:$Y$646,25,FALSE)),"",VLOOKUP(AC327,Nachträge!$A$2:$Y$646,25,FALSE))</f>
        <v/>
      </c>
      <c r="L327" s="114">
        <v>0</v>
      </c>
      <c r="M327" s="113" t="e">
        <f t="shared" si="63"/>
        <v>#VALUE!</v>
      </c>
      <c r="N327" s="113" t="e">
        <f t="shared" si="64"/>
        <v>#VALUE!</v>
      </c>
      <c r="O327" s="113" t="e">
        <f t="shared" si="65"/>
        <v>#VALUE!</v>
      </c>
      <c r="P327" s="113" t="e">
        <f t="shared" si="66"/>
        <v>#VALUE!</v>
      </c>
      <c r="Q327" s="113">
        <f>SUMIFS(Zahlungsfreigabe!$J$12:$J$1000,Zahlungsfreigabe!$C$12:$C$1000,Baukosten!F327,Zahlungsfreigabe!$E$12:$E$1000,D327)</f>
        <v>0</v>
      </c>
      <c r="R327" s="113" t="e">
        <f t="shared" si="67"/>
        <v>#VALUE!</v>
      </c>
      <c r="S327" s="130" t="e">
        <f t="shared" si="68"/>
        <v>#VALUE!</v>
      </c>
      <c r="T327" s="55">
        <v>0</v>
      </c>
      <c r="U327" s="113" t="e">
        <f t="shared" si="69"/>
        <v>#VALUE!</v>
      </c>
      <c r="V327" s="11"/>
      <c r="W327" s="11"/>
      <c r="AC327" s="100" t="str">
        <f t="shared" si="58"/>
        <v/>
      </c>
      <c r="AD327" s="129" t="e">
        <f t="shared" si="59"/>
        <v>#VALUE!</v>
      </c>
      <c r="AE327" s="5" t="e">
        <f t="shared" si="60"/>
        <v>#VALUE!</v>
      </c>
    </row>
    <row r="328" spans="1:31" x14ac:dyDescent="0.2">
      <c r="A328" s="41" t="str">
        <f>IF(F328="","",1+MAX(A$10:A327))</f>
        <v/>
      </c>
      <c r="B328" s="10"/>
      <c r="C328" s="10">
        <v>251</v>
      </c>
      <c r="D328" s="11" t="s">
        <v>88</v>
      </c>
      <c r="E328" s="113"/>
      <c r="F328" s="11"/>
      <c r="G328" s="113"/>
      <c r="H328" s="114">
        <v>0</v>
      </c>
      <c r="I328" s="113">
        <f t="shared" si="61"/>
        <v>0</v>
      </c>
      <c r="J328" s="113">
        <f t="shared" si="62"/>
        <v>0</v>
      </c>
      <c r="K328" s="113" t="str">
        <f>IF(ISERROR(VLOOKUP(AC328,Nachträge!$A$2:$Y$646,25,FALSE)),"",VLOOKUP(AC328,Nachträge!$A$2:$Y$646,25,FALSE))</f>
        <v/>
      </c>
      <c r="L328" s="114">
        <v>0</v>
      </c>
      <c r="M328" s="113" t="e">
        <f t="shared" si="63"/>
        <v>#VALUE!</v>
      </c>
      <c r="N328" s="113" t="e">
        <f t="shared" si="64"/>
        <v>#VALUE!</v>
      </c>
      <c r="O328" s="113" t="e">
        <f t="shared" si="65"/>
        <v>#VALUE!</v>
      </c>
      <c r="P328" s="113" t="e">
        <f t="shared" si="66"/>
        <v>#VALUE!</v>
      </c>
      <c r="Q328" s="113">
        <f>SUMIFS(Zahlungsfreigabe!$J$12:$J$1000,Zahlungsfreigabe!$C$12:$C$1000,Baukosten!F328,Zahlungsfreigabe!$E$12:$E$1000,D328)</f>
        <v>0</v>
      </c>
      <c r="R328" s="113" t="e">
        <f t="shared" si="67"/>
        <v>#VALUE!</v>
      </c>
      <c r="S328" s="130" t="e">
        <f t="shared" si="68"/>
        <v>#VALUE!</v>
      </c>
      <c r="T328" s="55">
        <v>0</v>
      </c>
      <c r="U328" s="113" t="e">
        <f t="shared" si="69"/>
        <v>#VALUE!</v>
      </c>
      <c r="V328" s="11"/>
      <c r="W328" s="11"/>
      <c r="AC328" s="100" t="str">
        <f t="shared" si="58"/>
        <v/>
      </c>
      <c r="AD328" s="129" t="e">
        <f t="shared" si="59"/>
        <v>#VALUE!</v>
      </c>
      <c r="AE328" s="5" t="e">
        <f t="shared" si="60"/>
        <v>#VALUE!</v>
      </c>
    </row>
    <row r="329" spans="1:31" x14ac:dyDescent="0.2">
      <c r="A329" s="41" t="str">
        <f>IF(F329="","",1+MAX(A$10:A328))</f>
        <v/>
      </c>
      <c r="B329" s="10"/>
      <c r="C329" s="10">
        <v>251</v>
      </c>
      <c r="D329" s="11" t="s">
        <v>88</v>
      </c>
      <c r="E329" s="113"/>
      <c r="F329" s="11"/>
      <c r="G329" s="113"/>
      <c r="H329" s="114">
        <v>0</v>
      </c>
      <c r="I329" s="113">
        <f t="shared" si="61"/>
        <v>0</v>
      </c>
      <c r="J329" s="113">
        <f t="shared" si="62"/>
        <v>0</v>
      </c>
      <c r="K329" s="113" t="str">
        <f>IF(ISERROR(VLOOKUP(AC329,Nachträge!$A$2:$Y$646,25,FALSE)),"",VLOOKUP(AC329,Nachträge!$A$2:$Y$646,25,FALSE))</f>
        <v/>
      </c>
      <c r="L329" s="114">
        <v>0</v>
      </c>
      <c r="M329" s="113" t="e">
        <f t="shared" si="63"/>
        <v>#VALUE!</v>
      </c>
      <c r="N329" s="113" t="e">
        <f t="shared" si="64"/>
        <v>#VALUE!</v>
      </c>
      <c r="O329" s="113" t="e">
        <f t="shared" si="65"/>
        <v>#VALUE!</v>
      </c>
      <c r="P329" s="113" t="e">
        <f t="shared" si="66"/>
        <v>#VALUE!</v>
      </c>
      <c r="Q329" s="113">
        <f>SUMIFS(Zahlungsfreigabe!$J$12:$J$1000,Zahlungsfreigabe!$C$12:$C$1000,Baukosten!F329,Zahlungsfreigabe!$E$12:$E$1000,D329)</f>
        <v>0</v>
      </c>
      <c r="R329" s="113" t="e">
        <f t="shared" si="67"/>
        <v>#VALUE!</v>
      </c>
      <c r="S329" s="130" t="e">
        <f t="shared" si="68"/>
        <v>#VALUE!</v>
      </c>
      <c r="T329" s="55">
        <v>0</v>
      </c>
      <c r="U329" s="113" t="e">
        <f t="shared" si="69"/>
        <v>#VALUE!</v>
      </c>
      <c r="V329" s="11"/>
      <c r="W329" s="11"/>
      <c r="AC329" s="100" t="str">
        <f t="shared" si="58"/>
        <v/>
      </c>
      <c r="AD329" s="129" t="e">
        <f t="shared" si="59"/>
        <v>#VALUE!</v>
      </c>
      <c r="AE329" s="5" t="e">
        <f t="shared" si="60"/>
        <v>#VALUE!</v>
      </c>
    </row>
    <row r="330" spans="1:31" x14ac:dyDescent="0.2">
      <c r="A330" s="41" t="str">
        <f>IF(F330="","",1+MAX(A$10:A329))</f>
        <v/>
      </c>
      <c r="B330" s="10"/>
      <c r="C330" s="10">
        <v>251</v>
      </c>
      <c r="D330" s="11" t="s">
        <v>88</v>
      </c>
      <c r="E330" s="113"/>
      <c r="F330" s="11"/>
      <c r="G330" s="113"/>
      <c r="H330" s="114">
        <v>0</v>
      </c>
      <c r="I330" s="113">
        <f t="shared" si="61"/>
        <v>0</v>
      </c>
      <c r="J330" s="113">
        <f t="shared" si="62"/>
        <v>0</v>
      </c>
      <c r="K330" s="113" t="str">
        <f>IF(ISERROR(VLOOKUP(AC330,Nachträge!$A$2:$Y$646,25,FALSE)),"",VLOOKUP(AC330,Nachträge!$A$2:$Y$646,25,FALSE))</f>
        <v/>
      </c>
      <c r="L330" s="114">
        <v>0</v>
      </c>
      <c r="M330" s="113" t="e">
        <f t="shared" si="63"/>
        <v>#VALUE!</v>
      </c>
      <c r="N330" s="113" t="e">
        <f t="shared" si="64"/>
        <v>#VALUE!</v>
      </c>
      <c r="O330" s="113" t="e">
        <f t="shared" si="65"/>
        <v>#VALUE!</v>
      </c>
      <c r="P330" s="113" t="e">
        <f t="shared" si="66"/>
        <v>#VALUE!</v>
      </c>
      <c r="Q330" s="113">
        <f>SUMIFS(Zahlungsfreigabe!$J$12:$J$1000,Zahlungsfreigabe!$C$12:$C$1000,Baukosten!F330,Zahlungsfreigabe!$E$12:$E$1000,D330)</f>
        <v>0</v>
      </c>
      <c r="R330" s="113" t="e">
        <f t="shared" si="67"/>
        <v>#VALUE!</v>
      </c>
      <c r="S330" s="130" t="e">
        <f t="shared" si="68"/>
        <v>#VALUE!</v>
      </c>
      <c r="T330" s="55">
        <v>0</v>
      </c>
      <c r="U330" s="113" t="e">
        <f t="shared" si="69"/>
        <v>#VALUE!</v>
      </c>
      <c r="V330" s="11"/>
      <c r="W330" s="11"/>
      <c r="AC330" s="100" t="str">
        <f t="shared" si="58"/>
        <v/>
      </c>
      <c r="AD330" s="129" t="e">
        <f t="shared" si="59"/>
        <v>#VALUE!</v>
      </c>
      <c r="AE330" s="5" t="e">
        <f t="shared" si="60"/>
        <v>#VALUE!</v>
      </c>
    </row>
    <row r="331" spans="1:31" x14ac:dyDescent="0.2">
      <c r="A331" s="41" t="str">
        <f>IF(F331="","",1+MAX(A$10:A330))</f>
        <v/>
      </c>
      <c r="B331" s="10"/>
      <c r="C331" s="10">
        <v>251</v>
      </c>
      <c r="D331" s="11" t="s">
        <v>88</v>
      </c>
      <c r="E331" s="113"/>
      <c r="F331" s="11"/>
      <c r="G331" s="113"/>
      <c r="H331" s="114">
        <v>0</v>
      </c>
      <c r="I331" s="113">
        <f t="shared" si="61"/>
        <v>0</v>
      </c>
      <c r="J331" s="113">
        <f t="shared" si="62"/>
        <v>0</v>
      </c>
      <c r="K331" s="113" t="str">
        <f>IF(ISERROR(VLOOKUP(AC331,Nachträge!$A$2:$Y$646,25,FALSE)),"",VLOOKUP(AC331,Nachträge!$A$2:$Y$646,25,FALSE))</f>
        <v/>
      </c>
      <c r="L331" s="114">
        <v>0</v>
      </c>
      <c r="M331" s="113" t="e">
        <f t="shared" si="63"/>
        <v>#VALUE!</v>
      </c>
      <c r="N331" s="113" t="e">
        <f t="shared" si="64"/>
        <v>#VALUE!</v>
      </c>
      <c r="O331" s="113" t="e">
        <f t="shared" si="65"/>
        <v>#VALUE!</v>
      </c>
      <c r="P331" s="113" t="e">
        <f t="shared" si="66"/>
        <v>#VALUE!</v>
      </c>
      <c r="Q331" s="113">
        <f>SUMIFS(Zahlungsfreigabe!$J$12:$J$1000,Zahlungsfreigabe!$C$12:$C$1000,Baukosten!F331,Zahlungsfreigabe!$E$12:$E$1000,D331)</f>
        <v>0</v>
      </c>
      <c r="R331" s="113" t="e">
        <f t="shared" si="67"/>
        <v>#VALUE!</v>
      </c>
      <c r="S331" s="130" t="e">
        <f t="shared" si="68"/>
        <v>#VALUE!</v>
      </c>
      <c r="T331" s="55">
        <v>0</v>
      </c>
      <c r="U331" s="113" t="e">
        <f t="shared" si="69"/>
        <v>#VALUE!</v>
      </c>
      <c r="V331" s="11"/>
      <c r="W331" s="11"/>
      <c r="AC331" s="100" t="str">
        <f t="shared" si="58"/>
        <v/>
      </c>
      <c r="AD331" s="129" t="e">
        <f t="shared" si="59"/>
        <v>#VALUE!</v>
      </c>
      <c r="AE331" s="5" t="e">
        <f t="shared" si="60"/>
        <v>#VALUE!</v>
      </c>
    </row>
    <row r="332" spans="1:31" x14ac:dyDescent="0.2">
      <c r="A332" s="41" t="str">
        <f>IF(F332="","",1+MAX(A$10:A331))</f>
        <v/>
      </c>
      <c r="B332" s="10"/>
      <c r="C332" s="10">
        <v>251</v>
      </c>
      <c r="D332" s="11" t="s">
        <v>88</v>
      </c>
      <c r="E332" s="113"/>
      <c r="F332" s="11"/>
      <c r="G332" s="113"/>
      <c r="H332" s="114">
        <v>0</v>
      </c>
      <c r="I332" s="113">
        <f t="shared" si="61"/>
        <v>0</v>
      </c>
      <c r="J332" s="113">
        <f t="shared" si="62"/>
        <v>0</v>
      </c>
      <c r="K332" s="113" t="str">
        <f>IF(ISERROR(VLOOKUP(AC332,Nachträge!$A$2:$Y$646,25,FALSE)),"",VLOOKUP(AC332,Nachträge!$A$2:$Y$646,25,FALSE))</f>
        <v/>
      </c>
      <c r="L332" s="114">
        <v>0</v>
      </c>
      <c r="M332" s="113" t="e">
        <f t="shared" si="63"/>
        <v>#VALUE!</v>
      </c>
      <c r="N332" s="113" t="e">
        <f t="shared" si="64"/>
        <v>#VALUE!</v>
      </c>
      <c r="O332" s="113" t="e">
        <f t="shared" si="65"/>
        <v>#VALUE!</v>
      </c>
      <c r="P332" s="113" t="e">
        <f t="shared" si="66"/>
        <v>#VALUE!</v>
      </c>
      <c r="Q332" s="113">
        <f>SUMIFS(Zahlungsfreigabe!$J$12:$J$1000,Zahlungsfreigabe!$C$12:$C$1000,Baukosten!F332,Zahlungsfreigabe!$E$12:$E$1000,D332)</f>
        <v>0</v>
      </c>
      <c r="R332" s="113" t="e">
        <f t="shared" si="67"/>
        <v>#VALUE!</v>
      </c>
      <c r="S332" s="130" t="e">
        <f t="shared" si="68"/>
        <v>#VALUE!</v>
      </c>
      <c r="T332" s="55">
        <v>0</v>
      </c>
      <c r="U332" s="113" t="e">
        <f t="shared" si="69"/>
        <v>#VALUE!</v>
      </c>
      <c r="V332" s="11"/>
      <c r="W332" s="11"/>
      <c r="AC332" s="100" t="str">
        <f t="shared" ref="AC332:AC395" si="70">IFERROR(A332,"")</f>
        <v/>
      </c>
      <c r="AD332" s="129" t="e">
        <f t="shared" ref="AD332:AD395" si="71">J332+K332</f>
        <v>#VALUE!</v>
      </c>
      <c r="AE332" s="5" t="e">
        <f t="shared" ref="AE332:AE395" si="72">(AD332/100)*80</f>
        <v>#VALUE!</v>
      </c>
    </row>
    <row r="333" spans="1:31" x14ac:dyDescent="0.2">
      <c r="A333" s="41" t="str">
        <f>IF(F333="","",1+MAX(A$10:A332))</f>
        <v/>
      </c>
      <c r="B333" s="10"/>
      <c r="C333" s="10">
        <v>251</v>
      </c>
      <c r="D333" s="11" t="s">
        <v>88</v>
      </c>
      <c r="E333" s="113"/>
      <c r="F333" s="11"/>
      <c r="G333" s="113"/>
      <c r="H333" s="114">
        <v>0</v>
      </c>
      <c r="I333" s="113">
        <f t="shared" ref="I333:I396" si="73">-SUM(G333*H333)</f>
        <v>0</v>
      </c>
      <c r="J333" s="113">
        <f t="shared" ref="J333:J396" si="74">SUM(G333+I333)</f>
        <v>0</v>
      </c>
      <c r="K333" s="113" t="str">
        <f>IF(ISERROR(VLOOKUP(AC333,Nachträge!$A$2:$Y$646,25,FALSE)),"",VLOOKUP(AC333,Nachträge!$A$2:$Y$646,25,FALSE))</f>
        <v/>
      </c>
      <c r="L333" s="114">
        <v>0</v>
      </c>
      <c r="M333" s="113" t="e">
        <f t="shared" ref="M333:M396" si="75">-SUM(K333*L333)</f>
        <v>#VALUE!</v>
      </c>
      <c r="N333" s="113" t="e">
        <f t="shared" ref="N333:N396" si="76">SUM(K333+M333)</f>
        <v>#VALUE!</v>
      </c>
      <c r="O333" s="113" t="e">
        <f t="shared" ref="O333:O396" si="77">SUM(G333+K333)</f>
        <v>#VALUE!</v>
      </c>
      <c r="P333" s="113" t="e">
        <f t="shared" ref="P333:P396" si="78">SUM(J333+N333)</f>
        <v>#VALUE!</v>
      </c>
      <c r="Q333" s="113">
        <f>SUMIFS(Zahlungsfreigabe!$J$12:$J$1000,Zahlungsfreigabe!$C$12:$C$1000,Baukosten!F333,Zahlungsfreigabe!$E$12:$E$1000,D333)</f>
        <v>0</v>
      </c>
      <c r="R333" s="113" t="e">
        <f t="shared" si="67"/>
        <v>#VALUE!</v>
      </c>
      <c r="S333" s="130" t="e">
        <f t="shared" si="68"/>
        <v>#VALUE!</v>
      </c>
      <c r="T333" s="55">
        <v>0</v>
      </c>
      <c r="U333" s="113" t="e">
        <f t="shared" si="69"/>
        <v>#VALUE!</v>
      </c>
      <c r="V333" s="11"/>
      <c r="W333" s="11"/>
      <c r="AC333" s="100" t="str">
        <f t="shared" si="70"/>
        <v/>
      </c>
      <c r="AD333" s="129" t="e">
        <f t="shared" si="71"/>
        <v>#VALUE!</v>
      </c>
      <c r="AE333" s="5" t="e">
        <f t="shared" si="72"/>
        <v>#VALUE!</v>
      </c>
    </row>
    <row r="334" spans="1:31" x14ac:dyDescent="0.2">
      <c r="A334" s="41" t="str">
        <f>IF(F334="","",1+MAX(A$10:A333))</f>
        <v/>
      </c>
      <c r="B334" s="10"/>
      <c r="C334" s="10">
        <v>251</v>
      </c>
      <c r="D334" s="11" t="s">
        <v>88</v>
      </c>
      <c r="E334" s="113"/>
      <c r="F334" s="11"/>
      <c r="G334" s="113"/>
      <c r="H334" s="114">
        <v>0</v>
      </c>
      <c r="I334" s="113">
        <f t="shared" si="73"/>
        <v>0</v>
      </c>
      <c r="J334" s="113">
        <f t="shared" si="74"/>
        <v>0</v>
      </c>
      <c r="K334" s="113" t="str">
        <f>IF(ISERROR(VLOOKUP(AC334,Nachträge!$A$2:$Y$646,25,FALSE)),"",VLOOKUP(AC334,Nachträge!$A$2:$Y$646,25,FALSE))</f>
        <v/>
      </c>
      <c r="L334" s="114">
        <v>0</v>
      </c>
      <c r="M334" s="113" t="e">
        <f t="shared" si="75"/>
        <v>#VALUE!</v>
      </c>
      <c r="N334" s="113" t="e">
        <f t="shared" si="76"/>
        <v>#VALUE!</v>
      </c>
      <c r="O334" s="113" t="e">
        <f t="shared" si="77"/>
        <v>#VALUE!</v>
      </c>
      <c r="P334" s="113" t="e">
        <f t="shared" si="78"/>
        <v>#VALUE!</v>
      </c>
      <c r="Q334" s="113">
        <f>SUMIFS(Zahlungsfreigabe!$J$12:$J$1000,Zahlungsfreigabe!$C$12:$C$1000,Baukosten!F334,Zahlungsfreigabe!$E$12:$E$1000,D334)</f>
        <v>0</v>
      </c>
      <c r="R334" s="113" t="e">
        <f t="shared" si="67"/>
        <v>#VALUE!</v>
      </c>
      <c r="S334" s="130" t="e">
        <f t="shared" si="68"/>
        <v>#VALUE!</v>
      </c>
      <c r="T334" s="55">
        <v>0</v>
      </c>
      <c r="U334" s="113" t="e">
        <f t="shared" si="69"/>
        <v>#VALUE!</v>
      </c>
      <c r="V334" s="11"/>
      <c r="W334" s="11"/>
      <c r="AC334" s="100" t="str">
        <f t="shared" si="70"/>
        <v/>
      </c>
      <c r="AD334" s="129" t="e">
        <f t="shared" si="71"/>
        <v>#VALUE!</v>
      </c>
      <c r="AE334" s="5" t="e">
        <f t="shared" si="72"/>
        <v>#VALUE!</v>
      </c>
    </row>
    <row r="335" spans="1:31" x14ac:dyDescent="0.2">
      <c r="A335" s="41" t="str">
        <f>IF(F335="","",1+MAX(A$10:A334))</f>
        <v/>
      </c>
      <c r="B335" s="10"/>
      <c r="C335" s="10">
        <v>252</v>
      </c>
      <c r="D335" s="11" t="s">
        <v>89</v>
      </c>
      <c r="E335" s="113"/>
      <c r="F335" s="11"/>
      <c r="G335" s="113"/>
      <c r="H335" s="114">
        <v>0</v>
      </c>
      <c r="I335" s="113">
        <f t="shared" si="73"/>
        <v>0</v>
      </c>
      <c r="J335" s="113">
        <f t="shared" si="74"/>
        <v>0</v>
      </c>
      <c r="K335" s="113" t="str">
        <f>IF(ISERROR(VLOOKUP(AC335,Nachträge!$A$2:$Y$646,25,FALSE)),"",VLOOKUP(AC335,Nachträge!$A$2:$Y$646,25,FALSE))</f>
        <v/>
      </c>
      <c r="L335" s="114">
        <v>0</v>
      </c>
      <c r="M335" s="113" t="e">
        <f t="shared" si="75"/>
        <v>#VALUE!</v>
      </c>
      <c r="N335" s="113" t="e">
        <f t="shared" si="76"/>
        <v>#VALUE!</v>
      </c>
      <c r="O335" s="113" t="e">
        <f t="shared" si="77"/>
        <v>#VALUE!</v>
      </c>
      <c r="P335" s="113" t="e">
        <f t="shared" si="78"/>
        <v>#VALUE!</v>
      </c>
      <c r="Q335" s="113">
        <f>SUMIFS(Zahlungsfreigabe!$J$12:$J$1000,Zahlungsfreigabe!$C$12:$C$1000,Baukosten!F335,Zahlungsfreigabe!$E$12:$E$1000,D335)</f>
        <v>0</v>
      </c>
      <c r="R335" s="113" t="e">
        <f t="shared" si="67"/>
        <v>#VALUE!</v>
      </c>
      <c r="S335" s="130" t="e">
        <f t="shared" si="68"/>
        <v>#VALUE!</v>
      </c>
      <c r="T335" s="55">
        <v>0</v>
      </c>
      <c r="U335" s="113" t="e">
        <f t="shared" si="69"/>
        <v>#VALUE!</v>
      </c>
      <c r="V335" s="11"/>
      <c r="W335" s="11"/>
      <c r="AC335" s="100" t="str">
        <f t="shared" si="70"/>
        <v/>
      </c>
      <c r="AD335" s="129" t="e">
        <f t="shared" si="71"/>
        <v>#VALUE!</v>
      </c>
      <c r="AE335" s="5" t="e">
        <f t="shared" si="72"/>
        <v>#VALUE!</v>
      </c>
    </row>
    <row r="336" spans="1:31" x14ac:dyDescent="0.2">
      <c r="A336" s="41" t="str">
        <f>IF(F336="","",1+MAX(A$10:A335))</f>
        <v/>
      </c>
      <c r="B336" s="10"/>
      <c r="C336" s="10">
        <v>252</v>
      </c>
      <c r="D336" s="11" t="s">
        <v>89</v>
      </c>
      <c r="E336" s="113"/>
      <c r="F336" s="11"/>
      <c r="G336" s="113"/>
      <c r="H336" s="114">
        <v>0</v>
      </c>
      <c r="I336" s="113">
        <f t="shared" si="73"/>
        <v>0</v>
      </c>
      <c r="J336" s="113">
        <f t="shared" si="74"/>
        <v>0</v>
      </c>
      <c r="K336" s="113" t="str">
        <f>IF(ISERROR(VLOOKUP(AC336,Nachträge!$A$2:$Y$646,25,FALSE)),"",VLOOKUP(AC336,Nachträge!$A$2:$Y$646,25,FALSE))</f>
        <v/>
      </c>
      <c r="L336" s="114">
        <v>0</v>
      </c>
      <c r="M336" s="113" t="e">
        <f t="shared" si="75"/>
        <v>#VALUE!</v>
      </c>
      <c r="N336" s="113" t="e">
        <f t="shared" si="76"/>
        <v>#VALUE!</v>
      </c>
      <c r="O336" s="113" t="e">
        <f t="shared" si="77"/>
        <v>#VALUE!</v>
      </c>
      <c r="P336" s="113" t="e">
        <f t="shared" si="78"/>
        <v>#VALUE!</v>
      </c>
      <c r="Q336" s="113">
        <f>SUMIFS(Zahlungsfreigabe!$J$12:$J$1000,Zahlungsfreigabe!$C$12:$C$1000,Baukosten!F336,Zahlungsfreigabe!$E$12:$E$1000,D336)</f>
        <v>0</v>
      </c>
      <c r="R336" s="113" t="e">
        <f t="shared" si="67"/>
        <v>#VALUE!</v>
      </c>
      <c r="S336" s="130" t="e">
        <f t="shared" si="68"/>
        <v>#VALUE!</v>
      </c>
      <c r="T336" s="55">
        <v>0</v>
      </c>
      <c r="U336" s="113" t="e">
        <f t="shared" si="69"/>
        <v>#VALUE!</v>
      </c>
      <c r="V336" s="11"/>
      <c r="W336" s="11"/>
      <c r="AC336" s="100" t="str">
        <f t="shared" si="70"/>
        <v/>
      </c>
      <c r="AD336" s="129" t="e">
        <f t="shared" si="71"/>
        <v>#VALUE!</v>
      </c>
      <c r="AE336" s="5" t="e">
        <f t="shared" si="72"/>
        <v>#VALUE!</v>
      </c>
    </row>
    <row r="337" spans="1:31" x14ac:dyDescent="0.2">
      <c r="A337" s="41" t="str">
        <f>IF(F337="","",1+MAX(A$10:A336))</f>
        <v/>
      </c>
      <c r="B337" s="10"/>
      <c r="C337" s="10">
        <v>252</v>
      </c>
      <c r="D337" s="11" t="s">
        <v>89</v>
      </c>
      <c r="E337" s="113"/>
      <c r="F337" s="11"/>
      <c r="G337" s="113"/>
      <c r="H337" s="114">
        <v>0</v>
      </c>
      <c r="I337" s="113">
        <f t="shared" si="73"/>
        <v>0</v>
      </c>
      <c r="J337" s="113">
        <f t="shared" si="74"/>
        <v>0</v>
      </c>
      <c r="K337" s="113" t="str">
        <f>IF(ISERROR(VLOOKUP(AC337,Nachträge!$A$2:$Y$646,25,FALSE)),"",VLOOKUP(AC337,Nachträge!$A$2:$Y$646,25,FALSE))</f>
        <v/>
      </c>
      <c r="L337" s="114">
        <v>0</v>
      </c>
      <c r="M337" s="113" t="e">
        <f t="shared" si="75"/>
        <v>#VALUE!</v>
      </c>
      <c r="N337" s="113" t="e">
        <f t="shared" si="76"/>
        <v>#VALUE!</v>
      </c>
      <c r="O337" s="113" t="e">
        <f t="shared" si="77"/>
        <v>#VALUE!</v>
      </c>
      <c r="P337" s="113" t="e">
        <f t="shared" si="78"/>
        <v>#VALUE!</v>
      </c>
      <c r="Q337" s="113">
        <f>SUMIFS(Zahlungsfreigabe!$J$12:$J$1000,Zahlungsfreigabe!$C$12:$C$1000,Baukosten!F337,Zahlungsfreigabe!$E$12:$E$1000,D337)</f>
        <v>0</v>
      </c>
      <c r="R337" s="113" t="e">
        <f t="shared" si="67"/>
        <v>#VALUE!</v>
      </c>
      <c r="S337" s="130" t="e">
        <f t="shared" si="68"/>
        <v>#VALUE!</v>
      </c>
      <c r="T337" s="55">
        <v>0</v>
      </c>
      <c r="U337" s="113" t="e">
        <f t="shared" si="69"/>
        <v>#VALUE!</v>
      </c>
      <c r="V337" s="11"/>
      <c r="W337" s="11"/>
      <c r="AC337" s="100" t="str">
        <f t="shared" si="70"/>
        <v/>
      </c>
      <c r="AD337" s="129" t="e">
        <f t="shared" si="71"/>
        <v>#VALUE!</v>
      </c>
      <c r="AE337" s="5" t="e">
        <f t="shared" si="72"/>
        <v>#VALUE!</v>
      </c>
    </row>
    <row r="338" spans="1:31" x14ac:dyDescent="0.2">
      <c r="A338" s="41" t="str">
        <f>IF(F338="","",1+MAX(A$10:A337))</f>
        <v/>
      </c>
      <c r="B338" s="10"/>
      <c r="C338" s="10">
        <v>252</v>
      </c>
      <c r="D338" s="11" t="s">
        <v>89</v>
      </c>
      <c r="E338" s="113"/>
      <c r="F338" s="11"/>
      <c r="G338" s="113"/>
      <c r="H338" s="114">
        <v>0</v>
      </c>
      <c r="I338" s="113">
        <f t="shared" si="73"/>
        <v>0</v>
      </c>
      <c r="J338" s="113">
        <f t="shared" si="74"/>
        <v>0</v>
      </c>
      <c r="K338" s="113" t="str">
        <f>IF(ISERROR(VLOOKUP(AC338,Nachträge!$A$2:$Y$646,25,FALSE)),"",VLOOKUP(AC338,Nachträge!$A$2:$Y$646,25,FALSE))</f>
        <v/>
      </c>
      <c r="L338" s="114">
        <v>0</v>
      </c>
      <c r="M338" s="113" t="e">
        <f t="shared" si="75"/>
        <v>#VALUE!</v>
      </c>
      <c r="N338" s="113" t="e">
        <f t="shared" si="76"/>
        <v>#VALUE!</v>
      </c>
      <c r="O338" s="113" t="e">
        <f t="shared" si="77"/>
        <v>#VALUE!</v>
      </c>
      <c r="P338" s="113" t="e">
        <f t="shared" si="78"/>
        <v>#VALUE!</v>
      </c>
      <c r="Q338" s="113">
        <f>SUMIFS(Zahlungsfreigabe!$J$12:$J$1000,Zahlungsfreigabe!$C$12:$C$1000,Baukosten!F338,Zahlungsfreigabe!$E$12:$E$1000,D338)</f>
        <v>0</v>
      </c>
      <c r="R338" s="113" t="e">
        <f t="shared" si="67"/>
        <v>#VALUE!</v>
      </c>
      <c r="S338" s="130" t="e">
        <f t="shared" si="68"/>
        <v>#VALUE!</v>
      </c>
      <c r="T338" s="55">
        <v>0</v>
      </c>
      <c r="U338" s="113" t="e">
        <f t="shared" si="69"/>
        <v>#VALUE!</v>
      </c>
      <c r="V338" s="11"/>
      <c r="W338" s="11"/>
      <c r="AC338" s="100" t="str">
        <f t="shared" si="70"/>
        <v/>
      </c>
      <c r="AD338" s="129" t="e">
        <f t="shared" si="71"/>
        <v>#VALUE!</v>
      </c>
      <c r="AE338" s="5" t="e">
        <f t="shared" si="72"/>
        <v>#VALUE!</v>
      </c>
    </row>
    <row r="339" spans="1:31" x14ac:dyDescent="0.2">
      <c r="A339" s="41" t="str">
        <f>IF(F339="","",1+MAX(A$10:A338))</f>
        <v/>
      </c>
      <c r="B339" s="10"/>
      <c r="C339" s="10">
        <v>252</v>
      </c>
      <c r="D339" s="11" t="s">
        <v>89</v>
      </c>
      <c r="E339" s="113"/>
      <c r="F339" s="11"/>
      <c r="G339" s="113"/>
      <c r="H339" s="114">
        <v>0</v>
      </c>
      <c r="I339" s="113">
        <f t="shared" si="73"/>
        <v>0</v>
      </c>
      <c r="J339" s="113">
        <f t="shared" si="74"/>
        <v>0</v>
      </c>
      <c r="K339" s="113" t="str">
        <f>IF(ISERROR(VLOOKUP(AC339,Nachträge!$A$2:$Y$646,25,FALSE)),"",VLOOKUP(AC339,Nachträge!$A$2:$Y$646,25,FALSE))</f>
        <v/>
      </c>
      <c r="L339" s="114">
        <v>0</v>
      </c>
      <c r="M339" s="113" t="e">
        <f t="shared" si="75"/>
        <v>#VALUE!</v>
      </c>
      <c r="N339" s="113" t="e">
        <f t="shared" si="76"/>
        <v>#VALUE!</v>
      </c>
      <c r="O339" s="113" t="e">
        <f t="shared" si="77"/>
        <v>#VALUE!</v>
      </c>
      <c r="P339" s="113" t="e">
        <f t="shared" si="78"/>
        <v>#VALUE!</v>
      </c>
      <c r="Q339" s="113">
        <f>SUMIFS(Zahlungsfreigabe!$J$12:$J$1000,Zahlungsfreigabe!$C$12:$C$1000,Baukosten!F339,Zahlungsfreigabe!$E$12:$E$1000,D339)</f>
        <v>0</v>
      </c>
      <c r="R339" s="113" t="e">
        <f t="shared" si="67"/>
        <v>#VALUE!</v>
      </c>
      <c r="S339" s="130" t="e">
        <f t="shared" si="68"/>
        <v>#VALUE!</v>
      </c>
      <c r="T339" s="55">
        <v>0</v>
      </c>
      <c r="U339" s="113" t="e">
        <f t="shared" si="69"/>
        <v>#VALUE!</v>
      </c>
      <c r="V339" s="11"/>
      <c r="W339" s="11"/>
      <c r="AC339" s="100" t="str">
        <f t="shared" si="70"/>
        <v/>
      </c>
      <c r="AD339" s="129" t="e">
        <f t="shared" si="71"/>
        <v>#VALUE!</v>
      </c>
      <c r="AE339" s="5" t="e">
        <f t="shared" si="72"/>
        <v>#VALUE!</v>
      </c>
    </row>
    <row r="340" spans="1:31" x14ac:dyDescent="0.2">
      <c r="A340" s="41" t="str">
        <f>IF(F340="","",1+MAX(A$10:A339))</f>
        <v/>
      </c>
      <c r="B340" s="10"/>
      <c r="C340" s="10">
        <v>252</v>
      </c>
      <c r="D340" s="11" t="s">
        <v>89</v>
      </c>
      <c r="E340" s="113"/>
      <c r="F340" s="11"/>
      <c r="G340" s="113"/>
      <c r="H340" s="114">
        <v>0</v>
      </c>
      <c r="I340" s="113">
        <f t="shared" si="73"/>
        <v>0</v>
      </c>
      <c r="J340" s="113">
        <f t="shared" si="74"/>
        <v>0</v>
      </c>
      <c r="K340" s="113" t="str">
        <f>IF(ISERROR(VLOOKUP(AC340,Nachträge!$A$2:$Y$646,25,FALSE)),"",VLOOKUP(AC340,Nachträge!$A$2:$Y$646,25,FALSE))</f>
        <v/>
      </c>
      <c r="L340" s="114">
        <v>0</v>
      </c>
      <c r="M340" s="113" t="e">
        <f t="shared" si="75"/>
        <v>#VALUE!</v>
      </c>
      <c r="N340" s="113" t="e">
        <f t="shared" si="76"/>
        <v>#VALUE!</v>
      </c>
      <c r="O340" s="113" t="e">
        <f t="shared" si="77"/>
        <v>#VALUE!</v>
      </c>
      <c r="P340" s="113" t="e">
        <f t="shared" si="78"/>
        <v>#VALUE!</v>
      </c>
      <c r="Q340" s="113">
        <f>SUMIFS(Zahlungsfreigabe!$J$12:$J$1000,Zahlungsfreigabe!$C$12:$C$1000,Baukosten!F340,Zahlungsfreigabe!$E$12:$E$1000,D340)</f>
        <v>0</v>
      </c>
      <c r="R340" s="113" t="e">
        <f t="shared" si="67"/>
        <v>#VALUE!</v>
      </c>
      <c r="S340" s="130" t="e">
        <f t="shared" si="68"/>
        <v>#VALUE!</v>
      </c>
      <c r="T340" s="55">
        <v>0</v>
      </c>
      <c r="U340" s="113" t="e">
        <f t="shared" si="69"/>
        <v>#VALUE!</v>
      </c>
      <c r="V340" s="11"/>
      <c r="W340" s="11"/>
      <c r="AC340" s="100" t="str">
        <f t="shared" si="70"/>
        <v/>
      </c>
      <c r="AD340" s="129" t="e">
        <f t="shared" si="71"/>
        <v>#VALUE!</v>
      </c>
      <c r="AE340" s="5" t="e">
        <f t="shared" si="72"/>
        <v>#VALUE!</v>
      </c>
    </row>
    <row r="341" spans="1:31" x14ac:dyDescent="0.2">
      <c r="A341" s="41" t="str">
        <f>IF(F341="","",1+MAX(A$10:A340))</f>
        <v/>
      </c>
      <c r="B341" s="10"/>
      <c r="C341" s="10">
        <v>252</v>
      </c>
      <c r="D341" s="11" t="s">
        <v>89</v>
      </c>
      <c r="E341" s="113"/>
      <c r="F341" s="11"/>
      <c r="G341" s="113"/>
      <c r="H341" s="114">
        <v>0</v>
      </c>
      <c r="I341" s="113">
        <f t="shared" si="73"/>
        <v>0</v>
      </c>
      <c r="J341" s="113">
        <f t="shared" si="74"/>
        <v>0</v>
      </c>
      <c r="K341" s="113" t="str">
        <f>IF(ISERROR(VLOOKUP(AC341,Nachträge!$A$2:$Y$646,25,FALSE)),"",VLOOKUP(AC341,Nachträge!$A$2:$Y$646,25,FALSE))</f>
        <v/>
      </c>
      <c r="L341" s="114">
        <v>0</v>
      </c>
      <c r="M341" s="113" t="e">
        <f t="shared" si="75"/>
        <v>#VALUE!</v>
      </c>
      <c r="N341" s="113" t="e">
        <f t="shared" si="76"/>
        <v>#VALUE!</v>
      </c>
      <c r="O341" s="113" t="e">
        <f t="shared" si="77"/>
        <v>#VALUE!</v>
      </c>
      <c r="P341" s="113" t="e">
        <f t="shared" si="78"/>
        <v>#VALUE!</v>
      </c>
      <c r="Q341" s="113">
        <f>SUMIFS(Zahlungsfreigabe!$J$12:$J$1000,Zahlungsfreigabe!$C$12:$C$1000,Baukosten!F341,Zahlungsfreigabe!$E$12:$E$1000,D341)</f>
        <v>0</v>
      </c>
      <c r="R341" s="113" t="e">
        <f t="shared" si="67"/>
        <v>#VALUE!</v>
      </c>
      <c r="S341" s="130" t="e">
        <f t="shared" si="68"/>
        <v>#VALUE!</v>
      </c>
      <c r="T341" s="55">
        <v>0</v>
      </c>
      <c r="U341" s="113" t="e">
        <f t="shared" si="69"/>
        <v>#VALUE!</v>
      </c>
      <c r="V341" s="11"/>
      <c r="W341" s="11"/>
      <c r="AC341" s="100" t="str">
        <f t="shared" si="70"/>
        <v/>
      </c>
      <c r="AD341" s="129" t="e">
        <f t="shared" si="71"/>
        <v>#VALUE!</v>
      </c>
      <c r="AE341" s="5" t="e">
        <f t="shared" si="72"/>
        <v>#VALUE!</v>
      </c>
    </row>
    <row r="342" spans="1:31" x14ac:dyDescent="0.2">
      <c r="A342" s="41" t="str">
        <f>IF(F342="","",1+MAX(A$10:A341))</f>
        <v/>
      </c>
      <c r="B342" s="10"/>
      <c r="C342" s="10">
        <v>252</v>
      </c>
      <c r="D342" s="11" t="s">
        <v>89</v>
      </c>
      <c r="E342" s="113"/>
      <c r="F342" s="11"/>
      <c r="G342" s="113"/>
      <c r="H342" s="114">
        <v>0</v>
      </c>
      <c r="I342" s="113">
        <f t="shared" si="73"/>
        <v>0</v>
      </c>
      <c r="J342" s="113">
        <f t="shared" si="74"/>
        <v>0</v>
      </c>
      <c r="K342" s="113" t="str">
        <f>IF(ISERROR(VLOOKUP(AC342,Nachträge!$A$2:$Y$646,25,FALSE)),"",VLOOKUP(AC342,Nachträge!$A$2:$Y$646,25,FALSE))</f>
        <v/>
      </c>
      <c r="L342" s="114">
        <v>0</v>
      </c>
      <c r="M342" s="113" t="e">
        <f t="shared" si="75"/>
        <v>#VALUE!</v>
      </c>
      <c r="N342" s="113" t="e">
        <f t="shared" si="76"/>
        <v>#VALUE!</v>
      </c>
      <c r="O342" s="113" t="e">
        <f t="shared" si="77"/>
        <v>#VALUE!</v>
      </c>
      <c r="P342" s="113" t="e">
        <f t="shared" si="78"/>
        <v>#VALUE!</v>
      </c>
      <c r="Q342" s="113">
        <f>SUMIFS(Zahlungsfreigabe!$J$12:$J$1000,Zahlungsfreigabe!$C$12:$C$1000,Baukosten!F342,Zahlungsfreigabe!$E$12:$E$1000,D342)</f>
        <v>0</v>
      </c>
      <c r="R342" s="113" t="e">
        <f t="shared" si="67"/>
        <v>#VALUE!</v>
      </c>
      <c r="S342" s="130" t="e">
        <f t="shared" si="68"/>
        <v>#VALUE!</v>
      </c>
      <c r="T342" s="55">
        <v>0</v>
      </c>
      <c r="U342" s="113" t="e">
        <f t="shared" si="69"/>
        <v>#VALUE!</v>
      </c>
      <c r="V342" s="11"/>
      <c r="W342" s="11"/>
      <c r="AC342" s="100" t="str">
        <f t="shared" si="70"/>
        <v/>
      </c>
      <c r="AD342" s="129" t="e">
        <f t="shared" si="71"/>
        <v>#VALUE!</v>
      </c>
      <c r="AE342" s="5" t="e">
        <f t="shared" si="72"/>
        <v>#VALUE!</v>
      </c>
    </row>
    <row r="343" spans="1:31" x14ac:dyDescent="0.2">
      <c r="A343" s="41" t="str">
        <f>IF(F343="","",1+MAX(A$10:A342))</f>
        <v/>
      </c>
      <c r="B343" s="10"/>
      <c r="C343" s="10">
        <v>252</v>
      </c>
      <c r="D343" s="11" t="s">
        <v>89</v>
      </c>
      <c r="E343" s="113"/>
      <c r="F343" s="11"/>
      <c r="G343" s="113"/>
      <c r="H343" s="114">
        <v>0</v>
      </c>
      <c r="I343" s="113">
        <f t="shared" si="73"/>
        <v>0</v>
      </c>
      <c r="J343" s="113">
        <f t="shared" si="74"/>
        <v>0</v>
      </c>
      <c r="K343" s="113" t="str">
        <f>IF(ISERROR(VLOOKUP(AC343,Nachträge!$A$2:$Y$646,25,FALSE)),"",VLOOKUP(AC343,Nachträge!$A$2:$Y$646,25,FALSE))</f>
        <v/>
      </c>
      <c r="L343" s="114">
        <v>0</v>
      </c>
      <c r="M343" s="113" t="e">
        <f t="shared" si="75"/>
        <v>#VALUE!</v>
      </c>
      <c r="N343" s="113" t="e">
        <f t="shared" si="76"/>
        <v>#VALUE!</v>
      </c>
      <c r="O343" s="113" t="e">
        <f t="shared" si="77"/>
        <v>#VALUE!</v>
      </c>
      <c r="P343" s="113" t="e">
        <f t="shared" si="78"/>
        <v>#VALUE!</v>
      </c>
      <c r="Q343" s="113">
        <f>SUMIFS(Zahlungsfreigabe!$J$12:$J$1000,Zahlungsfreigabe!$C$12:$C$1000,Baukosten!F343,Zahlungsfreigabe!$E$12:$E$1000,D343)</f>
        <v>0</v>
      </c>
      <c r="R343" s="113" t="e">
        <f t="shared" si="67"/>
        <v>#VALUE!</v>
      </c>
      <c r="S343" s="130" t="e">
        <f t="shared" si="68"/>
        <v>#VALUE!</v>
      </c>
      <c r="T343" s="55">
        <v>0</v>
      </c>
      <c r="U343" s="113" t="e">
        <f t="shared" si="69"/>
        <v>#VALUE!</v>
      </c>
      <c r="V343" s="11"/>
      <c r="W343" s="11"/>
      <c r="AC343" s="100" t="str">
        <f t="shared" si="70"/>
        <v/>
      </c>
      <c r="AD343" s="129" t="e">
        <f t="shared" si="71"/>
        <v>#VALUE!</v>
      </c>
      <c r="AE343" s="5" t="e">
        <f t="shared" si="72"/>
        <v>#VALUE!</v>
      </c>
    </row>
    <row r="344" spans="1:31" x14ac:dyDescent="0.2">
      <c r="A344" s="41" t="str">
        <f>IF(F344="","",1+MAX(A$10:A343))</f>
        <v/>
      </c>
      <c r="B344" s="10"/>
      <c r="C344" s="10">
        <v>252</v>
      </c>
      <c r="D344" s="11" t="s">
        <v>89</v>
      </c>
      <c r="E344" s="113"/>
      <c r="F344" s="11"/>
      <c r="G344" s="113"/>
      <c r="H344" s="114">
        <v>0</v>
      </c>
      <c r="I344" s="113">
        <f t="shared" si="73"/>
        <v>0</v>
      </c>
      <c r="J344" s="113">
        <f t="shared" si="74"/>
        <v>0</v>
      </c>
      <c r="K344" s="113" t="str">
        <f>IF(ISERROR(VLOOKUP(AC344,Nachträge!$A$2:$Y$646,25,FALSE)),"",VLOOKUP(AC344,Nachträge!$A$2:$Y$646,25,FALSE))</f>
        <v/>
      </c>
      <c r="L344" s="114">
        <v>0</v>
      </c>
      <c r="M344" s="113" t="e">
        <f t="shared" si="75"/>
        <v>#VALUE!</v>
      </c>
      <c r="N344" s="113" t="e">
        <f t="shared" si="76"/>
        <v>#VALUE!</v>
      </c>
      <c r="O344" s="113" t="e">
        <f t="shared" si="77"/>
        <v>#VALUE!</v>
      </c>
      <c r="P344" s="113" t="e">
        <f t="shared" si="78"/>
        <v>#VALUE!</v>
      </c>
      <c r="Q344" s="113">
        <f>SUMIFS(Zahlungsfreigabe!$J$12:$J$1000,Zahlungsfreigabe!$C$12:$C$1000,Baukosten!F344,Zahlungsfreigabe!$E$12:$E$1000,D344)</f>
        <v>0</v>
      </c>
      <c r="R344" s="113" t="e">
        <f t="shared" si="67"/>
        <v>#VALUE!</v>
      </c>
      <c r="S344" s="130" t="e">
        <f t="shared" si="68"/>
        <v>#VALUE!</v>
      </c>
      <c r="T344" s="55">
        <v>0</v>
      </c>
      <c r="U344" s="113" t="e">
        <f t="shared" si="69"/>
        <v>#VALUE!</v>
      </c>
      <c r="V344" s="11"/>
      <c r="W344" s="11"/>
      <c r="AC344" s="100" t="str">
        <f t="shared" si="70"/>
        <v/>
      </c>
      <c r="AD344" s="129" t="e">
        <f t="shared" si="71"/>
        <v>#VALUE!</v>
      </c>
      <c r="AE344" s="5" t="e">
        <f t="shared" si="72"/>
        <v>#VALUE!</v>
      </c>
    </row>
    <row r="345" spans="1:31" x14ac:dyDescent="0.2">
      <c r="A345" s="41" t="str">
        <f>IF(F345="","",1+MAX(A$10:A344))</f>
        <v/>
      </c>
      <c r="B345" s="10"/>
      <c r="C345" s="10">
        <v>259</v>
      </c>
      <c r="D345" s="11" t="s">
        <v>90</v>
      </c>
      <c r="E345" s="113"/>
      <c r="F345" s="11"/>
      <c r="G345" s="113"/>
      <c r="H345" s="114">
        <v>0</v>
      </c>
      <c r="I345" s="113">
        <f t="shared" si="73"/>
        <v>0</v>
      </c>
      <c r="J345" s="113">
        <f t="shared" si="74"/>
        <v>0</v>
      </c>
      <c r="K345" s="113" t="str">
        <f>IF(ISERROR(VLOOKUP(AC345,Nachträge!$A$2:$Y$646,25,FALSE)),"",VLOOKUP(AC345,Nachträge!$A$2:$Y$646,25,FALSE))</f>
        <v/>
      </c>
      <c r="L345" s="114">
        <v>0</v>
      </c>
      <c r="M345" s="113" t="e">
        <f t="shared" si="75"/>
        <v>#VALUE!</v>
      </c>
      <c r="N345" s="113" t="e">
        <f t="shared" si="76"/>
        <v>#VALUE!</v>
      </c>
      <c r="O345" s="113" t="e">
        <f t="shared" si="77"/>
        <v>#VALUE!</v>
      </c>
      <c r="P345" s="113" t="e">
        <f t="shared" si="78"/>
        <v>#VALUE!</v>
      </c>
      <c r="Q345" s="113">
        <f>SUMIFS(Zahlungsfreigabe!$J$12:$J$1000,Zahlungsfreigabe!$C$12:$C$1000,Baukosten!F345,Zahlungsfreigabe!$E$12:$E$1000,D345)</f>
        <v>0</v>
      </c>
      <c r="R345" s="113" t="e">
        <f t="shared" si="67"/>
        <v>#VALUE!</v>
      </c>
      <c r="S345" s="130" t="e">
        <f t="shared" si="68"/>
        <v>#VALUE!</v>
      </c>
      <c r="T345" s="55">
        <v>0</v>
      </c>
      <c r="U345" s="113" t="e">
        <f t="shared" si="69"/>
        <v>#VALUE!</v>
      </c>
      <c r="V345" s="11"/>
      <c r="W345" s="11"/>
      <c r="AC345" s="100" t="str">
        <f t="shared" si="70"/>
        <v/>
      </c>
      <c r="AD345" s="129" t="e">
        <f t="shared" si="71"/>
        <v>#VALUE!</v>
      </c>
      <c r="AE345" s="5" t="e">
        <f t="shared" si="72"/>
        <v>#VALUE!</v>
      </c>
    </row>
    <row r="346" spans="1:31" x14ac:dyDescent="0.2">
      <c r="A346" s="41" t="str">
        <f>IF(F346="","",1+MAX(A$10:A345))</f>
        <v/>
      </c>
      <c r="B346" s="10"/>
      <c r="C346" s="10">
        <v>259</v>
      </c>
      <c r="D346" s="11" t="s">
        <v>90</v>
      </c>
      <c r="E346" s="113"/>
      <c r="F346" s="11"/>
      <c r="G346" s="113"/>
      <c r="H346" s="114">
        <v>0</v>
      </c>
      <c r="I346" s="113">
        <f t="shared" si="73"/>
        <v>0</v>
      </c>
      <c r="J346" s="113">
        <f t="shared" si="74"/>
        <v>0</v>
      </c>
      <c r="K346" s="113" t="str">
        <f>IF(ISERROR(VLOOKUP(AC346,Nachträge!$A$2:$Y$646,25,FALSE)),"",VLOOKUP(AC346,Nachträge!$A$2:$Y$646,25,FALSE))</f>
        <v/>
      </c>
      <c r="L346" s="114">
        <v>0</v>
      </c>
      <c r="M346" s="113" t="e">
        <f t="shared" si="75"/>
        <v>#VALUE!</v>
      </c>
      <c r="N346" s="113" t="e">
        <f t="shared" si="76"/>
        <v>#VALUE!</v>
      </c>
      <c r="O346" s="113" t="e">
        <f t="shared" si="77"/>
        <v>#VALUE!</v>
      </c>
      <c r="P346" s="113" t="e">
        <f t="shared" si="78"/>
        <v>#VALUE!</v>
      </c>
      <c r="Q346" s="113">
        <f>SUMIFS(Zahlungsfreigabe!$J$12:$J$1000,Zahlungsfreigabe!$C$12:$C$1000,Baukosten!F346,Zahlungsfreigabe!$E$12:$E$1000,D346)</f>
        <v>0</v>
      </c>
      <c r="R346" s="113" t="e">
        <f t="shared" si="67"/>
        <v>#VALUE!</v>
      </c>
      <c r="S346" s="130" t="e">
        <f t="shared" si="68"/>
        <v>#VALUE!</v>
      </c>
      <c r="T346" s="55">
        <v>0</v>
      </c>
      <c r="U346" s="113" t="e">
        <f t="shared" si="69"/>
        <v>#VALUE!</v>
      </c>
      <c r="V346" s="11"/>
      <c r="W346" s="11"/>
      <c r="AC346" s="100" t="str">
        <f t="shared" si="70"/>
        <v/>
      </c>
      <c r="AD346" s="129" t="e">
        <f t="shared" si="71"/>
        <v>#VALUE!</v>
      </c>
      <c r="AE346" s="5" t="e">
        <f t="shared" si="72"/>
        <v>#VALUE!</v>
      </c>
    </row>
    <row r="347" spans="1:31" x14ac:dyDescent="0.2">
      <c r="A347" s="41" t="str">
        <f>IF(F347="","",1+MAX(A$10:A346))</f>
        <v/>
      </c>
      <c r="B347" s="10"/>
      <c r="C347" s="10">
        <v>259</v>
      </c>
      <c r="D347" s="11" t="s">
        <v>90</v>
      </c>
      <c r="E347" s="113"/>
      <c r="F347" s="11"/>
      <c r="G347" s="113"/>
      <c r="H347" s="114">
        <v>0</v>
      </c>
      <c r="I347" s="113">
        <f t="shared" si="73"/>
        <v>0</v>
      </c>
      <c r="J347" s="113">
        <f t="shared" si="74"/>
        <v>0</v>
      </c>
      <c r="K347" s="113" t="str">
        <f>IF(ISERROR(VLOOKUP(AC347,Nachträge!$A$2:$Y$646,25,FALSE)),"",VLOOKUP(AC347,Nachträge!$A$2:$Y$646,25,FALSE))</f>
        <v/>
      </c>
      <c r="L347" s="114">
        <v>0</v>
      </c>
      <c r="M347" s="113" t="e">
        <f t="shared" si="75"/>
        <v>#VALUE!</v>
      </c>
      <c r="N347" s="113" t="e">
        <f t="shared" si="76"/>
        <v>#VALUE!</v>
      </c>
      <c r="O347" s="113" t="e">
        <f t="shared" si="77"/>
        <v>#VALUE!</v>
      </c>
      <c r="P347" s="113" t="e">
        <f t="shared" si="78"/>
        <v>#VALUE!</v>
      </c>
      <c r="Q347" s="113">
        <f>SUMIFS(Zahlungsfreigabe!$J$12:$J$1000,Zahlungsfreigabe!$C$12:$C$1000,Baukosten!F347,Zahlungsfreigabe!$E$12:$E$1000,D347)</f>
        <v>0</v>
      </c>
      <c r="R347" s="113" t="e">
        <f t="shared" si="67"/>
        <v>#VALUE!</v>
      </c>
      <c r="S347" s="130" t="e">
        <f t="shared" si="68"/>
        <v>#VALUE!</v>
      </c>
      <c r="T347" s="55">
        <v>0</v>
      </c>
      <c r="U347" s="113" t="e">
        <f t="shared" si="69"/>
        <v>#VALUE!</v>
      </c>
      <c r="V347" s="11"/>
      <c r="W347" s="11"/>
      <c r="AC347" s="100" t="str">
        <f t="shared" si="70"/>
        <v/>
      </c>
      <c r="AD347" s="129" t="e">
        <f t="shared" si="71"/>
        <v>#VALUE!</v>
      </c>
      <c r="AE347" s="5" t="e">
        <f t="shared" si="72"/>
        <v>#VALUE!</v>
      </c>
    </row>
    <row r="348" spans="1:31" x14ac:dyDescent="0.2">
      <c r="A348" s="41" t="str">
        <f>IF(F348="","",1+MAX(A$10:A347))</f>
        <v/>
      </c>
      <c r="B348" s="10"/>
      <c r="C348" s="10">
        <v>259</v>
      </c>
      <c r="D348" s="11" t="s">
        <v>90</v>
      </c>
      <c r="E348" s="113"/>
      <c r="F348" s="11"/>
      <c r="G348" s="113"/>
      <c r="H348" s="114">
        <v>0</v>
      </c>
      <c r="I348" s="113">
        <f t="shared" si="73"/>
        <v>0</v>
      </c>
      <c r="J348" s="113">
        <f t="shared" si="74"/>
        <v>0</v>
      </c>
      <c r="K348" s="113" t="str">
        <f>IF(ISERROR(VLOOKUP(AC348,Nachträge!$A$2:$Y$646,25,FALSE)),"",VLOOKUP(AC348,Nachträge!$A$2:$Y$646,25,FALSE))</f>
        <v/>
      </c>
      <c r="L348" s="114">
        <v>0</v>
      </c>
      <c r="M348" s="113" t="e">
        <f t="shared" si="75"/>
        <v>#VALUE!</v>
      </c>
      <c r="N348" s="113" t="e">
        <f t="shared" si="76"/>
        <v>#VALUE!</v>
      </c>
      <c r="O348" s="113" t="e">
        <f t="shared" si="77"/>
        <v>#VALUE!</v>
      </c>
      <c r="P348" s="113" t="e">
        <f t="shared" si="78"/>
        <v>#VALUE!</v>
      </c>
      <c r="Q348" s="113">
        <f>SUMIFS(Zahlungsfreigabe!$J$12:$J$1000,Zahlungsfreigabe!$C$12:$C$1000,Baukosten!F348,Zahlungsfreigabe!$E$12:$E$1000,D348)</f>
        <v>0</v>
      </c>
      <c r="R348" s="113" t="e">
        <f t="shared" si="67"/>
        <v>#VALUE!</v>
      </c>
      <c r="S348" s="130" t="e">
        <f t="shared" si="68"/>
        <v>#VALUE!</v>
      </c>
      <c r="T348" s="55">
        <v>0</v>
      </c>
      <c r="U348" s="113" t="e">
        <f t="shared" si="69"/>
        <v>#VALUE!</v>
      </c>
      <c r="V348" s="11"/>
      <c r="W348" s="11"/>
      <c r="AC348" s="100" t="str">
        <f t="shared" si="70"/>
        <v/>
      </c>
      <c r="AD348" s="129" t="e">
        <f t="shared" si="71"/>
        <v>#VALUE!</v>
      </c>
      <c r="AE348" s="5" t="e">
        <f t="shared" si="72"/>
        <v>#VALUE!</v>
      </c>
    </row>
    <row r="349" spans="1:31" x14ac:dyDescent="0.2">
      <c r="A349" s="41" t="str">
        <f>IF(F349="","",1+MAX(A$10:A348))</f>
        <v/>
      </c>
      <c r="B349" s="10"/>
      <c r="C349" s="10">
        <v>259</v>
      </c>
      <c r="D349" s="11" t="s">
        <v>90</v>
      </c>
      <c r="E349" s="113"/>
      <c r="F349" s="11"/>
      <c r="G349" s="113"/>
      <c r="H349" s="114">
        <v>0</v>
      </c>
      <c r="I349" s="113">
        <f t="shared" si="73"/>
        <v>0</v>
      </c>
      <c r="J349" s="113">
        <f t="shared" si="74"/>
        <v>0</v>
      </c>
      <c r="K349" s="113" t="str">
        <f>IF(ISERROR(VLOOKUP(AC349,Nachträge!$A$2:$Y$646,25,FALSE)),"",VLOOKUP(AC349,Nachträge!$A$2:$Y$646,25,FALSE))</f>
        <v/>
      </c>
      <c r="L349" s="114">
        <v>0</v>
      </c>
      <c r="M349" s="113" t="e">
        <f t="shared" si="75"/>
        <v>#VALUE!</v>
      </c>
      <c r="N349" s="113" t="e">
        <f t="shared" si="76"/>
        <v>#VALUE!</v>
      </c>
      <c r="O349" s="113" t="e">
        <f t="shared" si="77"/>
        <v>#VALUE!</v>
      </c>
      <c r="P349" s="113" t="e">
        <f t="shared" si="78"/>
        <v>#VALUE!</v>
      </c>
      <c r="Q349" s="113">
        <f>SUMIFS(Zahlungsfreigabe!$J$12:$J$1000,Zahlungsfreigabe!$C$12:$C$1000,Baukosten!F349,Zahlungsfreigabe!$E$12:$E$1000,D349)</f>
        <v>0</v>
      </c>
      <c r="R349" s="113" t="e">
        <f t="shared" si="67"/>
        <v>#VALUE!</v>
      </c>
      <c r="S349" s="130" t="e">
        <f t="shared" si="68"/>
        <v>#VALUE!</v>
      </c>
      <c r="T349" s="55">
        <v>0</v>
      </c>
      <c r="U349" s="113" t="e">
        <f t="shared" si="69"/>
        <v>#VALUE!</v>
      </c>
      <c r="V349" s="11"/>
      <c r="W349" s="11"/>
      <c r="AC349" s="100" t="str">
        <f t="shared" si="70"/>
        <v/>
      </c>
      <c r="AD349" s="129" t="e">
        <f t="shared" si="71"/>
        <v>#VALUE!</v>
      </c>
      <c r="AE349" s="5" t="e">
        <f t="shared" si="72"/>
        <v>#VALUE!</v>
      </c>
    </row>
    <row r="350" spans="1:31" s="25" customFormat="1" x14ac:dyDescent="0.2">
      <c r="A350" s="41" t="str">
        <f>IF(F350="","",1+MAX(A$10:A349))</f>
        <v/>
      </c>
      <c r="B350" s="21"/>
      <c r="C350" s="19" t="s">
        <v>12</v>
      </c>
      <c r="D350" s="19"/>
      <c r="E350" s="115">
        <f>SUM(E28:E349)</f>
        <v>0</v>
      </c>
      <c r="F350" s="19"/>
      <c r="G350" s="115">
        <f>SUM(G28:G349)</f>
        <v>0</v>
      </c>
      <c r="H350" s="153"/>
      <c r="I350" s="115">
        <f>-SUM(I28:I349)</f>
        <v>0</v>
      </c>
      <c r="J350" s="115">
        <f>SUM(J28:J349)</f>
        <v>0</v>
      </c>
      <c r="K350" s="115">
        <f>SUM(K28:K349)</f>
        <v>0</v>
      </c>
      <c r="L350" s="153"/>
      <c r="M350" s="115" t="e">
        <f>-SUM(M28:M349)</f>
        <v>#VALUE!</v>
      </c>
      <c r="N350" s="115" t="e">
        <f t="shared" ref="N350:S350" si="79">SUM(N28:N349)</f>
        <v>#VALUE!</v>
      </c>
      <c r="O350" s="115" t="e">
        <f t="shared" si="79"/>
        <v>#VALUE!</v>
      </c>
      <c r="P350" s="115" t="e">
        <f t="shared" si="79"/>
        <v>#VALUE!</v>
      </c>
      <c r="Q350" s="115">
        <f t="shared" si="79"/>
        <v>0</v>
      </c>
      <c r="R350" s="19" t="e">
        <f t="shared" si="79"/>
        <v>#VALUE!</v>
      </c>
      <c r="S350" s="156" t="e">
        <f t="shared" si="79"/>
        <v>#VALUE!</v>
      </c>
      <c r="T350" s="19"/>
      <c r="U350" s="19" t="e">
        <f>-SUM(U28:U349)</f>
        <v>#VALUE!</v>
      </c>
      <c r="V350" s="11"/>
      <c r="W350" s="11"/>
      <c r="AC350" s="100" t="str">
        <f t="shared" si="70"/>
        <v/>
      </c>
      <c r="AD350" s="129">
        <f t="shared" si="71"/>
        <v>0</v>
      </c>
      <c r="AE350" s="5">
        <f t="shared" si="72"/>
        <v>0</v>
      </c>
    </row>
    <row r="351" spans="1:31" s="22" customFormat="1" x14ac:dyDescent="0.2">
      <c r="A351" s="41" t="str">
        <f>IF(F351="","",1+MAX(A$10:A350))</f>
        <v/>
      </c>
      <c r="B351" s="21">
        <v>300</v>
      </c>
      <c r="C351" s="24" t="s">
        <v>19</v>
      </c>
      <c r="D351" s="23"/>
      <c r="E351" s="113"/>
      <c r="F351" s="11"/>
      <c r="G351" s="113"/>
      <c r="H351" s="114"/>
      <c r="I351" s="113"/>
      <c r="J351" s="113"/>
      <c r="K351" s="113"/>
      <c r="L351" s="114"/>
      <c r="M351" s="113"/>
      <c r="N351" s="113"/>
      <c r="O351" s="113"/>
      <c r="P351" s="113"/>
      <c r="Q351" s="113"/>
      <c r="R351" s="11"/>
      <c r="S351" s="104"/>
      <c r="T351" s="11"/>
      <c r="U351" s="11"/>
      <c r="V351" s="11"/>
      <c r="W351" s="11"/>
      <c r="AC351" s="100" t="str">
        <f t="shared" si="70"/>
        <v/>
      </c>
      <c r="AD351" s="129">
        <f t="shared" si="71"/>
        <v>0</v>
      </c>
      <c r="AE351" s="5">
        <f t="shared" si="72"/>
        <v>0</v>
      </c>
    </row>
    <row r="352" spans="1:31" x14ac:dyDescent="0.2">
      <c r="A352" s="41" t="str">
        <f>IF(F352="","",1+MAX(A$10:A351))</f>
        <v/>
      </c>
      <c r="B352" s="10"/>
      <c r="C352" s="10">
        <v>300</v>
      </c>
      <c r="D352" s="11" t="s">
        <v>14</v>
      </c>
      <c r="E352" s="113"/>
      <c r="F352" s="11"/>
      <c r="G352" s="113"/>
      <c r="H352" s="114">
        <v>0</v>
      </c>
      <c r="I352" s="113">
        <f t="shared" si="73"/>
        <v>0</v>
      </c>
      <c r="J352" s="113">
        <f t="shared" si="74"/>
        <v>0</v>
      </c>
      <c r="K352" s="113" t="str">
        <f>IF(ISERROR(VLOOKUP(AC352,Nachträge!$A$2:$Y$646,25,FALSE)),"",VLOOKUP(AC352,Nachträge!$A$2:$Y$646,25,FALSE))</f>
        <v/>
      </c>
      <c r="L352" s="114">
        <v>0</v>
      </c>
      <c r="M352" s="113" t="e">
        <f t="shared" si="75"/>
        <v>#VALUE!</v>
      </c>
      <c r="N352" s="113" t="e">
        <f t="shared" si="76"/>
        <v>#VALUE!</v>
      </c>
      <c r="O352" s="113" t="e">
        <f t="shared" si="77"/>
        <v>#VALUE!</v>
      </c>
      <c r="P352" s="113" t="e">
        <f t="shared" si="78"/>
        <v>#VALUE!</v>
      </c>
      <c r="Q352" s="113">
        <f>SUMIFS(Zahlungsfreigabe!$K$12:$K$1000,Zahlungsfreigabe!$C$12:$C$1000,Baukosten!F352,Zahlungsfreigabe!$E$12:$E$1000,D352)</f>
        <v>0</v>
      </c>
      <c r="R352" s="113" t="e">
        <f t="shared" ref="R352" si="80">(J352+K352)-Q352</f>
        <v>#VALUE!</v>
      </c>
      <c r="S352" s="130" t="e">
        <f t="shared" ref="S352" si="81">SUM(J352+K352)</f>
        <v>#VALUE!</v>
      </c>
      <c r="T352" s="55">
        <v>0</v>
      </c>
      <c r="U352" s="113" t="e">
        <f t="shared" ref="U352" si="82">-SUM(J352+K352)*T352</f>
        <v>#VALUE!</v>
      </c>
      <c r="V352" s="11"/>
      <c r="W352" s="11"/>
      <c r="AC352" s="100" t="str">
        <f t="shared" si="70"/>
        <v/>
      </c>
      <c r="AD352" s="129" t="e">
        <f t="shared" si="71"/>
        <v>#VALUE!</v>
      </c>
      <c r="AE352" s="5" t="e">
        <f t="shared" si="72"/>
        <v>#VALUE!</v>
      </c>
    </row>
    <row r="353" spans="1:31" x14ac:dyDescent="0.2">
      <c r="A353" s="41" t="str">
        <f>IF(F353="","",1+MAX(A$10:A352))</f>
        <v/>
      </c>
      <c r="B353" s="10"/>
      <c r="C353" s="10">
        <v>300</v>
      </c>
      <c r="D353" s="11" t="s">
        <v>14</v>
      </c>
      <c r="E353" s="113"/>
      <c r="F353" s="11"/>
      <c r="G353" s="113"/>
      <c r="H353" s="114">
        <v>0</v>
      </c>
      <c r="I353" s="113">
        <f t="shared" si="73"/>
        <v>0</v>
      </c>
      <c r="J353" s="113">
        <f t="shared" si="74"/>
        <v>0</v>
      </c>
      <c r="K353" s="113" t="str">
        <f>IF(ISERROR(VLOOKUP(AC353,Nachträge!$A$2:$Y$646,25,FALSE)),"",VLOOKUP(AC353,Nachträge!$A$2:$Y$646,25,FALSE))</f>
        <v/>
      </c>
      <c r="L353" s="114">
        <v>0</v>
      </c>
      <c r="M353" s="113" t="e">
        <f t="shared" si="75"/>
        <v>#VALUE!</v>
      </c>
      <c r="N353" s="113" t="e">
        <f t="shared" si="76"/>
        <v>#VALUE!</v>
      </c>
      <c r="O353" s="113" t="e">
        <f t="shared" si="77"/>
        <v>#VALUE!</v>
      </c>
      <c r="P353" s="113" t="e">
        <f t="shared" si="78"/>
        <v>#VALUE!</v>
      </c>
      <c r="Q353" s="113">
        <f>SUMIFS(Zahlungsfreigabe!$K$12:$K$1000,Zahlungsfreigabe!$C$12:$C$1000,Baukosten!F353,Zahlungsfreigabe!$E$12:$E$1000,D353)</f>
        <v>0</v>
      </c>
      <c r="R353" s="113" t="e">
        <f t="shared" ref="R353" si="83">(J353+K353)-Q353</f>
        <v>#VALUE!</v>
      </c>
      <c r="S353" s="130" t="e">
        <f t="shared" ref="S353" si="84">SUM(J353+K353)</f>
        <v>#VALUE!</v>
      </c>
      <c r="T353" s="55">
        <v>0</v>
      </c>
      <c r="U353" s="113" t="e">
        <f t="shared" ref="U353" si="85">-SUM(J353+K353)*T353</f>
        <v>#VALUE!</v>
      </c>
      <c r="V353" s="11"/>
      <c r="W353" s="11"/>
      <c r="AC353" s="100" t="str">
        <f t="shared" si="70"/>
        <v/>
      </c>
      <c r="AD353" s="129" t="e">
        <f t="shared" si="71"/>
        <v>#VALUE!</v>
      </c>
      <c r="AE353" s="5" t="e">
        <f t="shared" si="72"/>
        <v>#VALUE!</v>
      </c>
    </row>
    <row r="354" spans="1:31" x14ac:dyDescent="0.2">
      <c r="A354" s="41" t="str">
        <f>IF(F354="","",1+MAX(A$10:A353))</f>
        <v/>
      </c>
      <c r="B354" s="10"/>
      <c r="C354" s="10">
        <v>300</v>
      </c>
      <c r="D354" s="11" t="s">
        <v>14</v>
      </c>
      <c r="E354" s="113"/>
      <c r="F354" s="11"/>
      <c r="G354" s="113"/>
      <c r="H354" s="114">
        <v>0</v>
      </c>
      <c r="I354" s="113">
        <f t="shared" si="73"/>
        <v>0</v>
      </c>
      <c r="J354" s="113">
        <f t="shared" si="74"/>
        <v>0</v>
      </c>
      <c r="K354" s="113" t="str">
        <f>IF(ISERROR(VLOOKUP(AC354,Nachträge!$A$2:$Y$646,25,FALSE)),"",VLOOKUP(AC354,Nachträge!$A$2:$Y$646,25,FALSE))</f>
        <v/>
      </c>
      <c r="L354" s="114">
        <v>0</v>
      </c>
      <c r="M354" s="113" t="e">
        <f t="shared" si="75"/>
        <v>#VALUE!</v>
      </c>
      <c r="N354" s="113" t="e">
        <f t="shared" si="76"/>
        <v>#VALUE!</v>
      </c>
      <c r="O354" s="113" t="e">
        <f t="shared" si="77"/>
        <v>#VALUE!</v>
      </c>
      <c r="P354" s="113" t="e">
        <f t="shared" si="78"/>
        <v>#VALUE!</v>
      </c>
      <c r="Q354" s="113">
        <f>SUMIFS(Zahlungsfreigabe!$K$12:$K$1000,Zahlungsfreigabe!$C$12:$C$1000,Baukosten!F354,Zahlungsfreigabe!$E$12:$E$1000,D354)</f>
        <v>0</v>
      </c>
      <c r="R354" s="113" t="e">
        <f t="shared" ref="R354:R417" si="86">(J354+K354)-Q354</f>
        <v>#VALUE!</v>
      </c>
      <c r="S354" s="130" t="e">
        <f t="shared" ref="S354:S417" si="87">SUM(J354+K354)</f>
        <v>#VALUE!</v>
      </c>
      <c r="T354" s="55">
        <v>0</v>
      </c>
      <c r="U354" s="113" t="e">
        <f t="shared" ref="U354:U417" si="88">-SUM(J354+K354)*T354</f>
        <v>#VALUE!</v>
      </c>
      <c r="V354" s="11"/>
      <c r="W354" s="11"/>
      <c r="AC354" s="100" t="str">
        <f t="shared" si="70"/>
        <v/>
      </c>
      <c r="AD354" s="129" t="e">
        <f t="shared" si="71"/>
        <v>#VALUE!</v>
      </c>
      <c r="AE354" s="5" t="e">
        <f t="shared" si="72"/>
        <v>#VALUE!</v>
      </c>
    </row>
    <row r="355" spans="1:31" x14ac:dyDescent="0.2">
      <c r="A355" s="41" t="str">
        <f>IF(F355="","",1+MAX(A$10:A354))</f>
        <v/>
      </c>
      <c r="B355" s="10"/>
      <c r="C355" s="10">
        <v>300</v>
      </c>
      <c r="D355" s="11" t="s">
        <v>14</v>
      </c>
      <c r="E355" s="113"/>
      <c r="F355" s="11"/>
      <c r="G355" s="113"/>
      <c r="H355" s="114">
        <v>0</v>
      </c>
      <c r="I355" s="113">
        <f t="shared" si="73"/>
        <v>0</v>
      </c>
      <c r="J355" s="113">
        <f t="shared" si="74"/>
        <v>0</v>
      </c>
      <c r="K355" s="113" t="str">
        <f>IF(ISERROR(VLOOKUP(AC355,Nachträge!$A$2:$Y$646,25,FALSE)),"",VLOOKUP(AC355,Nachträge!$A$2:$Y$646,25,FALSE))</f>
        <v/>
      </c>
      <c r="L355" s="114">
        <v>0</v>
      </c>
      <c r="M355" s="113" t="e">
        <f t="shared" si="75"/>
        <v>#VALUE!</v>
      </c>
      <c r="N355" s="113" t="e">
        <f t="shared" si="76"/>
        <v>#VALUE!</v>
      </c>
      <c r="O355" s="113" t="e">
        <f t="shared" si="77"/>
        <v>#VALUE!</v>
      </c>
      <c r="P355" s="113" t="e">
        <f t="shared" si="78"/>
        <v>#VALUE!</v>
      </c>
      <c r="Q355" s="113">
        <f>SUMIFS(Zahlungsfreigabe!$K$12:$K$1000,Zahlungsfreigabe!$C$12:$C$1000,Baukosten!F355,Zahlungsfreigabe!$E$12:$E$1000,D355)</f>
        <v>0</v>
      </c>
      <c r="R355" s="113" t="e">
        <f t="shared" si="86"/>
        <v>#VALUE!</v>
      </c>
      <c r="S355" s="130" t="e">
        <f t="shared" si="87"/>
        <v>#VALUE!</v>
      </c>
      <c r="T355" s="55">
        <v>0</v>
      </c>
      <c r="U355" s="113" t="e">
        <f t="shared" si="88"/>
        <v>#VALUE!</v>
      </c>
      <c r="V355" s="11"/>
      <c r="W355" s="11"/>
      <c r="AC355" s="100" t="str">
        <f t="shared" si="70"/>
        <v/>
      </c>
      <c r="AD355" s="129" t="e">
        <f t="shared" si="71"/>
        <v>#VALUE!</v>
      </c>
      <c r="AE355" s="5" t="e">
        <f t="shared" si="72"/>
        <v>#VALUE!</v>
      </c>
    </row>
    <row r="356" spans="1:31" x14ac:dyDescent="0.2">
      <c r="A356" s="41" t="str">
        <f>IF(F356="","",1+MAX(A$10:A355))</f>
        <v/>
      </c>
      <c r="B356" s="10"/>
      <c r="C356" s="10">
        <v>300</v>
      </c>
      <c r="D356" s="11" t="s">
        <v>14</v>
      </c>
      <c r="E356" s="113"/>
      <c r="F356" s="11"/>
      <c r="G356" s="113"/>
      <c r="H356" s="114">
        <v>0</v>
      </c>
      <c r="I356" s="113">
        <f t="shared" si="73"/>
        <v>0</v>
      </c>
      <c r="J356" s="113">
        <f t="shared" si="74"/>
        <v>0</v>
      </c>
      <c r="K356" s="113" t="str">
        <f>IF(ISERROR(VLOOKUP(AC356,Nachträge!$A$2:$Y$646,25,FALSE)),"",VLOOKUP(AC356,Nachträge!$A$2:$Y$646,25,FALSE))</f>
        <v/>
      </c>
      <c r="L356" s="114">
        <v>0</v>
      </c>
      <c r="M356" s="113" t="e">
        <f t="shared" si="75"/>
        <v>#VALUE!</v>
      </c>
      <c r="N356" s="113" t="e">
        <f t="shared" si="76"/>
        <v>#VALUE!</v>
      </c>
      <c r="O356" s="113" t="e">
        <f t="shared" si="77"/>
        <v>#VALUE!</v>
      </c>
      <c r="P356" s="113" t="e">
        <f t="shared" si="78"/>
        <v>#VALUE!</v>
      </c>
      <c r="Q356" s="113">
        <f>SUMIFS(Zahlungsfreigabe!$K$12:$K$1000,Zahlungsfreigabe!$C$12:$C$1000,Baukosten!F356,Zahlungsfreigabe!$E$12:$E$1000,D356)</f>
        <v>0</v>
      </c>
      <c r="R356" s="113" t="e">
        <f t="shared" si="86"/>
        <v>#VALUE!</v>
      </c>
      <c r="S356" s="130" t="e">
        <f t="shared" si="87"/>
        <v>#VALUE!</v>
      </c>
      <c r="T356" s="55">
        <v>0</v>
      </c>
      <c r="U356" s="113" t="e">
        <f t="shared" si="88"/>
        <v>#VALUE!</v>
      </c>
      <c r="V356" s="11"/>
      <c r="W356" s="11"/>
      <c r="AC356" s="100" t="str">
        <f t="shared" si="70"/>
        <v/>
      </c>
      <c r="AD356" s="129" t="e">
        <f t="shared" si="71"/>
        <v>#VALUE!</v>
      </c>
      <c r="AE356" s="5" t="e">
        <f t="shared" si="72"/>
        <v>#VALUE!</v>
      </c>
    </row>
    <row r="357" spans="1:31" x14ac:dyDescent="0.2">
      <c r="A357" s="41" t="str">
        <f>IF(F357="","",1+MAX(A$10:A356))</f>
        <v/>
      </c>
      <c r="B357" s="10"/>
      <c r="C357" s="10">
        <v>300</v>
      </c>
      <c r="D357" s="11" t="s">
        <v>14</v>
      </c>
      <c r="E357" s="113"/>
      <c r="F357" s="11"/>
      <c r="G357" s="113"/>
      <c r="H357" s="114">
        <v>0</v>
      </c>
      <c r="I357" s="113">
        <f t="shared" si="73"/>
        <v>0</v>
      </c>
      <c r="J357" s="113">
        <f t="shared" si="74"/>
        <v>0</v>
      </c>
      <c r="K357" s="113" t="str">
        <f>IF(ISERROR(VLOOKUP(AC357,Nachträge!$A$2:$Y$646,25,FALSE)),"",VLOOKUP(AC357,Nachträge!$A$2:$Y$646,25,FALSE))</f>
        <v/>
      </c>
      <c r="L357" s="114">
        <v>0</v>
      </c>
      <c r="M357" s="113" t="e">
        <f t="shared" si="75"/>
        <v>#VALUE!</v>
      </c>
      <c r="N357" s="113" t="e">
        <f t="shared" si="76"/>
        <v>#VALUE!</v>
      </c>
      <c r="O357" s="113" t="e">
        <f t="shared" si="77"/>
        <v>#VALUE!</v>
      </c>
      <c r="P357" s="113" t="e">
        <f t="shared" si="78"/>
        <v>#VALUE!</v>
      </c>
      <c r="Q357" s="113">
        <f>SUMIFS(Zahlungsfreigabe!$K$12:$K$1000,Zahlungsfreigabe!$C$12:$C$1000,Baukosten!F357,Zahlungsfreigabe!$E$12:$E$1000,D357)</f>
        <v>0</v>
      </c>
      <c r="R357" s="113" t="e">
        <f t="shared" si="86"/>
        <v>#VALUE!</v>
      </c>
      <c r="S357" s="130" t="e">
        <f t="shared" si="87"/>
        <v>#VALUE!</v>
      </c>
      <c r="T357" s="55">
        <v>0</v>
      </c>
      <c r="U357" s="113" t="e">
        <f t="shared" si="88"/>
        <v>#VALUE!</v>
      </c>
      <c r="V357" s="11"/>
      <c r="W357" s="11"/>
      <c r="AC357" s="100" t="str">
        <f t="shared" si="70"/>
        <v/>
      </c>
      <c r="AD357" s="129" t="e">
        <f t="shared" si="71"/>
        <v>#VALUE!</v>
      </c>
      <c r="AE357" s="5" t="e">
        <f t="shared" si="72"/>
        <v>#VALUE!</v>
      </c>
    </row>
    <row r="358" spans="1:31" x14ac:dyDescent="0.2">
      <c r="A358" s="41" t="str">
        <f>IF(F358="","",1+MAX(A$10:A357))</f>
        <v/>
      </c>
      <c r="B358" s="10"/>
      <c r="C358" s="10">
        <v>300</v>
      </c>
      <c r="D358" s="11" t="s">
        <v>14</v>
      </c>
      <c r="E358" s="113"/>
      <c r="F358" s="11"/>
      <c r="G358" s="113"/>
      <c r="H358" s="114">
        <v>0</v>
      </c>
      <c r="I358" s="113">
        <f t="shared" si="73"/>
        <v>0</v>
      </c>
      <c r="J358" s="113">
        <f t="shared" si="74"/>
        <v>0</v>
      </c>
      <c r="K358" s="113" t="str">
        <f>IF(ISERROR(VLOOKUP(AC358,Nachträge!$A$2:$Y$646,25,FALSE)),"",VLOOKUP(AC358,Nachträge!$A$2:$Y$646,25,FALSE))</f>
        <v/>
      </c>
      <c r="L358" s="114">
        <v>0</v>
      </c>
      <c r="M358" s="113" t="e">
        <f t="shared" si="75"/>
        <v>#VALUE!</v>
      </c>
      <c r="N358" s="113" t="e">
        <f t="shared" si="76"/>
        <v>#VALUE!</v>
      </c>
      <c r="O358" s="113" t="e">
        <f t="shared" si="77"/>
        <v>#VALUE!</v>
      </c>
      <c r="P358" s="113" t="e">
        <f t="shared" si="78"/>
        <v>#VALUE!</v>
      </c>
      <c r="Q358" s="113">
        <f>SUMIFS(Zahlungsfreigabe!$K$12:$K$1000,Zahlungsfreigabe!$C$12:$C$1000,Baukosten!F358,Zahlungsfreigabe!$E$12:$E$1000,D358)</f>
        <v>0</v>
      </c>
      <c r="R358" s="113" t="e">
        <f t="shared" si="86"/>
        <v>#VALUE!</v>
      </c>
      <c r="S358" s="130" t="e">
        <f t="shared" si="87"/>
        <v>#VALUE!</v>
      </c>
      <c r="T358" s="55">
        <v>0</v>
      </c>
      <c r="U358" s="113" t="e">
        <f t="shared" si="88"/>
        <v>#VALUE!</v>
      </c>
      <c r="V358" s="11"/>
      <c r="W358" s="11"/>
      <c r="AC358" s="100" t="str">
        <f t="shared" si="70"/>
        <v/>
      </c>
      <c r="AD358" s="129" t="e">
        <f t="shared" si="71"/>
        <v>#VALUE!</v>
      </c>
      <c r="AE358" s="5" t="e">
        <f t="shared" si="72"/>
        <v>#VALUE!</v>
      </c>
    </row>
    <row r="359" spans="1:31" x14ac:dyDescent="0.2">
      <c r="A359" s="41" t="str">
        <f>IF(F359="","",1+MAX(A$10:A358))</f>
        <v/>
      </c>
      <c r="B359" s="10"/>
      <c r="C359" s="10">
        <v>300</v>
      </c>
      <c r="D359" s="11" t="s">
        <v>14</v>
      </c>
      <c r="E359" s="113"/>
      <c r="F359" s="11"/>
      <c r="G359" s="113"/>
      <c r="H359" s="114">
        <v>0</v>
      </c>
      <c r="I359" s="113">
        <f t="shared" si="73"/>
        <v>0</v>
      </c>
      <c r="J359" s="113">
        <f t="shared" si="74"/>
        <v>0</v>
      </c>
      <c r="K359" s="113" t="str">
        <f>IF(ISERROR(VLOOKUP(AC359,Nachträge!$A$2:$Y$646,25,FALSE)),"",VLOOKUP(AC359,Nachträge!$A$2:$Y$646,25,FALSE))</f>
        <v/>
      </c>
      <c r="L359" s="114">
        <v>0</v>
      </c>
      <c r="M359" s="113" t="e">
        <f t="shared" si="75"/>
        <v>#VALUE!</v>
      </c>
      <c r="N359" s="113" t="e">
        <f t="shared" si="76"/>
        <v>#VALUE!</v>
      </c>
      <c r="O359" s="113" t="e">
        <f t="shared" si="77"/>
        <v>#VALUE!</v>
      </c>
      <c r="P359" s="113" t="e">
        <f t="shared" si="78"/>
        <v>#VALUE!</v>
      </c>
      <c r="Q359" s="113">
        <f>SUMIFS(Zahlungsfreigabe!$K$12:$K$1000,Zahlungsfreigabe!$C$12:$C$1000,Baukosten!F359,Zahlungsfreigabe!$E$12:$E$1000,D359)</f>
        <v>0</v>
      </c>
      <c r="R359" s="113" t="e">
        <f t="shared" si="86"/>
        <v>#VALUE!</v>
      </c>
      <c r="S359" s="130" t="e">
        <f t="shared" si="87"/>
        <v>#VALUE!</v>
      </c>
      <c r="T359" s="55">
        <v>0</v>
      </c>
      <c r="U359" s="113" t="e">
        <f t="shared" si="88"/>
        <v>#VALUE!</v>
      </c>
      <c r="V359" s="11"/>
      <c r="W359" s="11"/>
      <c r="AC359" s="100" t="str">
        <f t="shared" si="70"/>
        <v/>
      </c>
      <c r="AD359" s="129" t="e">
        <f t="shared" si="71"/>
        <v>#VALUE!</v>
      </c>
      <c r="AE359" s="5" t="e">
        <f t="shared" si="72"/>
        <v>#VALUE!</v>
      </c>
    </row>
    <row r="360" spans="1:31" x14ac:dyDescent="0.2">
      <c r="A360" s="41" t="str">
        <f>IF(F360="","",1+MAX(A$10:A359))</f>
        <v/>
      </c>
      <c r="B360" s="10"/>
      <c r="C360" s="10">
        <v>300</v>
      </c>
      <c r="D360" s="11" t="s">
        <v>14</v>
      </c>
      <c r="E360" s="113"/>
      <c r="F360" s="11"/>
      <c r="G360" s="113"/>
      <c r="H360" s="114">
        <v>0</v>
      </c>
      <c r="I360" s="113">
        <f t="shared" si="73"/>
        <v>0</v>
      </c>
      <c r="J360" s="113">
        <f t="shared" si="74"/>
        <v>0</v>
      </c>
      <c r="K360" s="113" t="str">
        <f>IF(ISERROR(VLOOKUP(AC360,Nachträge!$A$2:$Y$646,25,FALSE)),"",VLOOKUP(AC360,Nachträge!$A$2:$Y$646,25,FALSE))</f>
        <v/>
      </c>
      <c r="L360" s="114">
        <v>0</v>
      </c>
      <c r="M360" s="113" t="e">
        <f t="shared" si="75"/>
        <v>#VALUE!</v>
      </c>
      <c r="N360" s="113" t="e">
        <f t="shared" si="76"/>
        <v>#VALUE!</v>
      </c>
      <c r="O360" s="113" t="e">
        <f t="shared" si="77"/>
        <v>#VALUE!</v>
      </c>
      <c r="P360" s="113" t="e">
        <f t="shared" si="78"/>
        <v>#VALUE!</v>
      </c>
      <c r="Q360" s="113">
        <f>SUMIFS(Zahlungsfreigabe!$K$12:$K$1000,Zahlungsfreigabe!$C$12:$C$1000,Baukosten!F360,Zahlungsfreigabe!$E$12:$E$1000,D360)</f>
        <v>0</v>
      </c>
      <c r="R360" s="113" t="e">
        <f t="shared" si="86"/>
        <v>#VALUE!</v>
      </c>
      <c r="S360" s="130" t="e">
        <f t="shared" si="87"/>
        <v>#VALUE!</v>
      </c>
      <c r="T360" s="55">
        <v>0</v>
      </c>
      <c r="U360" s="113" t="e">
        <f t="shared" si="88"/>
        <v>#VALUE!</v>
      </c>
      <c r="V360" s="11"/>
      <c r="W360" s="11"/>
      <c r="AC360" s="100" t="str">
        <f t="shared" si="70"/>
        <v/>
      </c>
      <c r="AD360" s="129" t="e">
        <f t="shared" si="71"/>
        <v>#VALUE!</v>
      </c>
      <c r="AE360" s="5" t="e">
        <f t="shared" si="72"/>
        <v>#VALUE!</v>
      </c>
    </row>
    <row r="361" spans="1:31" x14ac:dyDescent="0.2">
      <c r="A361" s="41" t="str">
        <f>IF(F361="","",1+MAX(A$10:A360))</f>
        <v/>
      </c>
      <c r="B361" s="10"/>
      <c r="C361" s="10">
        <v>300</v>
      </c>
      <c r="D361" s="11" t="s">
        <v>14</v>
      </c>
      <c r="E361" s="113"/>
      <c r="F361" s="11"/>
      <c r="G361" s="113"/>
      <c r="H361" s="114">
        <v>0</v>
      </c>
      <c r="I361" s="113">
        <f t="shared" si="73"/>
        <v>0</v>
      </c>
      <c r="J361" s="113">
        <f t="shared" si="74"/>
        <v>0</v>
      </c>
      <c r="K361" s="113" t="str">
        <f>IF(ISERROR(VLOOKUP(AC361,Nachträge!$A$2:$Y$646,25,FALSE)),"",VLOOKUP(AC361,Nachträge!$A$2:$Y$646,25,FALSE))</f>
        <v/>
      </c>
      <c r="L361" s="114">
        <v>0</v>
      </c>
      <c r="M361" s="113" t="e">
        <f t="shared" si="75"/>
        <v>#VALUE!</v>
      </c>
      <c r="N361" s="113" t="e">
        <f t="shared" si="76"/>
        <v>#VALUE!</v>
      </c>
      <c r="O361" s="113" t="e">
        <f t="shared" si="77"/>
        <v>#VALUE!</v>
      </c>
      <c r="P361" s="113" t="e">
        <f t="shared" si="78"/>
        <v>#VALUE!</v>
      </c>
      <c r="Q361" s="113">
        <f>SUMIFS(Zahlungsfreigabe!$K$12:$K$1000,Zahlungsfreigabe!$C$12:$C$1000,Baukosten!F361,Zahlungsfreigabe!$E$12:$E$1000,D361)</f>
        <v>0</v>
      </c>
      <c r="R361" s="113" t="e">
        <f t="shared" si="86"/>
        <v>#VALUE!</v>
      </c>
      <c r="S361" s="130" t="e">
        <f t="shared" si="87"/>
        <v>#VALUE!</v>
      </c>
      <c r="T361" s="55">
        <v>0</v>
      </c>
      <c r="U361" s="113" t="e">
        <f t="shared" si="88"/>
        <v>#VALUE!</v>
      </c>
      <c r="V361" s="11"/>
      <c r="W361" s="11"/>
      <c r="AC361" s="100" t="str">
        <f t="shared" si="70"/>
        <v/>
      </c>
      <c r="AD361" s="129" t="e">
        <f t="shared" si="71"/>
        <v>#VALUE!</v>
      </c>
      <c r="AE361" s="5" t="e">
        <f t="shared" si="72"/>
        <v>#VALUE!</v>
      </c>
    </row>
    <row r="362" spans="1:31" x14ac:dyDescent="0.2">
      <c r="A362" s="41" t="str">
        <f>IF(F362="","",1+MAX(A$10:A361))</f>
        <v/>
      </c>
      <c r="B362" s="10"/>
      <c r="C362" s="10">
        <v>300</v>
      </c>
      <c r="D362" s="11" t="s">
        <v>14</v>
      </c>
      <c r="E362" s="113"/>
      <c r="F362" s="11"/>
      <c r="G362" s="113"/>
      <c r="H362" s="114">
        <v>0</v>
      </c>
      <c r="I362" s="113">
        <f t="shared" si="73"/>
        <v>0</v>
      </c>
      <c r="J362" s="113">
        <f t="shared" si="74"/>
        <v>0</v>
      </c>
      <c r="K362" s="113" t="str">
        <f>IF(ISERROR(VLOOKUP(AC362,Nachträge!$A$2:$Y$646,25,FALSE)),"",VLOOKUP(AC362,Nachträge!$A$2:$Y$646,25,FALSE))</f>
        <v/>
      </c>
      <c r="L362" s="114">
        <v>0</v>
      </c>
      <c r="M362" s="113" t="e">
        <f t="shared" si="75"/>
        <v>#VALUE!</v>
      </c>
      <c r="N362" s="113" t="e">
        <f t="shared" si="76"/>
        <v>#VALUE!</v>
      </c>
      <c r="O362" s="113" t="e">
        <f t="shared" si="77"/>
        <v>#VALUE!</v>
      </c>
      <c r="P362" s="113" t="e">
        <f t="shared" si="78"/>
        <v>#VALUE!</v>
      </c>
      <c r="Q362" s="113">
        <f>SUMIFS(Zahlungsfreigabe!$K$12:$K$1000,Zahlungsfreigabe!$C$12:$C$1000,Baukosten!F362,Zahlungsfreigabe!$E$12:$E$1000,D362)</f>
        <v>0</v>
      </c>
      <c r="R362" s="113" t="e">
        <f t="shared" si="86"/>
        <v>#VALUE!</v>
      </c>
      <c r="S362" s="130" t="e">
        <f t="shared" si="87"/>
        <v>#VALUE!</v>
      </c>
      <c r="T362" s="55">
        <v>0</v>
      </c>
      <c r="U362" s="113" t="e">
        <f t="shared" si="88"/>
        <v>#VALUE!</v>
      </c>
      <c r="V362" s="11"/>
      <c r="W362" s="11"/>
      <c r="AC362" s="100" t="str">
        <f t="shared" si="70"/>
        <v/>
      </c>
      <c r="AD362" s="129" t="e">
        <f t="shared" si="71"/>
        <v>#VALUE!</v>
      </c>
      <c r="AE362" s="5" t="e">
        <f t="shared" si="72"/>
        <v>#VALUE!</v>
      </c>
    </row>
    <row r="363" spans="1:31" x14ac:dyDescent="0.2">
      <c r="A363" s="41" t="str">
        <f>IF(F363="","",1+MAX(A$10:A362))</f>
        <v/>
      </c>
      <c r="B363" s="10"/>
      <c r="C363" s="10">
        <v>300</v>
      </c>
      <c r="D363" s="11" t="s">
        <v>14</v>
      </c>
      <c r="E363" s="113"/>
      <c r="F363" s="11"/>
      <c r="G363" s="113"/>
      <c r="H363" s="114">
        <v>0</v>
      </c>
      <c r="I363" s="113">
        <f t="shared" si="73"/>
        <v>0</v>
      </c>
      <c r="J363" s="113">
        <f t="shared" si="74"/>
        <v>0</v>
      </c>
      <c r="K363" s="113" t="str">
        <f>IF(ISERROR(VLOOKUP(AC363,Nachträge!$A$2:$Y$646,25,FALSE)),"",VLOOKUP(AC363,Nachträge!$A$2:$Y$646,25,FALSE))</f>
        <v/>
      </c>
      <c r="L363" s="114">
        <v>0</v>
      </c>
      <c r="M363" s="113" t="e">
        <f t="shared" si="75"/>
        <v>#VALUE!</v>
      </c>
      <c r="N363" s="113" t="e">
        <f t="shared" si="76"/>
        <v>#VALUE!</v>
      </c>
      <c r="O363" s="113" t="e">
        <f t="shared" si="77"/>
        <v>#VALUE!</v>
      </c>
      <c r="P363" s="113" t="e">
        <f t="shared" si="78"/>
        <v>#VALUE!</v>
      </c>
      <c r="Q363" s="113">
        <f>SUMIFS(Zahlungsfreigabe!$K$12:$K$1000,Zahlungsfreigabe!$C$12:$C$1000,Baukosten!F363,Zahlungsfreigabe!$E$12:$E$1000,D363)</f>
        <v>0</v>
      </c>
      <c r="R363" s="113" t="e">
        <f t="shared" si="86"/>
        <v>#VALUE!</v>
      </c>
      <c r="S363" s="130" t="e">
        <f t="shared" si="87"/>
        <v>#VALUE!</v>
      </c>
      <c r="T363" s="55">
        <v>0</v>
      </c>
      <c r="U363" s="113" t="e">
        <f t="shared" si="88"/>
        <v>#VALUE!</v>
      </c>
      <c r="V363" s="11"/>
      <c r="W363" s="11"/>
      <c r="AC363" s="100" t="str">
        <f t="shared" si="70"/>
        <v/>
      </c>
      <c r="AD363" s="129" t="e">
        <f t="shared" si="71"/>
        <v>#VALUE!</v>
      </c>
      <c r="AE363" s="5" t="e">
        <f t="shared" si="72"/>
        <v>#VALUE!</v>
      </c>
    </row>
    <row r="364" spans="1:31" x14ac:dyDescent="0.2">
      <c r="A364" s="41" t="str">
        <f>IF(F364="","",1+MAX(A$10:A363))</f>
        <v/>
      </c>
      <c r="B364" s="10"/>
      <c r="C364" s="10">
        <v>300</v>
      </c>
      <c r="D364" s="11" t="s">
        <v>14</v>
      </c>
      <c r="E364" s="113"/>
      <c r="F364" s="11"/>
      <c r="G364" s="113"/>
      <c r="H364" s="114">
        <v>0</v>
      </c>
      <c r="I364" s="113">
        <f t="shared" si="73"/>
        <v>0</v>
      </c>
      <c r="J364" s="113">
        <f t="shared" si="74"/>
        <v>0</v>
      </c>
      <c r="K364" s="113" t="str">
        <f>IF(ISERROR(VLOOKUP(AC364,Nachträge!$A$2:$Y$646,25,FALSE)),"",VLOOKUP(AC364,Nachträge!$A$2:$Y$646,25,FALSE))</f>
        <v/>
      </c>
      <c r="L364" s="114">
        <v>0</v>
      </c>
      <c r="M364" s="113" t="e">
        <f t="shared" si="75"/>
        <v>#VALUE!</v>
      </c>
      <c r="N364" s="113" t="e">
        <f t="shared" si="76"/>
        <v>#VALUE!</v>
      </c>
      <c r="O364" s="113" t="e">
        <f t="shared" si="77"/>
        <v>#VALUE!</v>
      </c>
      <c r="P364" s="113" t="e">
        <f t="shared" si="78"/>
        <v>#VALUE!</v>
      </c>
      <c r="Q364" s="113">
        <f>SUMIFS(Zahlungsfreigabe!$K$12:$K$1000,Zahlungsfreigabe!$C$12:$C$1000,Baukosten!F364,Zahlungsfreigabe!$E$12:$E$1000,D364)</f>
        <v>0</v>
      </c>
      <c r="R364" s="113" t="e">
        <f t="shared" si="86"/>
        <v>#VALUE!</v>
      </c>
      <c r="S364" s="130" t="e">
        <f t="shared" si="87"/>
        <v>#VALUE!</v>
      </c>
      <c r="T364" s="55">
        <v>0</v>
      </c>
      <c r="U364" s="113" t="e">
        <f t="shared" si="88"/>
        <v>#VALUE!</v>
      </c>
      <c r="V364" s="11"/>
      <c r="W364" s="11"/>
      <c r="AC364" s="100" t="str">
        <f t="shared" si="70"/>
        <v/>
      </c>
      <c r="AD364" s="129" t="e">
        <f t="shared" si="71"/>
        <v>#VALUE!</v>
      </c>
      <c r="AE364" s="5" t="e">
        <f t="shared" si="72"/>
        <v>#VALUE!</v>
      </c>
    </row>
    <row r="365" spans="1:31" x14ac:dyDescent="0.2">
      <c r="A365" s="41" t="str">
        <f>IF(F365="","",1+MAX(A$10:A364))</f>
        <v/>
      </c>
      <c r="B365" s="10"/>
      <c r="C365" s="10">
        <v>300</v>
      </c>
      <c r="D365" s="11" t="s">
        <v>14</v>
      </c>
      <c r="E365" s="113"/>
      <c r="F365" s="11"/>
      <c r="G365" s="113"/>
      <c r="H365" s="114">
        <v>0</v>
      </c>
      <c r="I365" s="113">
        <f t="shared" si="73"/>
        <v>0</v>
      </c>
      <c r="J365" s="113">
        <f t="shared" si="74"/>
        <v>0</v>
      </c>
      <c r="K365" s="113" t="str">
        <f>IF(ISERROR(VLOOKUP(AC365,Nachträge!$A$2:$Y$646,25,FALSE)),"",VLOOKUP(AC365,Nachträge!$A$2:$Y$646,25,FALSE))</f>
        <v/>
      </c>
      <c r="L365" s="114">
        <v>0</v>
      </c>
      <c r="M365" s="113" t="e">
        <f t="shared" si="75"/>
        <v>#VALUE!</v>
      </c>
      <c r="N365" s="113" t="e">
        <f t="shared" si="76"/>
        <v>#VALUE!</v>
      </c>
      <c r="O365" s="113" t="e">
        <f t="shared" si="77"/>
        <v>#VALUE!</v>
      </c>
      <c r="P365" s="113" t="e">
        <f t="shared" si="78"/>
        <v>#VALUE!</v>
      </c>
      <c r="Q365" s="113">
        <f>SUMIFS(Zahlungsfreigabe!$K$12:$K$1000,Zahlungsfreigabe!$C$12:$C$1000,Baukosten!F365,Zahlungsfreigabe!$E$12:$E$1000,D365)</f>
        <v>0</v>
      </c>
      <c r="R365" s="113" t="e">
        <f t="shared" si="86"/>
        <v>#VALUE!</v>
      </c>
      <c r="S365" s="130" t="e">
        <f t="shared" si="87"/>
        <v>#VALUE!</v>
      </c>
      <c r="T365" s="55">
        <v>0</v>
      </c>
      <c r="U365" s="113" t="e">
        <f t="shared" si="88"/>
        <v>#VALUE!</v>
      </c>
      <c r="V365" s="11"/>
      <c r="W365" s="11"/>
      <c r="AC365" s="100" t="str">
        <f t="shared" si="70"/>
        <v/>
      </c>
      <c r="AD365" s="129" t="e">
        <f t="shared" si="71"/>
        <v>#VALUE!</v>
      </c>
      <c r="AE365" s="5" t="e">
        <f t="shared" si="72"/>
        <v>#VALUE!</v>
      </c>
    </row>
    <row r="366" spans="1:31" x14ac:dyDescent="0.2">
      <c r="A366" s="41" t="str">
        <f>IF(F366="","",1+MAX(A$10:A365))</f>
        <v/>
      </c>
      <c r="B366" s="10"/>
      <c r="C366" s="10">
        <v>300</v>
      </c>
      <c r="D366" s="11" t="s">
        <v>14</v>
      </c>
      <c r="E366" s="113"/>
      <c r="F366" s="11"/>
      <c r="G366" s="113"/>
      <c r="H366" s="114">
        <v>0</v>
      </c>
      <c r="I366" s="113">
        <f t="shared" si="73"/>
        <v>0</v>
      </c>
      <c r="J366" s="113">
        <f t="shared" si="74"/>
        <v>0</v>
      </c>
      <c r="K366" s="113" t="str">
        <f>IF(ISERROR(VLOOKUP(AC366,Nachträge!$A$2:$Y$646,25,FALSE)),"",VLOOKUP(AC366,Nachträge!$A$2:$Y$646,25,FALSE))</f>
        <v/>
      </c>
      <c r="L366" s="114">
        <v>0</v>
      </c>
      <c r="M366" s="113" t="e">
        <f t="shared" si="75"/>
        <v>#VALUE!</v>
      </c>
      <c r="N366" s="113" t="e">
        <f t="shared" si="76"/>
        <v>#VALUE!</v>
      </c>
      <c r="O366" s="113" t="e">
        <f t="shared" si="77"/>
        <v>#VALUE!</v>
      </c>
      <c r="P366" s="113" t="e">
        <f t="shared" si="78"/>
        <v>#VALUE!</v>
      </c>
      <c r="Q366" s="113">
        <f>SUMIFS(Zahlungsfreigabe!$K$12:$K$1000,Zahlungsfreigabe!$C$12:$C$1000,Baukosten!F366,Zahlungsfreigabe!$E$12:$E$1000,D366)</f>
        <v>0</v>
      </c>
      <c r="R366" s="113" t="e">
        <f t="shared" si="86"/>
        <v>#VALUE!</v>
      </c>
      <c r="S366" s="130" t="e">
        <f t="shared" si="87"/>
        <v>#VALUE!</v>
      </c>
      <c r="T366" s="55">
        <v>0</v>
      </c>
      <c r="U366" s="113" t="e">
        <f t="shared" si="88"/>
        <v>#VALUE!</v>
      </c>
      <c r="V366" s="11"/>
      <c r="W366" s="11"/>
      <c r="AC366" s="100" t="str">
        <f t="shared" si="70"/>
        <v/>
      </c>
      <c r="AD366" s="129" t="e">
        <f t="shared" si="71"/>
        <v>#VALUE!</v>
      </c>
      <c r="AE366" s="5" t="e">
        <f t="shared" si="72"/>
        <v>#VALUE!</v>
      </c>
    </row>
    <row r="367" spans="1:31" x14ac:dyDescent="0.2">
      <c r="A367" s="41" t="str">
        <f>IF(F367="","",1+MAX(A$10:A366))</f>
        <v/>
      </c>
      <c r="B367" s="10"/>
      <c r="C367" s="10">
        <v>300</v>
      </c>
      <c r="D367" s="11" t="s">
        <v>14</v>
      </c>
      <c r="E367" s="113"/>
      <c r="F367" s="11"/>
      <c r="G367" s="113"/>
      <c r="H367" s="114">
        <v>0</v>
      </c>
      <c r="I367" s="113">
        <f t="shared" si="73"/>
        <v>0</v>
      </c>
      <c r="J367" s="113">
        <f t="shared" si="74"/>
        <v>0</v>
      </c>
      <c r="K367" s="113" t="str">
        <f>IF(ISERROR(VLOOKUP(AC367,Nachträge!$A$2:$Y$646,25,FALSE)),"",VLOOKUP(AC367,Nachträge!$A$2:$Y$646,25,FALSE))</f>
        <v/>
      </c>
      <c r="L367" s="114">
        <v>0</v>
      </c>
      <c r="M367" s="113" t="e">
        <f t="shared" si="75"/>
        <v>#VALUE!</v>
      </c>
      <c r="N367" s="113" t="e">
        <f t="shared" si="76"/>
        <v>#VALUE!</v>
      </c>
      <c r="O367" s="113" t="e">
        <f t="shared" si="77"/>
        <v>#VALUE!</v>
      </c>
      <c r="P367" s="113" t="e">
        <f t="shared" si="78"/>
        <v>#VALUE!</v>
      </c>
      <c r="Q367" s="113">
        <f>SUMIFS(Zahlungsfreigabe!$K$12:$K$1000,Zahlungsfreigabe!$C$12:$C$1000,Baukosten!F367,Zahlungsfreigabe!$E$12:$E$1000,D367)</f>
        <v>0</v>
      </c>
      <c r="R367" s="113" t="e">
        <f t="shared" si="86"/>
        <v>#VALUE!</v>
      </c>
      <c r="S367" s="130" t="e">
        <f t="shared" si="87"/>
        <v>#VALUE!</v>
      </c>
      <c r="T367" s="55">
        <v>0</v>
      </c>
      <c r="U367" s="113" t="e">
        <f t="shared" si="88"/>
        <v>#VALUE!</v>
      </c>
      <c r="V367" s="11"/>
      <c r="W367" s="11"/>
      <c r="AC367" s="100" t="str">
        <f t="shared" si="70"/>
        <v/>
      </c>
      <c r="AD367" s="129" t="e">
        <f t="shared" si="71"/>
        <v>#VALUE!</v>
      </c>
      <c r="AE367" s="5" t="e">
        <f t="shared" si="72"/>
        <v>#VALUE!</v>
      </c>
    </row>
    <row r="368" spans="1:31" x14ac:dyDescent="0.2">
      <c r="A368" s="41" t="str">
        <f>IF(F368="","",1+MAX(A$10:A367))</f>
        <v/>
      </c>
      <c r="B368" s="10"/>
      <c r="C368" s="10">
        <v>300</v>
      </c>
      <c r="D368" s="11" t="s">
        <v>14</v>
      </c>
      <c r="E368" s="113"/>
      <c r="F368" s="11"/>
      <c r="G368" s="113"/>
      <c r="H368" s="114">
        <v>0</v>
      </c>
      <c r="I368" s="113">
        <f t="shared" si="73"/>
        <v>0</v>
      </c>
      <c r="J368" s="113">
        <f t="shared" si="74"/>
        <v>0</v>
      </c>
      <c r="K368" s="113" t="str">
        <f>IF(ISERROR(VLOOKUP(AC368,Nachträge!$A$2:$Y$646,25,FALSE)),"",VLOOKUP(AC368,Nachträge!$A$2:$Y$646,25,FALSE))</f>
        <v/>
      </c>
      <c r="L368" s="114">
        <v>0</v>
      </c>
      <c r="M368" s="113" t="e">
        <f t="shared" si="75"/>
        <v>#VALUE!</v>
      </c>
      <c r="N368" s="113" t="e">
        <f t="shared" si="76"/>
        <v>#VALUE!</v>
      </c>
      <c r="O368" s="113" t="e">
        <f t="shared" si="77"/>
        <v>#VALUE!</v>
      </c>
      <c r="P368" s="113" t="e">
        <f t="shared" si="78"/>
        <v>#VALUE!</v>
      </c>
      <c r="Q368" s="113">
        <f>SUMIFS(Zahlungsfreigabe!$K$12:$K$1000,Zahlungsfreigabe!$C$12:$C$1000,Baukosten!F368,Zahlungsfreigabe!$E$12:$E$1000,D368)</f>
        <v>0</v>
      </c>
      <c r="R368" s="113" t="e">
        <f t="shared" si="86"/>
        <v>#VALUE!</v>
      </c>
      <c r="S368" s="130" t="e">
        <f t="shared" si="87"/>
        <v>#VALUE!</v>
      </c>
      <c r="T368" s="55">
        <v>0</v>
      </c>
      <c r="U368" s="113" t="e">
        <f t="shared" si="88"/>
        <v>#VALUE!</v>
      </c>
      <c r="V368" s="11"/>
      <c r="W368" s="11"/>
      <c r="AC368" s="100" t="str">
        <f t="shared" si="70"/>
        <v/>
      </c>
      <c r="AD368" s="129" t="e">
        <f t="shared" si="71"/>
        <v>#VALUE!</v>
      </c>
      <c r="AE368" s="5" t="e">
        <f t="shared" si="72"/>
        <v>#VALUE!</v>
      </c>
    </row>
    <row r="369" spans="1:31" x14ac:dyDescent="0.2">
      <c r="A369" s="41" t="str">
        <f>IF(F369="","",1+MAX(A$10:A368))</f>
        <v/>
      </c>
      <c r="B369" s="10"/>
      <c r="C369" s="10">
        <v>300</v>
      </c>
      <c r="D369" s="11" t="s">
        <v>14</v>
      </c>
      <c r="E369" s="113"/>
      <c r="F369" s="11"/>
      <c r="G369" s="113"/>
      <c r="H369" s="114">
        <v>0</v>
      </c>
      <c r="I369" s="113">
        <f t="shared" si="73"/>
        <v>0</v>
      </c>
      <c r="J369" s="113">
        <f t="shared" si="74"/>
        <v>0</v>
      </c>
      <c r="K369" s="113" t="str">
        <f>IF(ISERROR(VLOOKUP(AC369,Nachträge!$A$2:$Y$646,25,FALSE)),"",VLOOKUP(AC369,Nachträge!$A$2:$Y$646,25,FALSE))</f>
        <v/>
      </c>
      <c r="L369" s="114">
        <v>0</v>
      </c>
      <c r="M369" s="113" t="e">
        <f t="shared" si="75"/>
        <v>#VALUE!</v>
      </c>
      <c r="N369" s="113" t="e">
        <f t="shared" si="76"/>
        <v>#VALUE!</v>
      </c>
      <c r="O369" s="113" t="e">
        <f t="shared" si="77"/>
        <v>#VALUE!</v>
      </c>
      <c r="P369" s="113" t="e">
        <f t="shared" si="78"/>
        <v>#VALUE!</v>
      </c>
      <c r="Q369" s="113">
        <f>SUMIFS(Zahlungsfreigabe!$K$12:$K$1000,Zahlungsfreigabe!$C$12:$C$1000,Baukosten!F369,Zahlungsfreigabe!$E$12:$E$1000,D369)</f>
        <v>0</v>
      </c>
      <c r="R369" s="113" t="e">
        <f t="shared" si="86"/>
        <v>#VALUE!</v>
      </c>
      <c r="S369" s="130" t="e">
        <f t="shared" si="87"/>
        <v>#VALUE!</v>
      </c>
      <c r="T369" s="55">
        <v>0</v>
      </c>
      <c r="U369" s="113" t="e">
        <f t="shared" si="88"/>
        <v>#VALUE!</v>
      </c>
      <c r="V369" s="11"/>
      <c r="W369" s="11"/>
      <c r="AC369" s="100" t="str">
        <f t="shared" si="70"/>
        <v/>
      </c>
      <c r="AD369" s="129" t="e">
        <f t="shared" si="71"/>
        <v>#VALUE!</v>
      </c>
      <c r="AE369" s="5" t="e">
        <f t="shared" si="72"/>
        <v>#VALUE!</v>
      </c>
    </row>
    <row r="370" spans="1:31" x14ac:dyDescent="0.2">
      <c r="A370" s="41" t="str">
        <f>IF(F370="","",1+MAX(A$10:A369))</f>
        <v/>
      </c>
      <c r="B370" s="10"/>
      <c r="C370" s="10">
        <v>300</v>
      </c>
      <c r="D370" s="11" t="s">
        <v>14</v>
      </c>
      <c r="E370" s="113"/>
      <c r="F370" s="11"/>
      <c r="G370" s="113"/>
      <c r="H370" s="114">
        <v>0</v>
      </c>
      <c r="I370" s="113">
        <f t="shared" si="73"/>
        <v>0</v>
      </c>
      <c r="J370" s="113">
        <f t="shared" si="74"/>
        <v>0</v>
      </c>
      <c r="K370" s="113" t="str">
        <f>IF(ISERROR(VLOOKUP(AC370,Nachträge!$A$2:$Y$646,25,FALSE)),"",VLOOKUP(AC370,Nachträge!$A$2:$Y$646,25,FALSE))</f>
        <v/>
      </c>
      <c r="L370" s="114">
        <v>0</v>
      </c>
      <c r="M370" s="113" t="e">
        <f t="shared" si="75"/>
        <v>#VALUE!</v>
      </c>
      <c r="N370" s="113" t="e">
        <f t="shared" si="76"/>
        <v>#VALUE!</v>
      </c>
      <c r="O370" s="113" t="e">
        <f t="shared" si="77"/>
        <v>#VALUE!</v>
      </c>
      <c r="P370" s="113" t="e">
        <f t="shared" si="78"/>
        <v>#VALUE!</v>
      </c>
      <c r="Q370" s="113">
        <f>SUMIFS(Zahlungsfreigabe!$K$12:$K$1000,Zahlungsfreigabe!$C$12:$C$1000,Baukosten!F370,Zahlungsfreigabe!$E$12:$E$1000,D370)</f>
        <v>0</v>
      </c>
      <c r="R370" s="113" t="e">
        <f t="shared" si="86"/>
        <v>#VALUE!</v>
      </c>
      <c r="S370" s="130" t="e">
        <f t="shared" si="87"/>
        <v>#VALUE!</v>
      </c>
      <c r="T370" s="55">
        <v>0</v>
      </c>
      <c r="U370" s="113" t="e">
        <f t="shared" si="88"/>
        <v>#VALUE!</v>
      </c>
      <c r="V370" s="11"/>
      <c r="W370" s="11"/>
      <c r="AC370" s="100" t="str">
        <f t="shared" si="70"/>
        <v/>
      </c>
      <c r="AD370" s="129" t="e">
        <f t="shared" si="71"/>
        <v>#VALUE!</v>
      </c>
      <c r="AE370" s="5" t="e">
        <f t="shared" si="72"/>
        <v>#VALUE!</v>
      </c>
    </row>
    <row r="371" spans="1:31" x14ac:dyDescent="0.2">
      <c r="A371" s="41" t="str">
        <f>IF(F371="","",1+MAX(A$10:A370))</f>
        <v/>
      </c>
      <c r="B371" s="10"/>
      <c r="C371" s="10">
        <v>300</v>
      </c>
      <c r="D371" s="11" t="s">
        <v>14</v>
      </c>
      <c r="E371" s="113"/>
      <c r="F371" s="11"/>
      <c r="G371" s="113"/>
      <c r="H371" s="114">
        <v>0</v>
      </c>
      <c r="I371" s="113">
        <f t="shared" si="73"/>
        <v>0</v>
      </c>
      <c r="J371" s="113">
        <f t="shared" si="74"/>
        <v>0</v>
      </c>
      <c r="K371" s="113" t="str">
        <f>IF(ISERROR(VLOOKUP(AC371,Nachträge!$A$2:$Y$646,25,FALSE)),"",VLOOKUP(AC371,Nachträge!$A$2:$Y$646,25,FALSE))</f>
        <v/>
      </c>
      <c r="L371" s="114">
        <v>0</v>
      </c>
      <c r="M371" s="113" t="e">
        <f t="shared" si="75"/>
        <v>#VALUE!</v>
      </c>
      <c r="N371" s="113" t="e">
        <f t="shared" si="76"/>
        <v>#VALUE!</v>
      </c>
      <c r="O371" s="113" t="e">
        <f t="shared" si="77"/>
        <v>#VALUE!</v>
      </c>
      <c r="P371" s="113" t="e">
        <f t="shared" si="78"/>
        <v>#VALUE!</v>
      </c>
      <c r="Q371" s="113">
        <f>SUMIFS(Zahlungsfreigabe!$K$12:$K$1000,Zahlungsfreigabe!$C$12:$C$1000,Baukosten!F371,Zahlungsfreigabe!$E$12:$E$1000,D371)</f>
        <v>0</v>
      </c>
      <c r="R371" s="113" t="e">
        <f t="shared" si="86"/>
        <v>#VALUE!</v>
      </c>
      <c r="S371" s="130" t="e">
        <f t="shared" si="87"/>
        <v>#VALUE!</v>
      </c>
      <c r="T371" s="55">
        <v>0</v>
      </c>
      <c r="U371" s="113" t="e">
        <f t="shared" si="88"/>
        <v>#VALUE!</v>
      </c>
      <c r="V371" s="11"/>
      <c r="W371" s="11"/>
      <c r="AC371" s="100" t="str">
        <f t="shared" si="70"/>
        <v/>
      </c>
      <c r="AD371" s="129" t="e">
        <f t="shared" si="71"/>
        <v>#VALUE!</v>
      </c>
      <c r="AE371" s="5" t="e">
        <f t="shared" si="72"/>
        <v>#VALUE!</v>
      </c>
    </row>
    <row r="372" spans="1:31" x14ac:dyDescent="0.2">
      <c r="A372" s="41" t="str">
        <f>IF(F372="","",1+MAX(A$10:A371))</f>
        <v/>
      </c>
      <c r="B372" s="10"/>
      <c r="C372" s="10">
        <v>300</v>
      </c>
      <c r="D372" s="11" t="s">
        <v>14</v>
      </c>
      <c r="E372" s="113"/>
      <c r="F372" s="11"/>
      <c r="G372" s="113"/>
      <c r="H372" s="114">
        <v>0</v>
      </c>
      <c r="I372" s="113">
        <f t="shared" si="73"/>
        <v>0</v>
      </c>
      <c r="J372" s="113">
        <f t="shared" si="74"/>
        <v>0</v>
      </c>
      <c r="K372" s="113" t="str">
        <f>IF(ISERROR(VLOOKUP(AC372,Nachträge!$A$2:$Y$646,25,FALSE)),"",VLOOKUP(AC372,Nachträge!$A$2:$Y$646,25,FALSE))</f>
        <v/>
      </c>
      <c r="L372" s="114">
        <v>0</v>
      </c>
      <c r="M372" s="113" t="e">
        <f t="shared" si="75"/>
        <v>#VALUE!</v>
      </c>
      <c r="N372" s="113" t="e">
        <f t="shared" si="76"/>
        <v>#VALUE!</v>
      </c>
      <c r="O372" s="113" t="e">
        <f t="shared" si="77"/>
        <v>#VALUE!</v>
      </c>
      <c r="P372" s="113" t="e">
        <f t="shared" si="78"/>
        <v>#VALUE!</v>
      </c>
      <c r="Q372" s="113">
        <f>SUMIFS(Zahlungsfreigabe!$K$12:$K$1000,Zahlungsfreigabe!$C$12:$C$1000,Baukosten!F372,Zahlungsfreigabe!$E$12:$E$1000,D372)</f>
        <v>0</v>
      </c>
      <c r="R372" s="113" t="e">
        <f t="shared" si="86"/>
        <v>#VALUE!</v>
      </c>
      <c r="S372" s="130" t="e">
        <f t="shared" si="87"/>
        <v>#VALUE!</v>
      </c>
      <c r="T372" s="55">
        <v>0</v>
      </c>
      <c r="U372" s="113" t="e">
        <f t="shared" si="88"/>
        <v>#VALUE!</v>
      </c>
      <c r="V372" s="11"/>
      <c r="W372" s="11"/>
      <c r="AC372" s="100" t="str">
        <f t="shared" si="70"/>
        <v/>
      </c>
      <c r="AD372" s="129" t="e">
        <f t="shared" si="71"/>
        <v>#VALUE!</v>
      </c>
      <c r="AE372" s="5" t="e">
        <f t="shared" si="72"/>
        <v>#VALUE!</v>
      </c>
    </row>
    <row r="373" spans="1:31" x14ac:dyDescent="0.2">
      <c r="A373" s="41" t="str">
        <f>IF(F373="","",1+MAX(A$10:A372))</f>
        <v/>
      </c>
      <c r="B373" s="10"/>
      <c r="C373" s="10">
        <v>300</v>
      </c>
      <c r="D373" s="11" t="s">
        <v>14</v>
      </c>
      <c r="E373" s="113"/>
      <c r="F373" s="11"/>
      <c r="G373" s="113"/>
      <c r="H373" s="114">
        <v>0</v>
      </c>
      <c r="I373" s="113">
        <f t="shared" si="73"/>
        <v>0</v>
      </c>
      <c r="J373" s="113">
        <f t="shared" si="74"/>
        <v>0</v>
      </c>
      <c r="K373" s="113" t="str">
        <f>IF(ISERROR(VLOOKUP(AC373,Nachträge!$A$2:$Y$646,25,FALSE)),"",VLOOKUP(AC373,Nachträge!$A$2:$Y$646,25,FALSE))</f>
        <v/>
      </c>
      <c r="L373" s="114">
        <v>0</v>
      </c>
      <c r="M373" s="113" t="e">
        <f t="shared" si="75"/>
        <v>#VALUE!</v>
      </c>
      <c r="N373" s="113" t="e">
        <f t="shared" si="76"/>
        <v>#VALUE!</v>
      </c>
      <c r="O373" s="113" t="e">
        <f t="shared" si="77"/>
        <v>#VALUE!</v>
      </c>
      <c r="P373" s="113" t="e">
        <f t="shared" si="78"/>
        <v>#VALUE!</v>
      </c>
      <c r="Q373" s="113">
        <f>SUMIFS(Zahlungsfreigabe!$K$12:$K$1000,Zahlungsfreigabe!$C$12:$C$1000,Baukosten!F373,Zahlungsfreigabe!$E$12:$E$1000,D373)</f>
        <v>0</v>
      </c>
      <c r="R373" s="113" t="e">
        <f t="shared" si="86"/>
        <v>#VALUE!</v>
      </c>
      <c r="S373" s="130" t="e">
        <f t="shared" si="87"/>
        <v>#VALUE!</v>
      </c>
      <c r="T373" s="55">
        <v>0</v>
      </c>
      <c r="U373" s="113" t="e">
        <f t="shared" si="88"/>
        <v>#VALUE!</v>
      </c>
      <c r="V373" s="11"/>
      <c r="W373" s="11"/>
      <c r="AC373" s="100" t="str">
        <f t="shared" si="70"/>
        <v/>
      </c>
      <c r="AD373" s="129" t="e">
        <f t="shared" si="71"/>
        <v>#VALUE!</v>
      </c>
      <c r="AE373" s="5" t="e">
        <f t="shared" si="72"/>
        <v>#VALUE!</v>
      </c>
    </row>
    <row r="374" spans="1:31" x14ac:dyDescent="0.2">
      <c r="A374" s="41" t="str">
        <f>IF(F374="","",1+MAX(A$10:A373))</f>
        <v/>
      </c>
      <c r="B374" s="10"/>
      <c r="C374" s="10">
        <v>300</v>
      </c>
      <c r="D374" s="11" t="s">
        <v>14</v>
      </c>
      <c r="E374" s="113"/>
      <c r="F374" s="11"/>
      <c r="G374" s="113"/>
      <c r="H374" s="114">
        <v>0</v>
      </c>
      <c r="I374" s="113">
        <f t="shared" si="73"/>
        <v>0</v>
      </c>
      <c r="J374" s="113">
        <f t="shared" si="74"/>
        <v>0</v>
      </c>
      <c r="K374" s="113" t="str">
        <f>IF(ISERROR(VLOOKUP(AC374,Nachträge!$A$2:$Y$646,25,FALSE)),"",VLOOKUP(AC374,Nachträge!$A$2:$Y$646,25,FALSE))</f>
        <v/>
      </c>
      <c r="L374" s="114">
        <v>0</v>
      </c>
      <c r="M374" s="113" t="e">
        <f t="shared" si="75"/>
        <v>#VALUE!</v>
      </c>
      <c r="N374" s="113" t="e">
        <f t="shared" si="76"/>
        <v>#VALUE!</v>
      </c>
      <c r="O374" s="113" t="e">
        <f t="shared" si="77"/>
        <v>#VALUE!</v>
      </c>
      <c r="P374" s="113" t="e">
        <f t="shared" si="78"/>
        <v>#VALUE!</v>
      </c>
      <c r="Q374" s="113">
        <f>SUMIFS(Zahlungsfreigabe!$K$12:$K$1000,Zahlungsfreigabe!$C$12:$C$1000,Baukosten!F374,Zahlungsfreigabe!$E$12:$E$1000,D374)</f>
        <v>0</v>
      </c>
      <c r="R374" s="113" t="e">
        <f t="shared" si="86"/>
        <v>#VALUE!</v>
      </c>
      <c r="S374" s="130" t="e">
        <f t="shared" si="87"/>
        <v>#VALUE!</v>
      </c>
      <c r="T374" s="55">
        <v>0</v>
      </c>
      <c r="U374" s="113" t="e">
        <f t="shared" si="88"/>
        <v>#VALUE!</v>
      </c>
      <c r="V374" s="11"/>
      <c r="W374" s="11"/>
      <c r="AC374" s="100" t="str">
        <f t="shared" si="70"/>
        <v/>
      </c>
      <c r="AD374" s="129" t="e">
        <f t="shared" si="71"/>
        <v>#VALUE!</v>
      </c>
      <c r="AE374" s="5" t="e">
        <f t="shared" si="72"/>
        <v>#VALUE!</v>
      </c>
    </row>
    <row r="375" spans="1:31" x14ac:dyDescent="0.2">
      <c r="A375" s="41" t="str">
        <f>IF(F375="","",1+MAX(A$10:A374))</f>
        <v/>
      </c>
      <c r="B375" s="10"/>
      <c r="C375" s="10">
        <v>300</v>
      </c>
      <c r="D375" s="11" t="s">
        <v>14</v>
      </c>
      <c r="E375" s="113"/>
      <c r="F375" s="11"/>
      <c r="G375" s="113"/>
      <c r="H375" s="114">
        <v>0</v>
      </c>
      <c r="I375" s="113">
        <f t="shared" si="73"/>
        <v>0</v>
      </c>
      <c r="J375" s="113">
        <f t="shared" si="74"/>
        <v>0</v>
      </c>
      <c r="K375" s="113" t="str">
        <f>IF(ISERROR(VLOOKUP(AC375,Nachträge!$A$2:$Y$646,25,FALSE)),"",VLOOKUP(AC375,Nachträge!$A$2:$Y$646,25,FALSE))</f>
        <v/>
      </c>
      <c r="L375" s="114">
        <v>0</v>
      </c>
      <c r="M375" s="113" t="e">
        <f t="shared" si="75"/>
        <v>#VALUE!</v>
      </c>
      <c r="N375" s="113" t="e">
        <f t="shared" si="76"/>
        <v>#VALUE!</v>
      </c>
      <c r="O375" s="113" t="e">
        <f t="shared" si="77"/>
        <v>#VALUE!</v>
      </c>
      <c r="P375" s="113" t="e">
        <f t="shared" si="78"/>
        <v>#VALUE!</v>
      </c>
      <c r="Q375" s="113">
        <f>SUMIFS(Zahlungsfreigabe!$K$12:$K$1000,Zahlungsfreigabe!$C$12:$C$1000,Baukosten!F375,Zahlungsfreigabe!$E$12:$E$1000,D375)</f>
        <v>0</v>
      </c>
      <c r="R375" s="113" t="e">
        <f t="shared" si="86"/>
        <v>#VALUE!</v>
      </c>
      <c r="S375" s="130" t="e">
        <f t="shared" si="87"/>
        <v>#VALUE!</v>
      </c>
      <c r="T375" s="55">
        <v>0</v>
      </c>
      <c r="U375" s="113" t="e">
        <f t="shared" si="88"/>
        <v>#VALUE!</v>
      </c>
      <c r="V375" s="11"/>
      <c r="W375" s="11"/>
      <c r="AC375" s="100" t="str">
        <f t="shared" si="70"/>
        <v/>
      </c>
      <c r="AD375" s="129" t="e">
        <f t="shared" si="71"/>
        <v>#VALUE!</v>
      </c>
      <c r="AE375" s="5" t="e">
        <f t="shared" si="72"/>
        <v>#VALUE!</v>
      </c>
    </row>
    <row r="376" spans="1:31" x14ac:dyDescent="0.2">
      <c r="A376" s="41" t="str">
        <f>IF(F376="","",1+MAX(A$10:A375))</f>
        <v/>
      </c>
      <c r="B376" s="10"/>
      <c r="C376" s="10">
        <v>300</v>
      </c>
      <c r="D376" s="11" t="s">
        <v>14</v>
      </c>
      <c r="E376" s="113"/>
      <c r="F376" s="11"/>
      <c r="G376" s="113"/>
      <c r="H376" s="114">
        <v>0</v>
      </c>
      <c r="I376" s="113">
        <f t="shared" si="73"/>
        <v>0</v>
      </c>
      <c r="J376" s="113">
        <f t="shared" si="74"/>
        <v>0</v>
      </c>
      <c r="K376" s="113" t="str">
        <f>IF(ISERROR(VLOOKUP(AC376,Nachträge!$A$2:$Y$646,25,FALSE)),"",VLOOKUP(AC376,Nachträge!$A$2:$Y$646,25,FALSE))</f>
        <v/>
      </c>
      <c r="L376" s="114">
        <v>0</v>
      </c>
      <c r="M376" s="113" t="e">
        <f t="shared" si="75"/>
        <v>#VALUE!</v>
      </c>
      <c r="N376" s="113" t="e">
        <f t="shared" si="76"/>
        <v>#VALUE!</v>
      </c>
      <c r="O376" s="113" t="e">
        <f t="shared" si="77"/>
        <v>#VALUE!</v>
      </c>
      <c r="P376" s="113" t="e">
        <f t="shared" si="78"/>
        <v>#VALUE!</v>
      </c>
      <c r="Q376" s="113">
        <f>SUMIFS(Zahlungsfreigabe!$K$12:$K$1000,Zahlungsfreigabe!$C$12:$C$1000,Baukosten!F376,Zahlungsfreigabe!$E$12:$E$1000,D376)</f>
        <v>0</v>
      </c>
      <c r="R376" s="113" t="e">
        <f t="shared" si="86"/>
        <v>#VALUE!</v>
      </c>
      <c r="S376" s="130" t="e">
        <f t="shared" si="87"/>
        <v>#VALUE!</v>
      </c>
      <c r="T376" s="55">
        <v>0</v>
      </c>
      <c r="U376" s="113" t="e">
        <f t="shared" si="88"/>
        <v>#VALUE!</v>
      </c>
      <c r="V376" s="11"/>
      <c r="W376" s="11"/>
      <c r="AC376" s="100" t="str">
        <f t="shared" si="70"/>
        <v/>
      </c>
      <c r="AD376" s="129" t="e">
        <f t="shared" si="71"/>
        <v>#VALUE!</v>
      </c>
      <c r="AE376" s="5" t="e">
        <f t="shared" si="72"/>
        <v>#VALUE!</v>
      </c>
    </row>
    <row r="377" spans="1:31" x14ac:dyDescent="0.2">
      <c r="A377" s="41" t="str">
        <f>IF(F377="","",1+MAX(A$10:A376))</f>
        <v/>
      </c>
      <c r="B377" s="10"/>
      <c r="C377" s="10">
        <v>300</v>
      </c>
      <c r="D377" s="11" t="s">
        <v>14</v>
      </c>
      <c r="E377" s="113"/>
      <c r="F377" s="11"/>
      <c r="G377" s="113"/>
      <c r="H377" s="114">
        <v>0</v>
      </c>
      <c r="I377" s="113">
        <f t="shared" si="73"/>
        <v>0</v>
      </c>
      <c r="J377" s="113">
        <f t="shared" si="74"/>
        <v>0</v>
      </c>
      <c r="K377" s="113" t="str">
        <f>IF(ISERROR(VLOOKUP(AC377,Nachträge!$A$2:$Y$646,25,FALSE)),"",VLOOKUP(AC377,Nachträge!$A$2:$Y$646,25,FALSE))</f>
        <v/>
      </c>
      <c r="L377" s="114">
        <v>0</v>
      </c>
      <c r="M377" s="113" t="e">
        <f t="shared" si="75"/>
        <v>#VALUE!</v>
      </c>
      <c r="N377" s="113" t="e">
        <f t="shared" si="76"/>
        <v>#VALUE!</v>
      </c>
      <c r="O377" s="113" t="e">
        <f t="shared" si="77"/>
        <v>#VALUE!</v>
      </c>
      <c r="P377" s="113" t="e">
        <f t="shared" si="78"/>
        <v>#VALUE!</v>
      </c>
      <c r="Q377" s="113">
        <f>SUMIFS(Zahlungsfreigabe!$K$12:$K$1000,Zahlungsfreigabe!$C$12:$C$1000,Baukosten!F377,Zahlungsfreigabe!$E$12:$E$1000,D377)</f>
        <v>0</v>
      </c>
      <c r="R377" s="113" t="e">
        <f t="shared" si="86"/>
        <v>#VALUE!</v>
      </c>
      <c r="S377" s="130" t="e">
        <f t="shared" si="87"/>
        <v>#VALUE!</v>
      </c>
      <c r="T377" s="55">
        <v>0</v>
      </c>
      <c r="U377" s="113" t="e">
        <f t="shared" si="88"/>
        <v>#VALUE!</v>
      </c>
      <c r="V377" s="11"/>
      <c r="W377" s="11"/>
      <c r="AC377" s="100" t="str">
        <f t="shared" si="70"/>
        <v/>
      </c>
      <c r="AD377" s="129" t="e">
        <f t="shared" si="71"/>
        <v>#VALUE!</v>
      </c>
      <c r="AE377" s="5" t="e">
        <f t="shared" si="72"/>
        <v>#VALUE!</v>
      </c>
    </row>
    <row r="378" spans="1:31" x14ac:dyDescent="0.2">
      <c r="A378" s="41" t="str">
        <f>IF(F378="","",1+MAX(A$10:A377))</f>
        <v/>
      </c>
      <c r="B378" s="10"/>
      <c r="C378" s="10">
        <v>301</v>
      </c>
      <c r="D378" s="11" t="s">
        <v>15</v>
      </c>
      <c r="E378" s="113"/>
      <c r="F378" s="11"/>
      <c r="G378" s="113"/>
      <c r="H378" s="114">
        <v>0</v>
      </c>
      <c r="I378" s="113">
        <f t="shared" si="73"/>
        <v>0</v>
      </c>
      <c r="J378" s="113">
        <f t="shared" si="74"/>
        <v>0</v>
      </c>
      <c r="K378" s="113" t="str">
        <f>IF(ISERROR(VLOOKUP(AC378,Nachträge!$A$2:$Y$646,25,FALSE)),"",VLOOKUP(AC378,Nachträge!$A$2:$Y$646,25,FALSE))</f>
        <v/>
      </c>
      <c r="L378" s="114">
        <v>0</v>
      </c>
      <c r="M378" s="113" t="e">
        <f t="shared" si="75"/>
        <v>#VALUE!</v>
      </c>
      <c r="N378" s="113" t="e">
        <f t="shared" si="76"/>
        <v>#VALUE!</v>
      </c>
      <c r="O378" s="113" t="e">
        <f t="shared" si="77"/>
        <v>#VALUE!</v>
      </c>
      <c r="P378" s="113" t="e">
        <f t="shared" si="78"/>
        <v>#VALUE!</v>
      </c>
      <c r="Q378" s="113">
        <f>SUMIFS(Zahlungsfreigabe!$K$12:$K$1000,Zahlungsfreigabe!$C$12:$C$1000,Baukosten!F378,Zahlungsfreigabe!$E$12:$E$1000,D378)</f>
        <v>0</v>
      </c>
      <c r="R378" s="113" t="e">
        <f t="shared" si="86"/>
        <v>#VALUE!</v>
      </c>
      <c r="S378" s="130" t="e">
        <f t="shared" si="87"/>
        <v>#VALUE!</v>
      </c>
      <c r="T378" s="55">
        <v>0</v>
      </c>
      <c r="U378" s="113" t="e">
        <f t="shared" si="88"/>
        <v>#VALUE!</v>
      </c>
      <c r="V378" s="11"/>
      <c r="W378" s="11"/>
      <c r="AC378" s="100" t="str">
        <f t="shared" si="70"/>
        <v/>
      </c>
      <c r="AD378" s="129" t="e">
        <f t="shared" si="71"/>
        <v>#VALUE!</v>
      </c>
      <c r="AE378" s="5" t="e">
        <f t="shared" si="72"/>
        <v>#VALUE!</v>
      </c>
    </row>
    <row r="379" spans="1:31" x14ac:dyDescent="0.2">
      <c r="A379" s="41" t="str">
        <f>IF(F379="","",1+MAX(A$10:A378))</f>
        <v/>
      </c>
      <c r="B379" s="10"/>
      <c r="C379" s="10">
        <v>301</v>
      </c>
      <c r="D379" s="11" t="s">
        <v>15</v>
      </c>
      <c r="E379" s="113"/>
      <c r="F379" s="11"/>
      <c r="G379" s="113"/>
      <c r="H379" s="114">
        <v>0</v>
      </c>
      <c r="I379" s="113">
        <f t="shared" si="73"/>
        <v>0</v>
      </c>
      <c r="J379" s="113">
        <f t="shared" si="74"/>
        <v>0</v>
      </c>
      <c r="K379" s="113" t="str">
        <f>IF(ISERROR(VLOOKUP(AC379,Nachträge!$A$2:$Y$646,25,FALSE)),"",VLOOKUP(AC379,Nachträge!$A$2:$Y$646,25,FALSE))</f>
        <v/>
      </c>
      <c r="L379" s="114">
        <v>0</v>
      </c>
      <c r="M379" s="113" t="e">
        <f t="shared" si="75"/>
        <v>#VALUE!</v>
      </c>
      <c r="N379" s="113" t="e">
        <f t="shared" si="76"/>
        <v>#VALUE!</v>
      </c>
      <c r="O379" s="113" t="e">
        <f t="shared" si="77"/>
        <v>#VALUE!</v>
      </c>
      <c r="P379" s="113" t="e">
        <f t="shared" si="78"/>
        <v>#VALUE!</v>
      </c>
      <c r="Q379" s="113">
        <f>SUMIFS(Zahlungsfreigabe!$K$12:$K$1000,Zahlungsfreigabe!$C$12:$C$1000,Baukosten!F379,Zahlungsfreigabe!$E$12:$E$1000,D379)</f>
        <v>0</v>
      </c>
      <c r="R379" s="113" t="e">
        <f t="shared" si="86"/>
        <v>#VALUE!</v>
      </c>
      <c r="S379" s="130" t="e">
        <f t="shared" si="87"/>
        <v>#VALUE!</v>
      </c>
      <c r="T379" s="55">
        <v>0</v>
      </c>
      <c r="U379" s="113" t="e">
        <f t="shared" si="88"/>
        <v>#VALUE!</v>
      </c>
      <c r="V379" s="11"/>
      <c r="W379" s="11"/>
      <c r="AC379" s="100" t="str">
        <f t="shared" si="70"/>
        <v/>
      </c>
      <c r="AD379" s="129" t="e">
        <f t="shared" si="71"/>
        <v>#VALUE!</v>
      </c>
      <c r="AE379" s="5" t="e">
        <f t="shared" si="72"/>
        <v>#VALUE!</v>
      </c>
    </row>
    <row r="380" spans="1:31" x14ac:dyDescent="0.2">
      <c r="A380" s="41" t="str">
        <f>IF(F380="","",1+MAX(A$10:A379))</f>
        <v/>
      </c>
      <c r="B380" s="10"/>
      <c r="C380" s="10">
        <v>301</v>
      </c>
      <c r="D380" s="11" t="s">
        <v>15</v>
      </c>
      <c r="E380" s="113"/>
      <c r="F380" s="11"/>
      <c r="G380" s="113"/>
      <c r="H380" s="114">
        <v>0</v>
      </c>
      <c r="I380" s="113">
        <f t="shared" si="73"/>
        <v>0</v>
      </c>
      <c r="J380" s="113">
        <f t="shared" si="74"/>
        <v>0</v>
      </c>
      <c r="K380" s="113" t="str">
        <f>IF(ISERROR(VLOOKUP(AC380,Nachträge!$A$2:$Y$646,25,FALSE)),"",VLOOKUP(AC380,Nachträge!$A$2:$Y$646,25,FALSE))</f>
        <v/>
      </c>
      <c r="L380" s="114">
        <v>0</v>
      </c>
      <c r="M380" s="113" t="e">
        <f t="shared" si="75"/>
        <v>#VALUE!</v>
      </c>
      <c r="N380" s="113" t="e">
        <f t="shared" si="76"/>
        <v>#VALUE!</v>
      </c>
      <c r="O380" s="113" t="e">
        <f t="shared" si="77"/>
        <v>#VALUE!</v>
      </c>
      <c r="P380" s="113" t="e">
        <f t="shared" si="78"/>
        <v>#VALUE!</v>
      </c>
      <c r="Q380" s="113">
        <f>SUMIFS(Zahlungsfreigabe!$K$12:$K$1000,Zahlungsfreigabe!$C$12:$C$1000,Baukosten!F380,Zahlungsfreigabe!$E$12:$E$1000,D380)</f>
        <v>0</v>
      </c>
      <c r="R380" s="113" t="e">
        <f t="shared" si="86"/>
        <v>#VALUE!</v>
      </c>
      <c r="S380" s="130" t="e">
        <f t="shared" si="87"/>
        <v>#VALUE!</v>
      </c>
      <c r="T380" s="55">
        <v>0</v>
      </c>
      <c r="U380" s="113" t="e">
        <f t="shared" si="88"/>
        <v>#VALUE!</v>
      </c>
      <c r="V380" s="11"/>
      <c r="W380" s="11"/>
      <c r="AC380" s="100" t="str">
        <f t="shared" si="70"/>
        <v/>
      </c>
      <c r="AD380" s="129" t="e">
        <f t="shared" si="71"/>
        <v>#VALUE!</v>
      </c>
      <c r="AE380" s="5" t="e">
        <f t="shared" si="72"/>
        <v>#VALUE!</v>
      </c>
    </row>
    <row r="381" spans="1:31" x14ac:dyDescent="0.2">
      <c r="A381" s="41" t="str">
        <f>IF(F381="","",1+MAX(A$10:A380))</f>
        <v/>
      </c>
      <c r="B381" s="10"/>
      <c r="C381" s="10">
        <v>301</v>
      </c>
      <c r="D381" s="11" t="s">
        <v>15</v>
      </c>
      <c r="E381" s="113"/>
      <c r="F381" s="11"/>
      <c r="G381" s="113"/>
      <c r="H381" s="114">
        <v>0</v>
      </c>
      <c r="I381" s="113">
        <f t="shared" si="73"/>
        <v>0</v>
      </c>
      <c r="J381" s="113">
        <f t="shared" si="74"/>
        <v>0</v>
      </c>
      <c r="K381" s="113" t="str">
        <f>IF(ISERROR(VLOOKUP(AC381,Nachträge!$A$2:$Y$646,25,FALSE)),"",VLOOKUP(AC381,Nachträge!$A$2:$Y$646,25,FALSE))</f>
        <v/>
      </c>
      <c r="L381" s="114">
        <v>0</v>
      </c>
      <c r="M381" s="113" t="e">
        <f t="shared" si="75"/>
        <v>#VALUE!</v>
      </c>
      <c r="N381" s="113" t="e">
        <f t="shared" si="76"/>
        <v>#VALUE!</v>
      </c>
      <c r="O381" s="113" t="e">
        <f t="shared" si="77"/>
        <v>#VALUE!</v>
      </c>
      <c r="P381" s="113" t="e">
        <f t="shared" si="78"/>
        <v>#VALUE!</v>
      </c>
      <c r="Q381" s="113">
        <f>SUMIFS(Zahlungsfreigabe!$K$12:$K$1000,Zahlungsfreigabe!$C$12:$C$1000,Baukosten!F381,Zahlungsfreigabe!$E$12:$E$1000,D381)</f>
        <v>0</v>
      </c>
      <c r="R381" s="113" t="e">
        <f t="shared" si="86"/>
        <v>#VALUE!</v>
      </c>
      <c r="S381" s="130" t="e">
        <f t="shared" si="87"/>
        <v>#VALUE!</v>
      </c>
      <c r="T381" s="55">
        <v>0</v>
      </c>
      <c r="U381" s="113" t="e">
        <f t="shared" si="88"/>
        <v>#VALUE!</v>
      </c>
      <c r="V381" s="11"/>
      <c r="W381" s="11"/>
      <c r="AC381" s="100" t="str">
        <f t="shared" si="70"/>
        <v/>
      </c>
      <c r="AD381" s="129" t="e">
        <f t="shared" si="71"/>
        <v>#VALUE!</v>
      </c>
      <c r="AE381" s="5" t="e">
        <f t="shared" si="72"/>
        <v>#VALUE!</v>
      </c>
    </row>
    <row r="382" spans="1:31" x14ac:dyDescent="0.2">
      <c r="A382" s="41" t="str">
        <f>IF(F382="","",1+MAX(A$10:A381))</f>
        <v/>
      </c>
      <c r="B382" s="10"/>
      <c r="C382" s="10">
        <v>301</v>
      </c>
      <c r="D382" s="11" t="s">
        <v>15</v>
      </c>
      <c r="E382" s="113"/>
      <c r="F382" s="11"/>
      <c r="G382" s="113"/>
      <c r="H382" s="114">
        <v>0</v>
      </c>
      <c r="I382" s="113">
        <f t="shared" si="73"/>
        <v>0</v>
      </c>
      <c r="J382" s="113">
        <f t="shared" si="74"/>
        <v>0</v>
      </c>
      <c r="K382" s="113" t="str">
        <f>IF(ISERROR(VLOOKUP(AC382,Nachträge!$A$2:$Y$646,25,FALSE)),"",VLOOKUP(AC382,Nachträge!$A$2:$Y$646,25,FALSE))</f>
        <v/>
      </c>
      <c r="L382" s="114">
        <v>0</v>
      </c>
      <c r="M382" s="113" t="e">
        <f t="shared" si="75"/>
        <v>#VALUE!</v>
      </c>
      <c r="N382" s="113" t="e">
        <f t="shared" si="76"/>
        <v>#VALUE!</v>
      </c>
      <c r="O382" s="113" t="e">
        <f t="shared" si="77"/>
        <v>#VALUE!</v>
      </c>
      <c r="P382" s="113" t="e">
        <f t="shared" si="78"/>
        <v>#VALUE!</v>
      </c>
      <c r="Q382" s="113">
        <f>SUMIFS(Zahlungsfreigabe!$K$12:$K$1000,Zahlungsfreigabe!$C$12:$C$1000,Baukosten!F382,Zahlungsfreigabe!$E$12:$E$1000,D382)</f>
        <v>0</v>
      </c>
      <c r="R382" s="113" t="e">
        <f t="shared" si="86"/>
        <v>#VALUE!</v>
      </c>
      <c r="S382" s="130" t="e">
        <f t="shared" si="87"/>
        <v>#VALUE!</v>
      </c>
      <c r="T382" s="55">
        <v>0</v>
      </c>
      <c r="U382" s="113" t="e">
        <f t="shared" si="88"/>
        <v>#VALUE!</v>
      </c>
      <c r="V382" s="11"/>
      <c r="W382" s="11"/>
      <c r="AC382" s="100" t="str">
        <f t="shared" si="70"/>
        <v/>
      </c>
      <c r="AD382" s="129" t="e">
        <f t="shared" si="71"/>
        <v>#VALUE!</v>
      </c>
      <c r="AE382" s="5" t="e">
        <f t="shared" si="72"/>
        <v>#VALUE!</v>
      </c>
    </row>
    <row r="383" spans="1:31" x14ac:dyDescent="0.2">
      <c r="A383" s="41" t="str">
        <f>IF(F383="","",1+MAX(A$10:A382))</f>
        <v/>
      </c>
      <c r="B383" s="10"/>
      <c r="C383" s="10">
        <v>301</v>
      </c>
      <c r="D383" s="11" t="s">
        <v>15</v>
      </c>
      <c r="E383" s="113"/>
      <c r="F383" s="11"/>
      <c r="G383" s="113"/>
      <c r="H383" s="114">
        <v>0</v>
      </c>
      <c r="I383" s="113">
        <f t="shared" si="73"/>
        <v>0</v>
      </c>
      <c r="J383" s="113">
        <f t="shared" si="74"/>
        <v>0</v>
      </c>
      <c r="K383" s="113" t="str">
        <f>IF(ISERROR(VLOOKUP(AC383,Nachträge!$A$2:$Y$646,25,FALSE)),"",VLOOKUP(AC383,Nachträge!$A$2:$Y$646,25,FALSE))</f>
        <v/>
      </c>
      <c r="L383" s="114">
        <v>0</v>
      </c>
      <c r="M383" s="113" t="e">
        <f t="shared" si="75"/>
        <v>#VALUE!</v>
      </c>
      <c r="N383" s="113" t="e">
        <f t="shared" si="76"/>
        <v>#VALUE!</v>
      </c>
      <c r="O383" s="113" t="e">
        <f t="shared" si="77"/>
        <v>#VALUE!</v>
      </c>
      <c r="P383" s="113" t="e">
        <f t="shared" si="78"/>
        <v>#VALUE!</v>
      </c>
      <c r="Q383" s="113">
        <f>SUMIFS(Zahlungsfreigabe!$K$12:$K$1000,Zahlungsfreigabe!$C$12:$C$1000,Baukosten!F383,Zahlungsfreigabe!$E$12:$E$1000,D383)</f>
        <v>0</v>
      </c>
      <c r="R383" s="113" t="e">
        <f t="shared" si="86"/>
        <v>#VALUE!</v>
      </c>
      <c r="S383" s="130" t="e">
        <f t="shared" si="87"/>
        <v>#VALUE!</v>
      </c>
      <c r="T383" s="55">
        <v>0</v>
      </c>
      <c r="U383" s="113" t="e">
        <f t="shared" si="88"/>
        <v>#VALUE!</v>
      </c>
      <c r="V383" s="11"/>
      <c r="W383" s="11"/>
      <c r="AC383" s="100" t="str">
        <f t="shared" si="70"/>
        <v/>
      </c>
      <c r="AD383" s="129" t="e">
        <f t="shared" si="71"/>
        <v>#VALUE!</v>
      </c>
      <c r="AE383" s="5" t="e">
        <f t="shared" si="72"/>
        <v>#VALUE!</v>
      </c>
    </row>
    <row r="384" spans="1:31" x14ac:dyDescent="0.2">
      <c r="A384" s="41" t="str">
        <f>IF(F384="","",1+MAX(A$10:A383))</f>
        <v/>
      </c>
      <c r="B384" s="10"/>
      <c r="C384" s="10">
        <v>301</v>
      </c>
      <c r="D384" s="11" t="s">
        <v>15</v>
      </c>
      <c r="E384" s="113"/>
      <c r="F384" s="11"/>
      <c r="G384" s="113"/>
      <c r="H384" s="114">
        <v>0</v>
      </c>
      <c r="I384" s="113">
        <f t="shared" si="73"/>
        <v>0</v>
      </c>
      <c r="J384" s="113">
        <f t="shared" si="74"/>
        <v>0</v>
      </c>
      <c r="K384" s="113" t="str">
        <f>IF(ISERROR(VLOOKUP(AC384,Nachträge!$A$2:$Y$646,25,FALSE)),"",VLOOKUP(AC384,Nachträge!$A$2:$Y$646,25,FALSE))</f>
        <v/>
      </c>
      <c r="L384" s="114">
        <v>0</v>
      </c>
      <c r="M384" s="113" t="e">
        <f t="shared" si="75"/>
        <v>#VALUE!</v>
      </c>
      <c r="N384" s="113" t="e">
        <f t="shared" si="76"/>
        <v>#VALUE!</v>
      </c>
      <c r="O384" s="113" t="e">
        <f t="shared" si="77"/>
        <v>#VALUE!</v>
      </c>
      <c r="P384" s="113" t="e">
        <f t="shared" si="78"/>
        <v>#VALUE!</v>
      </c>
      <c r="Q384" s="113">
        <f>SUMIFS(Zahlungsfreigabe!$K$12:$K$1000,Zahlungsfreigabe!$C$12:$C$1000,Baukosten!F384,Zahlungsfreigabe!$E$12:$E$1000,D384)</f>
        <v>0</v>
      </c>
      <c r="R384" s="113" t="e">
        <f t="shared" si="86"/>
        <v>#VALUE!</v>
      </c>
      <c r="S384" s="130" t="e">
        <f t="shared" si="87"/>
        <v>#VALUE!</v>
      </c>
      <c r="T384" s="55">
        <v>0</v>
      </c>
      <c r="U384" s="113" t="e">
        <f t="shared" si="88"/>
        <v>#VALUE!</v>
      </c>
      <c r="V384" s="11"/>
      <c r="W384" s="11"/>
      <c r="AC384" s="100" t="str">
        <f t="shared" si="70"/>
        <v/>
      </c>
      <c r="AD384" s="129" t="e">
        <f t="shared" si="71"/>
        <v>#VALUE!</v>
      </c>
      <c r="AE384" s="5" t="e">
        <f t="shared" si="72"/>
        <v>#VALUE!</v>
      </c>
    </row>
    <row r="385" spans="1:31" x14ac:dyDescent="0.2">
      <c r="A385" s="41" t="str">
        <f>IF(F385="","",1+MAX(A$10:A384))</f>
        <v/>
      </c>
      <c r="B385" s="10"/>
      <c r="C385" s="10">
        <v>301</v>
      </c>
      <c r="D385" s="11" t="s">
        <v>15</v>
      </c>
      <c r="E385" s="113"/>
      <c r="F385" s="11"/>
      <c r="G385" s="113"/>
      <c r="H385" s="114">
        <v>0</v>
      </c>
      <c r="I385" s="113">
        <f t="shared" si="73"/>
        <v>0</v>
      </c>
      <c r="J385" s="113">
        <f t="shared" si="74"/>
        <v>0</v>
      </c>
      <c r="K385" s="113" t="str">
        <f>IF(ISERROR(VLOOKUP(AC385,Nachträge!$A$2:$Y$646,25,FALSE)),"",VLOOKUP(AC385,Nachträge!$A$2:$Y$646,25,FALSE))</f>
        <v/>
      </c>
      <c r="L385" s="114">
        <v>0</v>
      </c>
      <c r="M385" s="113" t="e">
        <f t="shared" si="75"/>
        <v>#VALUE!</v>
      </c>
      <c r="N385" s="113" t="e">
        <f t="shared" si="76"/>
        <v>#VALUE!</v>
      </c>
      <c r="O385" s="113" t="e">
        <f t="shared" si="77"/>
        <v>#VALUE!</v>
      </c>
      <c r="P385" s="113" t="e">
        <f t="shared" si="78"/>
        <v>#VALUE!</v>
      </c>
      <c r="Q385" s="113">
        <f>SUMIFS(Zahlungsfreigabe!$K$12:$K$1000,Zahlungsfreigabe!$C$12:$C$1000,Baukosten!F385,Zahlungsfreigabe!$E$12:$E$1000,D385)</f>
        <v>0</v>
      </c>
      <c r="R385" s="113" t="e">
        <f t="shared" si="86"/>
        <v>#VALUE!</v>
      </c>
      <c r="S385" s="130" t="e">
        <f t="shared" si="87"/>
        <v>#VALUE!</v>
      </c>
      <c r="T385" s="55">
        <v>0</v>
      </c>
      <c r="U385" s="113" t="e">
        <f t="shared" si="88"/>
        <v>#VALUE!</v>
      </c>
      <c r="V385" s="11"/>
      <c r="W385" s="11"/>
      <c r="AC385" s="100" t="str">
        <f t="shared" si="70"/>
        <v/>
      </c>
      <c r="AD385" s="129" t="e">
        <f t="shared" si="71"/>
        <v>#VALUE!</v>
      </c>
      <c r="AE385" s="5" t="e">
        <f t="shared" si="72"/>
        <v>#VALUE!</v>
      </c>
    </row>
    <row r="386" spans="1:31" x14ac:dyDescent="0.2">
      <c r="A386" s="41" t="str">
        <f>IF(F386="","",1+MAX(A$10:A385))</f>
        <v/>
      </c>
      <c r="B386" s="10"/>
      <c r="C386" s="10">
        <v>301</v>
      </c>
      <c r="D386" s="11" t="s">
        <v>15</v>
      </c>
      <c r="E386" s="113"/>
      <c r="F386" s="11"/>
      <c r="G386" s="113"/>
      <c r="H386" s="114">
        <v>0</v>
      </c>
      <c r="I386" s="113">
        <f t="shared" si="73"/>
        <v>0</v>
      </c>
      <c r="J386" s="113">
        <f t="shared" si="74"/>
        <v>0</v>
      </c>
      <c r="K386" s="113" t="str">
        <f>IF(ISERROR(VLOOKUP(AC386,Nachträge!$A$2:$Y$646,25,FALSE)),"",VLOOKUP(AC386,Nachträge!$A$2:$Y$646,25,FALSE))</f>
        <v/>
      </c>
      <c r="L386" s="114">
        <v>0</v>
      </c>
      <c r="M386" s="113" t="e">
        <f t="shared" si="75"/>
        <v>#VALUE!</v>
      </c>
      <c r="N386" s="113" t="e">
        <f t="shared" si="76"/>
        <v>#VALUE!</v>
      </c>
      <c r="O386" s="113" t="e">
        <f t="shared" si="77"/>
        <v>#VALUE!</v>
      </c>
      <c r="P386" s="113" t="e">
        <f t="shared" si="78"/>
        <v>#VALUE!</v>
      </c>
      <c r="Q386" s="113">
        <f>SUMIFS(Zahlungsfreigabe!$K$12:$K$1000,Zahlungsfreigabe!$C$12:$C$1000,Baukosten!F386,Zahlungsfreigabe!$E$12:$E$1000,D386)</f>
        <v>0</v>
      </c>
      <c r="R386" s="113" t="e">
        <f t="shared" si="86"/>
        <v>#VALUE!</v>
      </c>
      <c r="S386" s="130" t="e">
        <f t="shared" si="87"/>
        <v>#VALUE!</v>
      </c>
      <c r="T386" s="55">
        <v>0</v>
      </c>
      <c r="U386" s="113" t="e">
        <f t="shared" si="88"/>
        <v>#VALUE!</v>
      </c>
      <c r="V386" s="11"/>
      <c r="W386" s="11"/>
      <c r="AC386" s="100" t="str">
        <f t="shared" si="70"/>
        <v/>
      </c>
      <c r="AD386" s="129" t="e">
        <f t="shared" si="71"/>
        <v>#VALUE!</v>
      </c>
      <c r="AE386" s="5" t="e">
        <f t="shared" si="72"/>
        <v>#VALUE!</v>
      </c>
    </row>
    <row r="387" spans="1:31" x14ac:dyDescent="0.2">
      <c r="A387" s="41" t="str">
        <f>IF(F387="","",1+MAX(A$10:A386))</f>
        <v/>
      </c>
      <c r="B387" s="10"/>
      <c r="C387" s="10">
        <v>301</v>
      </c>
      <c r="D387" s="11" t="s">
        <v>15</v>
      </c>
      <c r="E387" s="113"/>
      <c r="F387" s="11"/>
      <c r="G387" s="113"/>
      <c r="H387" s="114">
        <v>0</v>
      </c>
      <c r="I387" s="113">
        <f t="shared" si="73"/>
        <v>0</v>
      </c>
      <c r="J387" s="113">
        <f t="shared" si="74"/>
        <v>0</v>
      </c>
      <c r="K387" s="113" t="str">
        <f>IF(ISERROR(VLOOKUP(AC387,Nachträge!$A$2:$Y$646,25,FALSE)),"",VLOOKUP(AC387,Nachträge!$A$2:$Y$646,25,FALSE))</f>
        <v/>
      </c>
      <c r="L387" s="114">
        <v>0</v>
      </c>
      <c r="M387" s="113" t="e">
        <f t="shared" si="75"/>
        <v>#VALUE!</v>
      </c>
      <c r="N387" s="113" t="e">
        <f t="shared" si="76"/>
        <v>#VALUE!</v>
      </c>
      <c r="O387" s="113" t="e">
        <f t="shared" si="77"/>
        <v>#VALUE!</v>
      </c>
      <c r="P387" s="113" t="e">
        <f t="shared" si="78"/>
        <v>#VALUE!</v>
      </c>
      <c r="Q387" s="113">
        <f>SUMIFS(Zahlungsfreigabe!$K$12:$K$1000,Zahlungsfreigabe!$C$12:$C$1000,Baukosten!F387,Zahlungsfreigabe!$E$12:$E$1000,D387)</f>
        <v>0</v>
      </c>
      <c r="R387" s="113" t="e">
        <f t="shared" si="86"/>
        <v>#VALUE!</v>
      </c>
      <c r="S387" s="130" t="e">
        <f t="shared" si="87"/>
        <v>#VALUE!</v>
      </c>
      <c r="T387" s="55">
        <v>0</v>
      </c>
      <c r="U387" s="113" t="e">
        <f t="shared" si="88"/>
        <v>#VALUE!</v>
      </c>
      <c r="V387" s="11"/>
      <c r="W387" s="11"/>
      <c r="AC387" s="100" t="str">
        <f t="shared" si="70"/>
        <v/>
      </c>
      <c r="AD387" s="129" t="e">
        <f t="shared" si="71"/>
        <v>#VALUE!</v>
      </c>
      <c r="AE387" s="5" t="e">
        <f t="shared" si="72"/>
        <v>#VALUE!</v>
      </c>
    </row>
    <row r="388" spans="1:31" x14ac:dyDescent="0.2">
      <c r="A388" s="41" t="str">
        <f>IF(F388="","",1+MAX(A$10:A387))</f>
        <v/>
      </c>
      <c r="B388" s="10"/>
      <c r="C388" s="10">
        <v>301</v>
      </c>
      <c r="D388" s="11" t="s">
        <v>15</v>
      </c>
      <c r="E388" s="113"/>
      <c r="F388" s="11"/>
      <c r="G388" s="113"/>
      <c r="H388" s="114">
        <v>0</v>
      </c>
      <c r="I388" s="113">
        <f t="shared" si="73"/>
        <v>0</v>
      </c>
      <c r="J388" s="113">
        <f t="shared" si="74"/>
        <v>0</v>
      </c>
      <c r="K388" s="113" t="str">
        <f>IF(ISERROR(VLOOKUP(AC388,Nachträge!$A$2:$Y$646,25,FALSE)),"",VLOOKUP(AC388,Nachträge!$A$2:$Y$646,25,FALSE))</f>
        <v/>
      </c>
      <c r="L388" s="114">
        <v>0</v>
      </c>
      <c r="M388" s="113" t="e">
        <f t="shared" si="75"/>
        <v>#VALUE!</v>
      </c>
      <c r="N388" s="113" t="e">
        <f t="shared" si="76"/>
        <v>#VALUE!</v>
      </c>
      <c r="O388" s="113" t="e">
        <f t="shared" si="77"/>
        <v>#VALUE!</v>
      </c>
      <c r="P388" s="113" t="e">
        <f t="shared" si="78"/>
        <v>#VALUE!</v>
      </c>
      <c r="Q388" s="113">
        <f>SUMIFS(Zahlungsfreigabe!$K$12:$K$1000,Zahlungsfreigabe!$C$12:$C$1000,Baukosten!F388,Zahlungsfreigabe!$E$12:$E$1000,D388)</f>
        <v>0</v>
      </c>
      <c r="R388" s="113" t="e">
        <f t="shared" si="86"/>
        <v>#VALUE!</v>
      </c>
      <c r="S388" s="130" t="e">
        <f t="shared" si="87"/>
        <v>#VALUE!</v>
      </c>
      <c r="T388" s="55">
        <v>0</v>
      </c>
      <c r="U388" s="113" t="e">
        <f t="shared" si="88"/>
        <v>#VALUE!</v>
      </c>
      <c r="V388" s="11"/>
      <c r="W388" s="11"/>
      <c r="AC388" s="100" t="str">
        <f t="shared" si="70"/>
        <v/>
      </c>
      <c r="AD388" s="129" t="e">
        <f t="shared" si="71"/>
        <v>#VALUE!</v>
      </c>
      <c r="AE388" s="5" t="e">
        <f t="shared" si="72"/>
        <v>#VALUE!</v>
      </c>
    </row>
    <row r="389" spans="1:31" x14ac:dyDescent="0.2">
      <c r="A389" s="41" t="str">
        <f>IF(F389="","",1+MAX(A$10:A388))</f>
        <v/>
      </c>
      <c r="B389" s="10"/>
      <c r="C389" s="10">
        <v>301</v>
      </c>
      <c r="D389" s="11" t="s">
        <v>15</v>
      </c>
      <c r="E389" s="113"/>
      <c r="F389" s="11"/>
      <c r="G389" s="113"/>
      <c r="H389" s="114">
        <v>0</v>
      </c>
      <c r="I389" s="113">
        <f t="shared" si="73"/>
        <v>0</v>
      </c>
      <c r="J389" s="113">
        <f t="shared" si="74"/>
        <v>0</v>
      </c>
      <c r="K389" s="113" t="str">
        <f>IF(ISERROR(VLOOKUP(AC389,Nachträge!$A$2:$Y$646,25,FALSE)),"",VLOOKUP(AC389,Nachträge!$A$2:$Y$646,25,FALSE))</f>
        <v/>
      </c>
      <c r="L389" s="114">
        <v>0</v>
      </c>
      <c r="M389" s="113" t="e">
        <f t="shared" si="75"/>
        <v>#VALUE!</v>
      </c>
      <c r="N389" s="113" t="e">
        <f t="shared" si="76"/>
        <v>#VALUE!</v>
      </c>
      <c r="O389" s="113" t="e">
        <f t="shared" si="77"/>
        <v>#VALUE!</v>
      </c>
      <c r="P389" s="113" t="e">
        <f t="shared" si="78"/>
        <v>#VALUE!</v>
      </c>
      <c r="Q389" s="113">
        <f>SUMIFS(Zahlungsfreigabe!$K$12:$K$1000,Zahlungsfreigabe!$C$12:$C$1000,Baukosten!F389,Zahlungsfreigabe!$E$12:$E$1000,D389)</f>
        <v>0</v>
      </c>
      <c r="R389" s="113" t="e">
        <f t="shared" si="86"/>
        <v>#VALUE!</v>
      </c>
      <c r="S389" s="130" t="e">
        <f t="shared" si="87"/>
        <v>#VALUE!</v>
      </c>
      <c r="T389" s="55">
        <v>0</v>
      </c>
      <c r="U389" s="113" t="e">
        <f t="shared" si="88"/>
        <v>#VALUE!</v>
      </c>
      <c r="V389" s="11"/>
      <c r="W389" s="11"/>
      <c r="AC389" s="100" t="str">
        <f t="shared" si="70"/>
        <v/>
      </c>
      <c r="AD389" s="129" t="e">
        <f t="shared" si="71"/>
        <v>#VALUE!</v>
      </c>
      <c r="AE389" s="5" t="e">
        <f t="shared" si="72"/>
        <v>#VALUE!</v>
      </c>
    </row>
    <row r="390" spans="1:31" x14ac:dyDescent="0.2">
      <c r="A390" s="41" t="str">
        <f>IF(F390="","",1+MAX(A$10:A389))</f>
        <v/>
      </c>
      <c r="B390" s="10"/>
      <c r="C390" s="10">
        <v>301</v>
      </c>
      <c r="D390" s="11" t="s">
        <v>15</v>
      </c>
      <c r="E390" s="113"/>
      <c r="F390" s="11"/>
      <c r="G390" s="113"/>
      <c r="H390" s="114">
        <v>0</v>
      </c>
      <c r="I390" s="113">
        <f t="shared" si="73"/>
        <v>0</v>
      </c>
      <c r="J390" s="113">
        <f t="shared" si="74"/>
        <v>0</v>
      </c>
      <c r="K390" s="113" t="str">
        <f>IF(ISERROR(VLOOKUP(AC390,Nachträge!$A$2:$Y$646,25,FALSE)),"",VLOOKUP(AC390,Nachträge!$A$2:$Y$646,25,FALSE))</f>
        <v/>
      </c>
      <c r="L390" s="114">
        <v>0</v>
      </c>
      <c r="M390" s="113" t="e">
        <f t="shared" si="75"/>
        <v>#VALUE!</v>
      </c>
      <c r="N390" s="113" t="e">
        <f t="shared" si="76"/>
        <v>#VALUE!</v>
      </c>
      <c r="O390" s="113" t="e">
        <f t="shared" si="77"/>
        <v>#VALUE!</v>
      </c>
      <c r="P390" s="113" t="e">
        <f t="shared" si="78"/>
        <v>#VALUE!</v>
      </c>
      <c r="Q390" s="113">
        <f>SUMIFS(Zahlungsfreigabe!$K$12:$K$1000,Zahlungsfreigabe!$C$12:$C$1000,Baukosten!F390,Zahlungsfreigabe!$E$12:$E$1000,D390)</f>
        <v>0</v>
      </c>
      <c r="R390" s="113" t="e">
        <f t="shared" si="86"/>
        <v>#VALUE!</v>
      </c>
      <c r="S390" s="130" t="e">
        <f t="shared" si="87"/>
        <v>#VALUE!</v>
      </c>
      <c r="T390" s="55">
        <v>0</v>
      </c>
      <c r="U390" s="113" t="e">
        <f t="shared" si="88"/>
        <v>#VALUE!</v>
      </c>
      <c r="V390" s="11"/>
      <c r="W390" s="11"/>
      <c r="AC390" s="100" t="str">
        <f t="shared" si="70"/>
        <v/>
      </c>
      <c r="AD390" s="129" t="e">
        <f t="shared" si="71"/>
        <v>#VALUE!</v>
      </c>
      <c r="AE390" s="5" t="e">
        <f t="shared" si="72"/>
        <v>#VALUE!</v>
      </c>
    </row>
    <row r="391" spans="1:31" x14ac:dyDescent="0.2">
      <c r="A391" s="41" t="str">
        <f>IF(F391="","",1+MAX(A$10:A390))</f>
        <v/>
      </c>
      <c r="B391" s="10"/>
      <c r="C391" s="10">
        <v>301</v>
      </c>
      <c r="D391" s="11" t="s">
        <v>15</v>
      </c>
      <c r="E391" s="113"/>
      <c r="F391" s="11"/>
      <c r="G391" s="113"/>
      <c r="H391" s="114">
        <v>0</v>
      </c>
      <c r="I391" s="113">
        <f t="shared" si="73"/>
        <v>0</v>
      </c>
      <c r="J391" s="113">
        <f t="shared" si="74"/>
        <v>0</v>
      </c>
      <c r="K391" s="113" t="str">
        <f>IF(ISERROR(VLOOKUP(AC391,Nachträge!$A$2:$Y$646,25,FALSE)),"",VLOOKUP(AC391,Nachträge!$A$2:$Y$646,25,FALSE))</f>
        <v/>
      </c>
      <c r="L391" s="114">
        <v>0</v>
      </c>
      <c r="M391" s="113" t="e">
        <f t="shared" si="75"/>
        <v>#VALUE!</v>
      </c>
      <c r="N391" s="113" t="e">
        <f t="shared" si="76"/>
        <v>#VALUE!</v>
      </c>
      <c r="O391" s="113" t="e">
        <f t="shared" si="77"/>
        <v>#VALUE!</v>
      </c>
      <c r="P391" s="113" t="e">
        <f t="shared" si="78"/>
        <v>#VALUE!</v>
      </c>
      <c r="Q391" s="113">
        <f>SUMIFS(Zahlungsfreigabe!$K$12:$K$1000,Zahlungsfreigabe!$C$12:$C$1000,Baukosten!F391,Zahlungsfreigabe!$E$12:$E$1000,D391)</f>
        <v>0</v>
      </c>
      <c r="R391" s="113" t="e">
        <f t="shared" si="86"/>
        <v>#VALUE!</v>
      </c>
      <c r="S391" s="130" t="e">
        <f t="shared" si="87"/>
        <v>#VALUE!</v>
      </c>
      <c r="T391" s="55">
        <v>0</v>
      </c>
      <c r="U391" s="113" t="e">
        <f t="shared" si="88"/>
        <v>#VALUE!</v>
      </c>
      <c r="V391" s="11"/>
      <c r="W391" s="11"/>
      <c r="AC391" s="100" t="str">
        <f t="shared" si="70"/>
        <v/>
      </c>
      <c r="AD391" s="129" t="e">
        <f t="shared" si="71"/>
        <v>#VALUE!</v>
      </c>
      <c r="AE391" s="5" t="e">
        <f t="shared" si="72"/>
        <v>#VALUE!</v>
      </c>
    </row>
    <row r="392" spans="1:31" x14ac:dyDescent="0.2">
      <c r="A392" s="41" t="str">
        <f>IF(F392="","",1+MAX(A$10:A391))</f>
        <v/>
      </c>
      <c r="B392" s="10"/>
      <c r="C392" s="10">
        <v>301</v>
      </c>
      <c r="D392" s="11" t="s">
        <v>15</v>
      </c>
      <c r="E392" s="113"/>
      <c r="F392" s="11"/>
      <c r="G392" s="113"/>
      <c r="H392" s="114">
        <v>0</v>
      </c>
      <c r="I392" s="113">
        <f t="shared" si="73"/>
        <v>0</v>
      </c>
      <c r="J392" s="113">
        <f t="shared" si="74"/>
        <v>0</v>
      </c>
      <c r="K392" s="113" t="str">
        <f>IF(ISERROR(VLOOKUP(AC392,Nachträge!$A$2:$Y$646,25,FALSE)),"",VLOOKUP(AC392,Nachträge!$A$2:$Y$646,25,FALSE))</f>
        <v/>
      </c>
      <c r="L392" s="114">
        <v>0</v>
      </c>
      <c r="M392" s="113" t="e">
        <f t="shared" si="75"/>
        <v>#VALUE!</v>
      </c>
      <c r="N392" s="113" t="e">
        <f t="shared" si="76"/>
        <v>#VALUE!</v>
      </c>
      <c r="O392" s="113" t="e">
        <f t="shared" si="77"/>
        <v>#VALUE!</v>
      </c>
      <c r="P392" s="113" t="e">
        <f t="shared" si="78"/>
        <v>#VALUE!</v>
      </c>
      <c r="Q392" s="113">
        <f>SUMIFS(Zahlungsfreigabe!$K$12:$K$1000,Zahlungsfreigabe!$C$12:$C$1000,Baukosten!F392,Zahlungsfreigabe!$E$12:$E$1000,D392)</f>
        <v>0</v>
      </c>
      <c r="R392" s="113" t="e">
        <f t="shared" si="86"/>
        <v>#VALUE!</v>
      </c>
      <c r="S392" s="130" t="e">
        <f t="shared" si="87"/>
        <v>#VALUE!</v>
      </c>
      <c r="T392" s="55">
        <v>0</v>
      </c>
      <c r="U392" s="113" t="e">
        <f t="shared" si="88"/>
        <v>#VALUE!</v>
      </c>
      <c r="V392" s="11"/>
      <c r="W392" s="11"/>
      <c r="AC392" s="100" t="str">
        <f t="shared" si="70"/>
        <v/>
      </c>
      <c r="AD392" s="129" t="e">
        <f t="shared" si="71"/>
        <v>#VALUE!</v>
      </c>
      <c r="AE392" s="5" t="e">
        <f t="shared" si="72"/>
        <v>#VALUE!</v>
      </c>
    </row>
    <row r="393" spans="1:31" x14ac:dyDescent="0.2">
      <c r="A393" s="41" t="str">
        <f>IF(F393="","",1+MAX(A$10:A392))</f>
        <v/>
      </c>
      <c r="B393" s="10"/>
      <c r="C393" s="10">
        <v>301</v>
      </c>
      <c r="D393" s="11" t="s">
        <v>15</v>
      </c>
      <c r="E393" s="113"/>
      <c r="F393" s="11"/>
      <c r="G393" s="113"/>
      <c r="H393" s="114">
        <v>0</v>
      </c>
      <c r="I393" s="113">
        <f t="shared" si="73"/>
        <v>0</v>
      </c>
      <c r="J393" s="113">
        <f t="shared" si="74"/>
        <v>0</v>
      </c>
      <c r="K393" s="113" t="str">
        <f>IF(ISERROR(VLOOKUP(AC393,Nachträge!$A$2:$Y$646,25,FALSE)),"",VLOOKUP(AC393,Nachträge!$A$2:$Y$646,25,FALSE))</f>
        <v/>
      </c>
      <c r="L393" s="114">
        <v>0</v>
      </c>
      <c r="M393" s="113" t="e">
        <f t="shared" si="75"/>
        <v>#VALUE!</v>
      </c>
      <c r="N393" s="113" t="e">
        <f t="shared" si="76"/>
        <v>#VALUE!</v>
      </c>
      <c r="O393" s="113" t="e">
        <f t="shared" si="77"/>
        <v>#VALUE!</v>
      </c>
      <c r="P393" s="113" t="e">
        <f t="shared" si="78"/>
        <v>#VALUE!</v>
      </c>
      <c r="Q393" s="113">
        <f>SUMIFS(Zahlungsfreigabe!$K$12:$K$1000,Zahlungsfreigabe!$C$12:$C$1000,Baukosten!F393,Zahlungsfreigabe!$E$12:$E$1000,D393)</f>
        <v>0</v>
      </c>
      <c r="R393" s="113" t="e">
        <f t="shared" si="86"/>
        <v>#VALUE!</v>
      </c>
      <c r="S393" s="130" t="e">
        <f t="shared" si="87"/>
        <v>#VALUE!</v>
      </c>
      <c r="T393" s="55">
        <v>0</v>
      </c>
      <c r="U393" s="113" t="e">
        <f t="shared" si="88"/>
        <v>#VALUE!</v>
      </c>
      <c r="V393" s="11"/>
      <c r="W393" s="11"/>
      <c r="AC393" s="100" t="str">
        <f t="shared" si="70"/>
        <v/>
      </c>
      <c r="AD393" s="129" t="e">
        <f t="shared" si="71"/>
        <v>#VALUE!</v>
      </c>
      <c r="AE393" s="5" t="e">
        <f t="shared" si="72"/>
        <v>#VALUE!</v>
      </c>
    </row>
    <row r="394" spans="1:31" x14ac:dyDescent="0.2">
      <c r="A394" s="41" t="str">
        <f>IF(F394="","",1+MAX(A$10:A393))</f>
        <v/>
      </c>
      <c r="B394" s="10"/>
      <c r="C394" s="10">
        <v>301</v>
      </c>
      <c r="D394" s="11" t="s">
        <v>15</v>
      </c>
      <c r="E394" s="113"/>
      <c r="F394" s="11"/>
      <c r="G394" s="113"/>
      <c r="H394" s="114">
        <v>0</v>
      </c>
      <c r="I394" s="113">
        <f t="shared" si="73"/>
        <v>0</v>
      </c>
      <c r="J394" s="113">
        <f t="shared" si="74"/>
        <v>0</v>
      </c>
      <c r="K394" s="113" t="str">
        <f>IF(ISERROR(VLOOKUP(AC394,Nachträge!$A$2:$Y$646,25,FALSE)),"",VLOOKUP(AC394,Nachträge!$A$2:$Y$646,25,FALSE))</f>
        <v/>
      </c>
      <c r="L394" s="114">
        <v>0</v>
      </c>
      <c r="M394" s="113" t="e">
        <f t="shared" si="75"/>
        <v>#VALUE!</v>
      </c>
      <c r="N394" s="113" t="e">
        <f t="shared" si="76"/>
        <v>#VALUE!</v>
      </c>
      <c r="O394" s="113" t="e">
        <f t="shared" si="77"/>
        <v>#VALUE!</v>
      </c>
      <c r="P394" s="113" t="e">
        <f t="shared" si="78"/>
        <v>#VALUE!</v>
      </c>
      <c r="Q394" s="113">
        <f>SUMIFS(Zahlungsfreigabe!$K$12:$K$1000,Zahlungsfreigabe!$C$12:$C$1000,Baukosten!F394,Zahlungsfreigabe!$E$12:$E$1000,D394)</f>
        <v>0</v>
      </c>
      <c r="R394" s="113" t="e">
        <f t="shared" si="86"/>
        <v>#VALUE!</v>
      </c>
      <c r="S394" s="130" t="e">
        <f t="shared" si="87"/>
        <v>#VALUE!</v>
      </c>
      <c r="T394" s="55">
        <v>0</v>
      </c>
      <c r="U394" s="113" t="e">
        <f t="shared" si="88"/>
        <v>#VALUE!</v>
      </c>
      <c r="V394" s="11"/>
      <c r="W394" s="11"/>
      <c r="AC394" s="100" t="str">
        <f t="shared" si="70"/>
        <v/>
      </c>
      <c r="AD394" s="129" t="e">
        <f t="shared" si="71"/>
        <v>#VALUE!</v>
      </c>
      <c r="AE394" s="5" t="e">
        <f t="shared" si="72"/>
        <v>#VALUE!</v>
      </c>
    </row>
    <row r="395" spans="1:31" x14ac:dyDescent="0.2">
      <c r="A395" s="41" t="str">
        <f>IF(F395="","",1+MAX(A$10:A394))</f>
        <v/>
      </c>
      <c r="B395" s="10"/>
      <c r="C395" s="10">
        <v>301</v>
      </c>
      <c r="D395" s="11" t="s">
        <v>15</v>
      </c>
      <c r="E395" s="113"/>
      <c r="F395" s="11"/>
      <c r="G395" s="113"/>
      <c r="H395" s="114">
        <v>0</v>
      </c>
      <c r="I395" s="113">
        <f t="shared" si="73"/>
        <v>0</v>
      </c>
      <c r="J395" s="113">
        <f t="shared" si="74"/>
        <v>0</v>
      </c>
      <c r="K395" s="113" t="str">
        <f>IF(ISERROR(VLOOKUP(AC395,Nachträge!$A$2:$Y$646,25,FALSE)),"",VLOOKUP(AC395,Nachträge!$A$2:$Y$646,25,FALSE))</f>
        <v/>
      </c>
      <c r="L395" s="114">
        <v>0</v>
      </c>
      <c r="M395" s="113" t="e">
        <f t="shared" si="75"/>
        <v>#VALUE!</v>
      </c>
      <c r="N395" s="113" t="e">
        <f t="shared" si="76"/>
        <v>#VALUE!</v>
      </c>
      <c r="O395" s="113" t="e">
        <f t="shared" si="77"/>
        <v>#VALUE!</v>
      </c>
      <c r="P395" s="113" t="e">
        <f t="shared" si="78"/>
        <v>#VALUE!</v>
      </c>
      <c r="Q395" s="113">
        <f>SUMIFS(Zahlungsfreigabe!$K$12:$K$1000,Zahlungsfreigabe!$C$12:$C$1000,Baukosten!F395,Zahlungsfreigabe!$E$12:$E$1000,D395)</f>
        <v>0</v>
      </c>
      <c r="R395" s="113" t="e">
        <f t="shared" si="86"/>
        <v>#VALUE!</v>
      </c>
      <c r="S395" s="130" t="e">
        <f t="shared" si="87"/>
        <v>#VALUE!</v>
      </c>
      <c r="T395" s="55">
        <v>0</v>
      </c>
      <c r="U395" s="113" t="e">
        <f t="shared" si="88"/>
        <v>#VALUE!</v>
      </c>
      <c r="V395" s="11"/>
      <c r="W395" s="11"/>
      <c r="AC395" s="100" t="str">
        <f t="shared" si="70"/>
        <v/>
      </c>
      <c r="AD395" s="129" t="e">
        <f t="shared" si="71"/>
        <v>#VALUE!</v>
      </c>
      <c r="AE395" s="5" t="e">
        <f t="shared" si="72"/>
        <v>#VALUE!</v>
      </c>
    </row>
    <row r="396" spans="1:31" x14ac:dyDescent="0.2">
      <c r="A396" s="41" t="str">
        <f>IF(F396="","",1+MAX(A$10:A395))</f>
        <v/>
      </c>
      <c r="B396" s="10"/>
      <c r="C396" s="10">
        <v>301</v>
      </c>
      <c r="D396" s="11" t="s">
        <v>15</v>
      </c>
      <c r="E396" s="113"/>
      <c r="F396" s="11"/>
      <c r="G396" s="113"/>
      <c r="H396" s="114">
        <v>0</v>
      </c>
      <c r="I396" s="113">
        <f t="shared" si="73"/>
        <v>0</v>
      </c>
      <c r="J396" s="113">
        <f t="shared" si="74"/>
        <v>0</v>
      </c>
      <c r="K396" s="113" t="str">
        <f>IF(ISERROR(VLOOKUP(AC396,Nachträge!$A$2:$Y$646,25,FALSE)),"",VLOOKUP(AC396,Nachträge!$A$2:$Y$646,25,FALSE))</f>
        <v/>
      </c>
      <c r="L396" s="114">
        <v>0</v>
      </c>
      <c r="M396" s="113" t="e">
        <f t="shared" si="75"/>
        <v>#VALUE!</v>
      </c>
      <c r="N396" s="113" t="e">
        <f t="shared" si="76"/>
        <v>#VALUE!</v>
      </c>
      <c r="O396" s="113" t="e">
        <f t="shared" si="77"/>
        <v>#VALUE!</v>
      </c>
      <c r="P396" s="113" t="e">
        <f t="shared" si="78"/>
        <v>#VALUE!</v>
      </c>
      <c r="Q396" s="113">
        <f>SUMIFS(Zahlungsfreigabe!$K$12:$K$1000,Zahlungsfreigabe!$C$12:$C$1000,Baukosten!F396,Zahlungsfreigabe!$E$12:$E$1000,D396)</f>
        <v>0</v>
      </c>
      <c r="R396" s="113" t="e">
        <f t="shared" si="86"/>
        <v>#VALUE!</v>
      </c>
      <c r="S396" s="130" t="e">
        <f t="shared" si="87"/>
        <v>#VALUE!</v>
      </c>
      <c r="T396" s="55">
        <v>0</v>
      </c>
      <c r="U396" s="113" t="e">
        <f t="shared" si="88"/>
        <v>#VALUE!</v>
      </c>
      <c r="V396" s="11"/>
      <c r="W396" s="11"/>
      <c r="AC396" s="100" t="str">
        <f t="shared" ref="AC396:AC459" si="89">IFERROR(A396,"")</f>
        <v/>
      </c>
      <c r="AD396" s="129" t="e">
        <f t="shared" ref="AD396:AD459" si="90">J396+K396</f>
        <v>#VALUE!</v>
      </c>
      <c r="AE396" s="5" t="e">
        <f t="shared" ref="AE396:AE459" si="91">(AD396/100)*80</f>
        <v>#VALUE!</v>
      </c>
    </row>
    <row r="397" spans="1:31" x14ac:dyDescent="0.2">
      <c r="A397" s="41" t="str">
        <f>IF(F397="","",1+MAX(A$10:A396))</f>
        <v/>
      </c>
      <c r="B397" s="10"/>
      <c r="C397" s="10">
        <v>301</v>
      </c>
      <c r="D397" s="11" t="s">
        <v>15</v>
      </c>
      <c r="E397" s="113"/>
      <c r="F397" s="11"/>
      <c r="G397" s="113"/>
      <c r="H397" s="114">
        <v>0</v>
      </c>
      <c r="I397" s="113">
        <f t="shared" ref="I397:I460" si="92">-SUM(G397*H397)</f>
        <v>0</v>
      </c>
      <c r="J397" s="113">
        <f t="shared" ref="J397:J460" si="93">SUM(G397+I397)</f>
        <v>0</v>
      </c>
      <c r="K397" s="113" t="str">
        <f>IF(ISERROR(VLOOKUP(AC397,Nachträge!$A$2:$Y$646,25,FALSE)),"",VLOOKUP(AC397,Nachträge!$A$2:$Y$646,25,FALSE))</f>
        <v/>
      </c>
      <c r="L397" s="114">
        <v>0</v>
      </c>
      <c r="M397" s="113" t="e">
        <f t="shared" ref="M397:M460" si="94">-SUM(K397*L397)</f>
        <v>#VALUE!</v>
      </c>
      <c r="N397" s="113" t="e">
        <f t="shared" ref="N397:N460" si="95">SUM(K397+M397)</f>
        <v>#VALUE!</v>
      </c>
      <c r="O397" s="113" t="e">
        <f t="shared" ref="O397:O460" si="96">SUM(G397+K397)</f>
        <v>#VALUE!</v>
      </c>
      <c r="P397" s="113" t="e">
        <f t="shared" ref="P397:P460" si="97">SUM(J397+N397)</f>
        <v>#VALUE!</v>
      </c>
      <c r="Q397" s="113">
        <f>SUMIFS(Zahlungsfreigabe!$K$12:$K$1000,Zahlungsfreigabe!$C$12:$C$1000,Baukosten!F397,Zahlungsfreigabe!$E$12:$E$1000,D397)</f>
        <v>0</v>
      </c>
      <c r="R397" s="113" t="e">
        <f t="shared" si="86"/>
        <v>#VALUE!</v>
      </c>
      <c r="S397" s="130" t="e">
        <f t="shared" si="87"/>
        <v>#VALUE!</v>
      </c>
      <c r="T397" s="55">
        <v>0</v>
      </c>
      <c r="U397" s="113" t="e">
        <f t="shared" si="88"/>
        <v>#VALUE!</v>
      </c>
      <c r="V397" s="11"/>
      <c r="W397" s="11"/>
      <c r="AC397" s="100" t="str">
        <f t="shared" si="89"/>
        <v/>
      </c>
      <c r="AD397" s="129" t="e">
        <f t="shared" si="90"/>
        <v>#VALUE!</v>
      </c>
      <c r="AE397" s="5" t="e">
        <f t="shared" si="91"/>
        <v>#VALUE!</v>
      </c>
    </row>
    <row r="398" spans="1:31" x14ac:dyDescent="0.2">
      <c r="A398" s="41" t="str">
        <f>IF(F398="","",1+MAX(A$10:A397))</f>
        <v/>
      </c>
      <c r="B398" s="10"/>
      <c r="C398" s="10">
        <v>301</v>
      </c>
      <c r="D398" s="11" t="s">
        <v>15</v>
      </c>
      <c r="E398" s="113"/>
      <c r="F398" s="11"/>
      <c r="G398" s="113"/>
      <c r="H398" s="114">
        <v>0</v>
      </c>
      <c r="I398" s="113">
        <f t="shared" si="92"/>
        <v>0</v>
      </c>
      <c r="J398" s="113">
        <f t="shared" si="93"/>
        <v>0</v>
      </c>
      <c r="K398" s="113" t="str">
        <f>IF(ISERROR(VLOOKUP(AC398,Nachträge!$A$2:$Y$646,25,FALSE)),"",VLOOKUP(AC398,Nachträge!$A$2:$Y$646,25,FALSE))</f>
        <v/>
      </c>
      <c r="L398" s="114">
        <v>0</v>
      </c>
      <c r="M398" s="113" t="e">
        <f t="shared" si="94"/>
        <v>#VALUE!</v>
      </c>
      <c r="N398" s="113" t="e">
        <f t="shared" si="95"/>
        <v>#VALUE!</v>
      </c>
      <c r="O398" s="113" t="e">
        <f t="shared" si="96"/>
        <v>#VALUE!</v>
      </c>
      <c r="P398" s="113" t="e">
        <f t="shared" si="97"/>
        <v>#VALUE!</v>
      </c>
      <c r="Q398" s="113">
        <f>SUMIFS(Zahlungsfreigabe!$K$12:$K$1000,Zahlungsfreigabe!$C$12:$C$1000,Baukosten!F398,Zahlungsfreigabe!$E$12:$E$1000,D398)</f>
        <v>0</v>
      </c>
      <c r="R398" s="113" t="e">
        <f t="shared" si="86"/>
        <v>#VALUE!</v>
      </c>
      <c r="S398" s="130" t="e">
        <f t="shared" si="87"/>
        <v>#VALUE!</v>
      </c>
      <c r="T398" s="55">
        <v>0</v>
      </c>
      <c r="U398" s="113" t="e">
        <f t="shared" si="88"/>
        <v>#VALUE!</v>
      </c>
      <c r="V398" s="11"/>
      <c r="W398" s="11"/>
      <c r="AC398" s="100" t="str">
        <f t="shared" si="89"/>
        <v/>
      </c>
      <c r="AD398" s="129" t="e">
        <f t="shared" si="90"/>
        <v>#VALUE!</v>
      </c>
      <c r="AE398" s="5" t="e">
        <f t="shared" si="91"/>
        <v>#VALUE!</v>
      </c>
    </row>
    <row r="399" spans="1:31" x14ac:dyDescent="0.2">
      <c r="A399" s="41" t="str">
        <f>IF(F399="","",1+MAX(A$10:A398))</f>
        <v/>
      </c>
      <c r="B399" s="10"/>
      <c r="C399" s="10">
        <v>301</v>
      </c>
      <c r="D399" s="11" t="s">
        <v>15</v>
      </c>
      <c r="E399" s="113"/>
      <c r="F399" s="11"/>
      <c r="G399" s="113"/>
      <c r="H399" s="114">
        <v>0</v>
      </c>
      <c r="I399" s="113">
        <f t="shared" si="92"/>
        <v>0</v>
      </c>
      <c r="J399" s="113">
        <f t="shared" si="93"/>
        <v>0</v>
      </c>
      <c r="K399" s="113" t="str">
        <f>IF(ISERROR(VLOOKUP(AC399,Nachträge!$A$2:$Y$646,25,FALSE)),"",VLOOKUP(AC399,Nachträge!$A$2:$Y$646,25,FALSE))</f>
        <v/>
      </c>
      <c r="L399" s="114">
        <v>0</v>
      </c>
      <c r="M399" s="113" t="e">
        <f t="shared" si="94"/>
        <v>#VALUE!</v>
      </c>
      <c r="N399" s="113" t="e">
        <f t="shared" si="95"/>
        <v>#VALUE!</v>
      </c>
      <c r="O399" s="113" t="e">
        <f t="shared" si="96"/>
        <v>#VALUE!</v>
      </c>
      <c r="P399" s="113" t="e">
        <f t="shared" si="97"/>
        <v>#VALUE!</v>
      </c>
      <c r="Q399" s="113">
        <f>SUMIFS(Zahlungsfreigabe!$K$12:$K$1000,Zahlungsfreigabe!$C$12:$C$1000,Baukosten!F399,Zahlungsfreigabe!$E$12:$E$1000,D399)</f>
        <v>0</v>
      </c>
      <c r="R399" s="113" t="e">
        <f t="shared" si="86"/>
        <v>#VALUE!</v>
      </c>
      <c r="S399" s="130" t="e">
        <f t="shared" si="87"/>
        <v>#VALUE!</v>
      </c>
      <c r="T399" s="55">
        <v>0</v>
      </c>
      <c r="U399" s="113" t="e">
        <f t="shared" si="88"/>
        <v>#VALUE!</v>
      </c>
      <c r="V399" s="11"/>
      <c r="W399" s="11"/>
      <c r="AC399" s="100" t="str">
        <f t="shared" si="89"/>
        <v/>
      </c>
      <c r="AD399" s="129" t="e">
        <f t="shared" si="90"/>
        <v>#VALUE!</v>
      </c>
      <c r="AE399" s="5" t="e">
        <f t="shared" si="91"/>
        <v>#VALUE!</v>
      </c>
    </row>
    <row r="400" spans="1:31" x14ac:dyDescent="0.2">
      <c r="A400" s="41" t="str">
        <f>IF(F400="","",1+MAX(A$10:A399))</f>
        <v/>
      </c>
      <c r="B400" s="10"/>
      <c r="C400" s="10">
        <v>301</v>
      </c>
      <c r="D400" s="11" t="s">
        <v>15</v>
      </c>
      <c r="E400" s="113"/>
      <c r="F400" s="11"/>
      <c r="G400" s="113"/>
      <c r="H400" s="114">
        <v>0</v>
      </c>
      <c r="I400" s="113">
        <f t="shared" si="92"/>
        <v>0</v>
      </c>
      <c r="J400" s="113">
        <f t="shared" si="93"/>
        <v>0</v>
      </c>
      <c r="K400" s="113" t="str">
        <f>IF(ISERROR(VLOOKUP(AC400,Nachträge!$A$2:$Y$646,25,FALSE)),"",VLOOKUP(AC400,Nachträge!$A$2:$Y$646,25,FALSE))</f>
        <v/>
      </c>
      <c r="L400" s="114">
        <v>0</v>
      </c>
      <c r="M400" s="113" t="e">
        <f t="shared" si="94"/>
        <v>#VALUE!</v>
      </c>
      <c r="N400" s="113" t="e">
        <f t="shared" si="95"/>
        <v>#VALUE!</v>
      </c>
      <c r="O400" s="113" t="e">
        <f t="shared" si="96"/>
        <v>#VALUE!</v>
      </c>
      <c r="P400" s="113" t="e">
        <f t="shared" si="97"/>
        <v>#VALUE!</v>
      </c>
      <c r="Q400" s="113">
        <f>SUMIFS(Zahlungsfreigabe!$K$12:$K$1000,Zahlungsfreigabe!$C$12:$C$1000,Baukosten!F400,Zahlungsfreigabe!$E$12:$E$1000,D400)</f>
        <v>0</v>
      </c>
      <c r="R400" s="113" t="e">
        <f t="shared" si="86"/>
        <v>#VALUE!</v>
      </c>
      <c r="S400" s="130" t="e">
        <f t="shared" si="87"/>
        <v>#VALUE!</v>
      </c>
      <c r="T400" s="55">
        <v>0</v>
      </c>
      <c r="U400" s="113" t="e">
        <f t="shared" si="88"/>
        <v>#VALUE!</v>
      </c>
      <c r="V400" s="11"/>
      <c r="W400" s="11"/>
      <c r="AC400" s="100" t="str">
        <f t="shared" si="89"/>
        <v/>
      </c>
      <c r="AD400" s="129" t="e">
        <f t="shared" si="90"/>
        <v>#VALUE!</v>
      </c>
      <c r="AE400" s="5" t="e">
        <f t="shared" si="91"/>
        <v>#VALUE!</v>
      </c>
    </row>
    <row r="401" spans="1:31" x14ac:dyDescent="0.2">
      <c r="A401" s="41" t="str">
        <f>IF(F401="","",1+MAX(A$10:A400))</f>
        <v/>
      </c>
      <c r="B401" s="10"/>
      <c r="C401" s="10">
        <v>301</v>
      </c>
      <c r="D401" s="11" t="s">
        <v>15</v>
      </c>
      <c r="E401" s="113"/>
      <c r="F401" s="11"/>
      <c r="G401" s="113"/>
      <c r="H401" s="114">
        <v>0</v>
      </c>
      <c r="I401" s="113">
        <f t="shared" si="92"/>
        <v>0</v>
      </c>
      <c r="J401" s="113">
        <f t="shared" si="93"/>
        <v>0</v>
      </c>
      <c r="K401" s="113" t="str">
        <f>IF(ISERROR(VLOOKUP(AC401,Nachträge!$A$2:$Y$646,25,FALSE)),"",VLOOKUP(AC401,Nachträge!$A$2:$Y$646,25,FALSE))</f>
        <v/>
      </c>
      <c r="L401" s="114">
        <v>0</v>
      </c>
      <c r="M401" s="113" t="e">
        <f t="shared" si="94"/>
        <v>#VALUE!</v>
      </c>
      <c r="N401" s="113" t="e">
        <f t="shared" si="95"/>
        <v>#VALUE!</v>
      </c>
      <c r="O401" s="113" t="e">
        <f t="shared" si="96"/>
        <v>#VALUE!</v>
      </c>
      <c r="P401" s="113" t="e">
        <f t="shared" si="97"/>
        <v>#VALUE!</v>
      </c>
      <c r="Q401" s="113">
        <f>SUMIFS(Zahlungsfreigabe!$K$12:$K$1000,Zahlungsfreigabe!$C$12:$C$1000,Baukosten!F401,Zahlungsfreigabe!$E$12:$E$1000,D401)</f>
        <v>0</v>
      </c>
      <c r="R401" s="113" t="e">
        <f t="shared" si="86"/>
        <v>#VALUE!</v>
      </c>
      <c r="S401" s="130" t="e">
        <f t="shared" si="87"/>
        <v>#VALUE!</v>
      </c>
      <c r="T401" s="55">
        <v>0</v>
      </c>
      <c r="U401" s="113" t="e">
        <f t="shared" si="88"/>
        <v>#VALUE!</v>
      </c>
      <c r="V401" s="11"/>
      <c r="W401" s="11"/>
      <c r="AC401" s="100" t="str">
        <f t="shared" si="89"/>
        <v/>
      </c>
      <c r="AD401" s="129" t="e">
        <f t="shared" si="90"/>
        <v>#VALUE!</v>
      </c>
      <c r="AE401" s="5" t="e">
        <f t="shared" si="91"/>
        <v>#VALUE!</v>
      </c>
    </row>
    <row r="402" spans="1:31" x14ac:dyDescent="0.2">
      <c r="A402" s="41" t="str">
        <f>IF(F402="","",1+MAX(A$10:A401))</f>
        <v/>
      </c>
      <c r="B402" s="10"/>
      <c r="C402" s="10">
        <v>301</v>
      </c>
      <c r="D402" s="11" t="s">
        <v>15</v>
      </c>
      <c r="E402" s="113"/>
      <c r="F402" s="11"/>
      <c r="G402" s="113"/>
      <c r="H402" s="114">
        <v>0</v>
      </c>
      <c r="I402" s="113">
        <f t="shared" si="92"/>
        <v>0</v>
      </c>
      <c r="J402" s="113">
        <f t="shared" si="93"/>
        <v>0</v>
      </c>
      <c r="K402" s="113" t="str">
        <f>IF(ISERROR(VLOOKUP(AC402,Nachträge!$A$2:$Y$646,25,FALSE)),"",VLOOKUP(AC402,Nachträge!$A$2:$Y$646,25,FALSE))</f>
        <v/>
      </c>
      <c r="L402" s="114">
        <v>0</v>
      </c>
      <c r="M402" s="113" t="e">
        <f t="shared" si="94"/>
        <v>#VALUE!</v>
      </c>
      <c r="N402" s="113" t="e">
        <f t="shared" si="95"/>
        <v>#VALUE!</v>
      </c>
      <c r="O402" s="113" t="e">
        <f t="shared" si="96"/>
        <v>#VALUE!</v>
      </c>
      <c r="P402" s="113" t="e">
        <f t="shared" si="97"/>
        <v>#VALUE!</v>
      </c>
      <c r="Q402" s="113">
        <f>SUMIFS(Zahlungsfreigabe!$K$12:$K$1000,Zahlungsfreigabe!$C$12:$C$1000,Baukosten!F402,Zahlungsfreigabe!$E$12:$E$1000,D402)</f>
        <v>0</v>
      </c>
      <c r="R402" s="113" t="e">
        <f t="shared" si="86"/>
        <v>#VALUE!</v>
      </c>
      <c r="S402" s="130" t="e">
        <f t="shared" si="87"/>
        <v>#VALUE!</v>
      </c>
      <c r="T402" s="55">
        <v>0</v>
      </c>
      <c r="U402" s="113" t="e">
        <f t="shared" si="88"/>
        <v>#VALUE!</v>
      </c>
      <c r="V402" s="11"/>
      <c r="W402" s="11"/>
      <c r="AC402" s="100" t="str">
        <f t="shared" si="89"/>
        <v/>
      </c>
      <c r="AD402" s="129" t="e">
        <f t="shared" si="90"/>
        <v>#VALUE!</v>
      </c>
      <c r="AE402" s="5" t="e">
        <f t="shared" si="91"/>
        <v>#VALUE!</v>
      </c>
    </row>
    <row r="403" spans="1:31" x14ac:dyDescent="0.2">
      <c r="A403" s="41" t="str">
        <f>IF(F403="","",1+MAX(A$10:A402))</f>
        <v/>
      </c>
      <c r="B403" s="10"/>
      <c r="C403" s="10">
        <v>302</v>
      </c>
      <c r="D403" s="11" t="s">
        <v>2</v>
      </c>
      <c r="E403" s="113"/>
      <c r="F403" s="11"/>
      <c r="G403" s="113"/>
      <c r="H403" s="114">
        <v>0</v>
      </c>
      <c r="I403" s="113">
        <f t="shared" si="92"/>
        <v>0</v>
      </c>
      <c r="J403" s="113">
        <f t="shared" si="93"/>
        <v>0</v>
      </c>
      <c r="K403" s="113" t="str">
        <f>IF(ISERROR(VLOOKUP(AC403,Nachträge!$A$2:$Y$646,25,FALSE)),"",VLOOKUP(AC403,Nachträge!$A$2:$Y$646,25,FALSE))</f>
        <v/>
      </c>
      <c r="L403" s="114">
        <v>0</v>
      </c>
      <c r="M403" s="113" t="e">
        <f t="shared" si="94"/>
        <v>#VALUE!</v>
      </c>
      <c r="N403" s="113" t="e">
        <f t="shared" si="95"/>
        <v>#VALUE!</v>
      </c>
      <c r="O403" s="113" t="e">
        <f t="shared" si="96"/>
        <v>#VALUE!</v>
      </c>
      <c r="P403" s="113" t="e">
        <f t="shared" si="97"/>
        <v>#VALUE!</v>
      </c>
      <c r="Q403" s="113">
        <f>SUMIFS(Zahlungsfreigabe!$K$12:$K$1000,Zahlungsfreigabe!$C$12:$C$1000,Baukosten!F403,Zahlungsfreigabe!$E$12:$E$1000,D403)</f>
        <v>0</v>
      </c>
      <c r="R403" s="113" t="e">
        <f t="shared" si="86"/>
        <v>#VALUE!</v>
      </c>
      <c r="S403" s="130" t="e">
        <f t="shared" si="87"/>
        <v>#VALUE!</v>
      </c>
      <c r="T403" s="55">
        <v>0</v>
      </c>
      <c r="U403" s="113" t="e">
        <f t="shared" si="88"/>
        <v>#VALUE!</v>
      </c>
      <c r="V403" s="11"/>
      <c r="W403" s="11"/>
      <c r="AC403" s="100" t="str">
        <f t="shared" si="89"/>
        <v/>
      </c>
      <c r="AD403" s="129" t="e">
        <f t="shared" si="90"/>
        <v>#VALUE!</v>
      </c>
      <c r="AE403" s="5" t="e">
        <f t="shared" si="91"/>
        <v>#VALUE!</v>
      </c>
    </row>
    <row r="404" spans="1:31" x14ac:dyDescent="0.2">
      <c r="A404" s="41" t="str">
        <f>IF(F404="","",1+MAX(A$10:A403))</f>
        <v/>
      </c>
      <c r="B404" s="10"/>
      <c r="C404" s="10">
        <v>302</v>
      </c>
      <c r="D404" s="11" t="s">
        <v>2</v>
      </c>
      <c r="E404" s="113"/>
      <c r="F404" s="11"/>
      <c r="G404" s="113"/>
      <c r="H404" s="114">
        <v>0</v>
      </c>
      <c r="I404" s="113">
        <f t="shared" si="92"/>
        <v>0</v>
      </c>
      <c r="J404" s="113">
        <f t="shared" si="93"/>
        <v>0</v>
      </c>
      <c r="K404" s="113" t="str">
        <f>IF(ISERROR(VLOOKUP(AC404,Nachträge!$A$2:$Y$646,25,FALSE)),"",VLOOKUP(AC404,Nachträge!$A$2:$Y$646,25,FALSE))</f>
        <v/>
      </c>
      <c r="L404" s="114">
        <v>0</v>
      </c>
      <c r="M404" s="113" t="e">
        <f t="shared" si="94"/>
        <v>#VALUE!</v>
      </c>
      <c r="N404" s="113" t="e">
        <f t="shared" si="95"/>
        <v>#VALUE!</v>
      </c>
      <c r="O404" s="113" t="e">
        <f t="shared" si="96"/>
        <v>#VALUE!</v>
      </c>
      <c r="P404" s="113" t="e">
        <f t="shared" si="97"/>
        <v>#VALUE!</v>
      </c>
      <c r="Q404" s="113">
        <f>SUMIFS(Zahlungsfreigabe!$K$12:$K$1000,Zahlungsfreigabe!$C$12:$C$1000,Baukosten!F404,Zahlungsfreigabe!$E$12:$E$1000,D404)</f>
        <v>0</v>
      </c>
      <c r="R404" s="113" t="e">
        <f t="shared" si="86"/>
        <v>#VALUE!</v>
      </c>
      <c r="S404" s="130" t="e">
        <f t="shared" si="87"/>
        <v>#VALUE!</v>
      </c>
      <c r="T404" s="55">
        <v>0</v>
      </c>
      <c r="U404" s="113" t="e">
        <f t="shared" si="88"/>
        <v>#VALUE!</v>
      </c>
      <c r="V404" s="11"/>
      <c r="W404" s="11"/>
      <c r="AC404" s="100" t="str">
        <f t="shared" si="89"/>
        <v/>
      </c>
      <c r="AD404" s="129" t="e">
        <f t="shared" si="90"/>
        <v>#VALUE!</v>
      </c>
      <c r="AE404" s="5" t="e">
        <f t="shared" si="91"/>
        <v>#VALUE!</v>
      </c>
    </row>
    <row r="405" spans="1:31" x14ac:dyDescent="0.2">
      <c r="A405" s="41" t="str">
        <f>IF(F405="","",1+MAX(A$10:A404))</f>
        <v/>
      </c>
      <c r="B405" s="10"/>
      <c r="C405" s="10">
        <v>302</v>
      </c>
      <c r="D405" s="11" t="s">
        <v>2</v>
      </c>
      <c r="E405" s="113"/>
      <c r="F405" s="11"/>
      <c r="G405" s="113"/>
      <c r="H405" s="114">
        <v>0</v>
      </c>
      <c r="I405" s="113">
        <f t="shared" si="92"/>
        <v>0</v>
      </c>
      <c r="J405" s="113">
        <f t="shared" si="93"/>
        <v>0</v>
      </c>
      <c r="K405" s="113" t="str">
        <f>IF(ISERROR(VLOOKUP(AC405,Nachträge!$A$2:$Y$646,25,FALSE)),"",VLOOKUP(AC405,Nachträge!$A$2:$Y$646,25,FALSE))</f>
        <v/>
      </c>
      <c r="L405" s="114">
        <v>0</v>
      </c>
      <c r="M405" s="113" t="e">
        <f t="shared" si="94"/>
        <v>#VALUE!</v>
      </c>
      <c r="N405" s="113" t="e">
        <f t="shared" si="95"/>
        <v>#VALUE!</v>
      </c>
      <c r="O405" s="113" t="e">
        <f t="shared" si="96"/>
        <v>#VALUE!</v>
      </c>
      <c r="P405" s="113" t="e">
        <f t="shared" si="97"/>
        <v>#VALUE!</v>
      </c>
      <c r="Q405" s="113">
        <f>SUMIFS(Zahlungsfreigabe!$K$12:$K$1000,Zahlungsfreigabe!$C$12:$C$1000,Baukosten!F405,Zahlungsfreigabe!$E$12:$E$1000,D405)</f>
        <v>0</v>
      </c>
      <c r="R405" s="113" t="e">
        <f t="shared" si="86"/>
        <v>#VALUE!</v>
      </c>
      <c r="S405" s="130" t="e">
        <f t="shared" si="87"/>
        <v>#VALUE!</v>
      </c>
      <c r="T405" s="55">
        <v>0</v>
      </c>
      <c r="U405" s="113" t="e">
        <f t="shared" si="88"/>
        <v>#VALUE!</v>
      </c>
      <c r="V405" s="11"/>
      <c r="W405" s="11"/>
      <c r="AC405" s="100" t="str">
        <f t="shared" si="89"/>
        <v/>
      </c>
      <c r="AD405" s="129" t="e">
        <f t="shared" si="90"/>
        <v>#VALUE!</v>
      </c>
      <c r="AE405" s="5" t="e">
        <f t="shared" si="91"/>
        <v>#VALUE!</v>
      </c>
    </row>
    <row r="406" spans="1:31" x14ac:dyDescent="0.2">
      <c r="A406" s="41" t="str">
        <f>IF(F406="","",1+MAX(A$10:A405))</f>
        <v/>
      </c>
      <c r="B406" s="10"/>
      <c r="C406" s="10">
        <v>302</v>
      </c>
      <c r="D406" s="11" t="s">
        <v>2</v>
      </c>
      <c r="E406" s="113"/>
      <c r="F406" s="11"/>
      <c r="G406" s="113"/>
      <c r="H406" s="114">
        <v>0</v>
      </c>
      <c r="I406" s="113">
        <f t="shared" si="92"/>
        <v>0</v>
      </c>
      <c r="J406" s="113">
        <f t="shared" si="93"/>
        <v>0</v>
      </c>
      <c r="K406" s="113" t="str">
        <f>IF(ISERROR(VLOOKUP(AC406,Nachträge!$A$2:$Y$646,25,FALSE)),"",VLOOKUP(AC406,Nachträge!$A$2:$Y$646,25,FALSE))</f>
        <v/>
      </c>
      <c r="L406" s="114">
        <v>0</v>
      </c>
      <c r="M406" s="113" t="e">
        <f t="shared" si="94"/>
        <v>#VALUE!</v>
      </c>
      <c r="N406" s="113" t="e">
        <f t="shared" si="95"/>
        <v>#VALUE!</v>
      </c>
      <c r="O406" s="113" t="e">
        <f t="shared" si="96"/>
        <v>#VALUE!</v>
      </c>
      <c r="P406" s="113" t="e">
        <f t="shared" si="97"/>
        <v>#VALUE!</v>
      </c>
      <c r="Q406" s="113">
        <f>SUMIFS(Zahlungsfreigabe!$K$12:$K$1000,Zahlungsfreigabe!$C$12:$C$1000,Baukosten!F406,Zahlungsfreigabe!$E$12:$E$1000,D406)</f>
        <v>0</v>
      </c>
      <c r="R406" s="113" t="e">
        <f t="shared" si="86"/>
        <v>#VALUE!</v>
      </c>
      <c r="S406" s="130" t="e">
        <f t="shared" si="87"/>
        <v>#VALUE!</v>
      </c>
      <c r="T406" s="55">
        <v>0</v>
      </c>
      <c r="U406" s="113" t="e">
        <f t="shared" si="88"/>
        <v>#VALUE!</v>
      </c>
      <c r="V406" s="11"/>
      <c r="W406" s="11"/>
      <c r="AC406" s="100" t="str">
        <f t="shared" si="89"/>
        <v/>
      </c>
      <c r="AD406" s="129" t="e">
        <f t="shared" si="90"/>
        <v>#VALUE!</v>
      </c>
      <c r="AE406" s="5" t="e">
        <f t="shared" si="91"/>
        <v>#VALUE!</v>
      </c>
    </row>
    <row r="407" spans="1:31" x14ac:dyDescent="0.2">
      <c r="A407" s="41" t="str">
        <f>IF(F407="","",1+MAX(A$10:A406))</f>
        <v/>
      </c>
      <c r="B407" s="10"/>
      <c r="C407" s="10">
        <v>302</v>
      </c>
      <c r="D407" s="11" t="s">
        <v>2</v>
      </c>
      <c r="E407" s="113"/>
      <c r="F407" s="11"/>
      <c r="G407" s="113"/>
      <c r="H407" s="114">
        <v>0</v>
      </c>
      <c r="I407" s="113">
        <f t="shared" si="92"/>
        <v>0</v>
      </c>
      <c r="J407" s="113">
        <f t="shared" si="93"/>
        <v>0</v>
      </c>
      <c r="K407" s="113" t="str">
        <f>IF(ISERROR(VLOOKUP(AC407,Nachträge!$A$2:$Y$646,25,FALSE)),"",VLOOKUP(AC407,Nachträge!$A$2:$Y$646,25,FALSE))</f>
        <v/>
      </c>
      <c r="L407" s="114">
        <v>0</v>
      </c>
      <c r="M407" s="113" t="e">
        <f t="shared" si="94"/>
        <v>#VALUE!</v>
      </c>
      <c r="N407" s="113" t="e">
        <f t="shared" si="95"/>
        <v>#VALUE!</v>
      </c>
      <c r="O407" s="113" t="e">
        <f t="shared" si="96"/>
        <v>#VALUE!</v>
      </c>
      <c r="P407" s="113" t="e">
        <f t="shared" si="97"/>
        <v>#VALUE!</v>
      </c>
      <c r="Q407" s="113">
        <f>SUMIFS(Zahlungsfreigabe!$K$12:$K$1000,Zahlungsfreigabe!$C$12:$C$1000,Baukosten!F407,Zahlungsfreigabe!$E$12:$E$1000,D407)</f>
        <v>0</v>
      </c>
      <c r="R407" s="113" t="e">
        <f t="shared" si="86"/>
        <v>#VALUE!</v>
      </c>
      <c r="S407" s="130" t="e">
        <f t="shared" si="87"/>
        <v>#VALUE!</v>
      </c>
      <c r="T407" s="55">
        <v>0</v>
      </c>
      <c r="U407" s="113" t="e">
        <f t="shared" si="88"/>
        <v>#VALUE!</v>
      </c>
      <c r="V407" s="11"/>
      <c r="W407" s="11"/>
      <c r="AC407" s="100" t="str">
        <f t="shared" si="89"/>
        <v/>
      </c>
      <c r="AD407" s="129" t="e">
        <f t="shared" si="90"/>
        <v>#VALUE!</v>
      </c>
      <c r="AE407" s="5" t="e">
        <f t="shared" si="91"/>
        <v>#VALUE!</v>
      </c>
    </row>
    <row r="408" spans="1:31" x14ac:dyDescent="0.2">
      <c r="A408" s="41" t="str">
        <f>IF(F408="","",1+MAX(A$10:A407))</f>
        <v/>
      </c>
      <c r="B408" s="10"/>
      <c r="C408" s="10">
        <v>302</v>
      </c>
      <c r="D408" s="11" t="s">
        <v>2</v>
      </c>
      <c r="E408" s="113"/>
      <c r="F408" s="11"/>
      <c r="G408" s="113"/>
      <c r="H408" s="114">
        <v>0</v>
      </c>
      <c r="I408" s="113">
        <f t="shared" si="92"/>
        <v>0</v>
      </c>
      <c r="J408" s="113">
        <f t="shared" si="93"/>
        <v>0</v>
      </c>
      <c r="K408" s="113" t="str">
        <f>IF(ISERROR(VLOOKUP(AC408,Nachträge!$A$2:$Y$646,25,FALSE)),"",VLOOKUP(AC408,Nachträge!$A$2:$Y$646,25,FALSE))</f>
        <v/>
      </c>
      <c r="L408" s="114">
        <v>0</v>
      </c>
      <c r="M408" s="113" t="e">
        <f t="shared" si="94"/>
        <v>#VALUE!</v>
      </c>
      <c r="N408" s="113" t="e">
        <f t="shared" si="95"/>
        <v>#VALUE!</v>
      </c>
      <c r="O408" s="113" t="e">
        <f t="shared" si="96"/>
        <v>#VALUE!</v>
      </c>
      <c r="P408" s="113" t="e">
        <f t="shared" si="97"/>
        <v>#VALUE!</v>
      </c>
      <c r="Q408" s="113">
        <f>SUMIFS(Zahlungsfreigabe!$K$12:$K$1000,Zahlungsfreigabe!$C$12:$C$1000,Baukosten!F408,Zahlungsfreigabe!$E$12:$E$1000,D408)</f>
        <v>0</v>
      </c>
      <c r="R408" s="113" t="e">
        <f t="shared" si="86"/>
        <v>#VALUE!</v>
      </c>
      <c r="S408" s="130" t="e">
        <f t="shared" si="87"/>
        <v>#VALUE!</v>
      </c>
      <c r="T408" s="55">
        <v>0</v>
      </c>
      <c r="U408" s="113" t="e">
        <f t="shared" si="88"/>
        <v>#VALUE!</v>
      </c>
      <c r="V408" s="11"/>
      <c r="W408" s="11"/>
      <c r="AC408" s="100" t="str">
        <f t="shared" si="89"/>
        <v/>
      </c>
      <c r="AD408" s="129" t="e">
        <f t="shared" si="90"/>
        <v>#VALUE!</v>
      </c>
      <c r="AE408" s="5" t="e">
        <f t="shared" si="91"/>
        <v>#VALUE!</v>
      </c>
    </row>
    <row r="409" spans="1:31" x14ac:dyDescent="0.2">
      <c r="A409" s="41" t="str">
        <f>IF(F409="","",1+MAX(A$10:A408))</f>
        <v/>
      </c>
      <c r="B409" s="10"/>
      <c r="C409" s="10">
        <v>302</v>
      </c>
      <c r="D409" s="11" t="s">
        <v>2</v>
      </c>
      <c r="E409" s="113"/>
      <c r="F409" s="11"/>
      <c r="G409" s="113"/>
      <c r="H409" s="114">
        <v>0</v>
      </c>
      <c r="I409" s="113">
        <f t="shared" si="92"/>
        <v>0</v>
      </c>
      <c r="J409" s="113">
        <f t="shared" si="93"/>
        <v>0</v>
      </c>
      <c r="K409" s="113" t="str">
        <f>IF(ISERROR(VLOOKUP(AC409,Nachträge!$A$2:$Y$646,25,FALSE)),"",VLOOKUP(AC409,Nachträge!$A$2:$Y$646,25,FALSE))</f>
        <v/>
      </c>
      <c r="L409" s="114">
        <v>0</v>
      </c>
      <c r="M409" s="113" t="e">
        <f t="shared" si="94"/>
        <v>#VALUE!</v>
      </c>
      <c r="N409" s="113" t="e">
        <f t="shared" si="95"/>
        <v>#VALUE!</v>
      </c>
      <c r="O409" s="113" t="e">
        <f t="shared" si="96"/>
        <v>#VALUE!</v>
      </c>
      <c r="P409" s="113" t="e">
        <f t="shared" si="97"/>
        <v>#VALUE!</v>
      </c>
      <c r="Q409" s="113">
        <f>SUMIFS(Zahlungsfreigabe!$K$12:$K$1000,Zahlungsfreigabe!$C$12:$C$1000,Baukosten!F409,Zahlungsfreigabe!$E$12:$E$1000,D409)</f>
        <v>0</v>
      </c>
      <c r="R409" s="113" t="e">
        <f t="shared" si="86"/>
        <v>#VALUE!</v>
      </c>
      <c r="S409" s="130" t="e">
        <f t="shared" si="87"/>
        <v>#VALUE!</v>
      </c>
      <c r="T409" s="55">
        <v>0</v>
      </c>
      <c r="U409" s="113" t="e">
        <f t="shared" si="88"/>
        <v>#VALUE!</v>
      </c>
      <c r="V409" s="11"/>
      <c r="W409" s="11"/>
      <c r="AC409" s="100" t="str">
        <f t="shared" si="89"/>
        <v/>
      </c>
      <c r="AD409" s="129" t="e">
        <f t="shared" si="90"/>
        <v>#VALUE!</v>
      </c>
      <c r="AE409" s="5" t="e">
        <f t="shared" si="91"/>
        <v>#VALUE!</v>
      </c>
    </row>
    <row r="410" spans="1:31" x14ac:dyDescent="0.2">
      <c r="A410" s="41" t="str">
        <f>IF(F410="","",1+MAX(A$10:A409))</f>
        <v/>
      </c>
      <c r="B410" s="10"/>
      <c r="C410" s="10">
        <v>302</v>
      </c>
      <c r="D410" s="11" t="s">
        <v>2</v>
      </c>
      <c r="E410" s="113"/>
      <c r="F410" s="11"/>
      <c r="G410" s="113"/>
      <c r="H410" s="114">
        <v>0</v>
      </c>
      <c r="I410" s="113">
        <f t="shared" si="92"/>
        <v>0</v>
      </c>
      <c r="J410" s="113">
        <f t="shared" si="93"/>
        <v>0</v>
      </c>
      <c r="K410" s="113" t="str">
        <f>IF(ISERROR(VLOOKUP(AC410,Nachträge!$A$2:$Y$646,25,FALSE)),"",VLOOKUP(AC410,Nachträge!$A$2:$Y$646,25,FALSE))</f>
        <v/>
      </c>
      <c r="L410" s="114">
        <v>0</v>
      </c>
      <c r="M410" s="113" t="e">
        <f t="shared" si="94"/>
        <v>#VALUE!</v>
      </c>
      <c r="N410" s="113" t="e">
        <f t="shared" si="95"/>
        <v>#VALUE!</v>
      </c>
      <c r="O410" s="113" t="e">
        <f t="shared" si="96"/>
        <v>#VALUE!</v>
      </c>
      <c r="P410" s="113" t="e">
        <f t="shared" si="97"/>
        <v>#VALUE!</v>
      </c>
      <c r="Q410" s="113">
        <f>SUMIFS(Zahlungsfreigabe!$K$12:$K$1000,Zahlungsfreigabe!$C$12:$C$1000,Baukosten!F410,Zahlungsfreigabe!$E$12:$E$1000,D410)</f>
        <v>0</v>
      </c>
      <c r="R410" s="113" t="e">
        <f t="shared" si="86"/>
        <v>#VALUE!</v>
      </c>
      <c r="S410" s="130" t="e">
        <f t="shared" si="87"/>
        <v>#VALUE!</v>
      </c>
      <c r="T410" s="55">
        <v>0</v>
      </c>
      <c r="U410" s="113" t="e">
        <f t="shared" si="88"/>
        <v>#VALUE!</v>
      </c>
      <c r="V410" s="11"/>
      <c r="W410" s="11"/>
      <c r="AC410" s="100" t="str">
        <f t="shared" si="89"/>
        <v/>
      </c>
      <c r="AD410" s="129" t="e">
        <f t="shared" si="90"/>
        <v>#VALUE!</v>
      </c>
      <c r="AE410" s="5" t="e">
        <f t="shared" si="91"/>
        <v>#VALUE!</v>
      </c>
    </row>
    <row r="411" spans="1:31" x14ac:dyDescent="0.2">
      <c r="A411" s="41" t="str">
        <f>IF(F411="","",1+MAX(A$10:A410))</f>
        <v/>
      </c>
      <c r="B411" s="10"/>
      <c r="C411" s="10">
        <v>302</v>
      </c>
      <c r="D411" s="11" t="s">
        <v>2</v>
      </c>
      <c r="E411" s="113"/>
      <c r="F411" s="11"/>
      <c r="G411" s="113"/>
      <c r="H411" s="114">
        <v>0</v>
      </c>
      <c r="I411" s="113">
        <f t="shared" si="92"/>
        <v>0</v>
      </c>
      <c r="J411" s="113">
        <f t="shared" si="93"/>
        <v>0</v>
      </c>
      <c r="K411" s="113" t="str">
        <f>IF(ISERROR(VLOOKUP(AC411,Nachträge!$A$2:$Y$646,25,FALSE)),"",VLOOKUP(AC411,Nachträge!$A$2:$Y$646,25,FALSE))</f>
        <v/>
      </c>
      <c r="L411" s="114">
        <v>0</v>
      </c>
      <c r="M411" s="113" t="e">
        <f t="shared" si="94"/>
        <v>#VALUE!</v>
      </c>
      <c r="N411" s="113" t="e">
        <f t="shared" si="95"/>
        <v>#VALUE!</v>
      </c>
      <c r="O411" s="113" t="e">
        <f t="shared" si="96"/>
        <v>#VALUE!</v>
      </c>
      <c r="P411" s="113" t="e">
        <f t="shared" si="97"/>
        <v>#VALUE!</v>
      </c>
      <c r="Q411" s="113">
        <f>SUMIFS(Zahlungsfreigabe!$K$12:$K$1000,Zahlungsfreigabe!$C$12:$C$1000,Baukosten!F411,Zahlungsfreigabe!$E$12:$E$1000,D411)</f>
        <v>0</v>
      </c>
      <c r="R411" s="113" t="e">
        <f t="shared" si="86"/>
        <v>#VALUE!</v>
      </c>
      <c r="S411" s="130" t="e">
        <f t="shared" si="87"/>
        <v>#VALUE!</v>
      </c>
      <c r="T411" s="55">
        <v>0</v>
      </c>
      <c r="U411" s="113" t="e">
        <f t="shared" si="88"/>
        <v>#VALUE!</v>
      </c>
      <c r="V411" s="11"/>
      <c r="W411" s="11"/>
      <c r="AC411" s="100" t="str">
        <f t="shared" si="89"/>
        <v/>
      </c>
      <c r="AD411" s="129" t="e">
        <f t="shared" si="90"/>
        <v>#VALUE!</v>
      </c>
      <c r="AE411" s="5" t="e">
        <f t="shared" si="91"/>
        <v>#VALUE!</v>
      </c>
    </row>
    <row r="412" spans="1:31" x14ac:dyDescent="0.2">
      <c r="A412" s="41" t="str">
        <f>IF(F412="","",1+MAX(A$10:A411))</f>
        <v/>
      </c>
      <c r="B412" s="10"/>
      <c r="C412" s="10">
        <v>302</v>
      </c>
      <c r="D412" s="11" t="s">
        <v>2</v>
      </c>
      <c r="E412" s="113"/>
      <c r="F412" s="11"/>
      <c r="G412" s="113"/>
      <c r="H412" s="114">
        <v>0</v>
      </c>
      <c r="I412" s="113">
        <f t="shared" si="92"/>
        <v>0</v>
      </c>
      <c r="J412" s="113">
        <f t="shared" si="93"/>
        <v>0</v>
      </c>
      <c r="K412" s="113" t="str">
        <f>IF(ISERROR(VLOOKUP(AC412,Nachträge!$A$2:$Y$646,25,FALSE)),"",VLOOKUP(AC412,Nachträge!$A$2:$Y$646,25,FALSE))</f>
        <v/>
      </c>
      <c r="L412" s="114">
        <v>0</v>
      </c>
      <c r="M412" s="113" t="e">
        <f t="shared" si="94"/>
        <v>#VALUE!</v>
      </c>
      <c r="N412" s="113" t="e">
        <f t="shared" si="95"/>
        <v>#VALUE!</v>
      </c>
      <c r="O412" s="113" t="e">
        <f t="shared" si="96"/>
        <v>#VALUE!</v>
      </c>
      <c r="P412" s="113" t="e">
        <f t="shared" si="97"/>
        <v>#VALUE!</v>
      </c>
      <c r="Q412" s="113">
        <f>SUMIFS(Zahlungsfreigabe!$K$12:$K$1000,Zahlungsfreigabe!$C$12:$C$1000,Baukosten!F412,Zahlungsfreigabe!$E$12:$E$1000,D412)</f>
        <v>0</v>
      </c>
      <c r="R412" s="113" t="e">
        <f t="shared" si="86"/>
        <v>#VALUE!</v>
      </c>
      <c r="S412" s="130" t="e">
        <f t="shared" si="87"/>
        <v>#VALUE!</v>
      </c>
      <c r="T412" s="55">
        <v>0</v>
      </c>
      <c r="U412" s="113" t="e">
        <f t="shared" si="88"/>
        <v>#VALUE!</v>
      </c>
      <c r="V412" s="11"/>
      <c r="W412" s="11"/>
      <c r="AC412" s="100" t="str">
        <f t="shared" si="89"/>
        <v/>
      </c>
      <c r="AD412" s="129" t="e">
        <f t="shared" si="90"/>
        <v>#VALUE!</v>
      </c>
      <c r="AE412" s="5" t="e">
        <f t="shared" si="91"/>
        <v>#VALUE!</v>
      </c>
    </row>
    <row r="413" spans="1:31" x14ac:dyDescent="0.2">
      <c r="A413" s="41" t="str">
        <f>IF(F413="","",1+MAX(A$10:A412))</f>
        <v/>
      </c>
      <c r="B413" s="10"/>
      <c r="C413" s="10">
        <v>302</v>
      </c>
      <c r="D413" s="11" t="s">
        <v>2</v>
      </c>
      <c r="E413" s="113"/>
      <c r="F413" s="11"/>
      <c r="G413" s="113"/>
      <c r="H413" s="114">
        <v>0</v>
      </c>
      <c r="I413" s="113">
        <f t="shared" si="92"/>
        <v>0</v>
      </c>
      <c r="J413" s="113">
        <f t="shared" si="93"/>
        <v>0</v>
      </c>
      <c r="K413" s="113" t="str">
        <f>IF(ISERROR(VLOOKUP(AC413,Nachträge!$A$2:$Y$646,25,FALSE)),"",VLOOKUP(AC413,Nachträge!$A$2:$Y$646,25,FALSE))</f>
        <v/>
      </c>
      <c r="L413" s="114">
        <v>0</v>
      </c>
      <c r="M413" s="113" t="e">
        <f t="shared" si="94"/>
        <v>#VALUE!</v>
      </c>
      <c r="N413" s="113" t="e">
        <f t="shared" si="95"/>
        <v>#VALUE!</v>
      </c>
      <c r="O413" s="113" t="e">
        <f t="shared" si="96"/>
        <v>#VALUE!</v>
      </c>
      <c r="P413" s="113" t="e">
        <f t="shared" si="97"/>
        <v>#VALUE!</v>
      </c>
      <c r="Q413" s="113">
        <f>SUMIFS(Zahlungsfreigabe!$K$12:$K$1000,Zahlungsfreigabe!$C$12:$C$1000,Baukosten!F413,Zahlungsfreigabe!$E$12:$E$1000,D413)</f>
        <v>0</v>
      </c>
      <c r="R413" s="113" t="e">
        <f t="shared" si="86"/>
        <v>#VALUE!</v>
      </c>
      <c r="S413" s="130" t="e">
        <f t="shared" si="87"/>
        <v>#VALUE!</v>
      </c>
      <c r="T413" s="55">
        <v>0</v>
      </c>
      <c r="U413" s="113" t="e">
        <f t="shared" si="88"/>
        <v>#VALUE!</v>
      </c>
      <c r="V413" s="11"/>
      <c r="W413" s="11"/>
      <c r="AC413" s="100" t="str">
        <f t="shared" si="89"/>
        <v/>
      </c>
      <c r="AD413" s="129" t="e">
        <f t="shared" si="90"/>
        <v>#VALUE!</v>
      </c>
      <c r="AE413" s="5" t="e">
        <f t="shared" si="91"/>
        <v>#VALUE!</v>
      </c>
    </row>
    <row r="414" spans="1:31" x14ac:dyDescent="0.2">
      <c r="A414" s="41" t="str">
        <f>IF(F414="","",1+MAX(A$10:A413))</f>
        <v/>
      </c>
      <c r="B414" s="10"/>
      <c r="C414" s="10">
        <v>302</v>
      </c>
      <c r="D414" s="11" t="s">
        <v>2</v>
      </c>
      <c r="E414" s="113"/>
      <c r="F414" s="11"/>
      <c r="G414" s="113"/>
      <c r="H414" s="114">
        <v>0</v>
      </c>
      <c r="I414" s="113">
        <f t="shared" si="92"/>
        <v>0</v>
      </c>
      <c r="J414" s="113">
        <f t="shared" si="93"/>
        <v>0</v>
      </c>
      <c r="K414" s="113" t="str">
        <f>IF(ISERROR(VLOOKUP(AC414,Nachträge!$A$2:$Y$646,25,FALSE)),"",VLOOKUP(AC414,Nachträge!$A$2:$Y$646,25,FALSE))</f>
        <v/>
      </c>
      <c r="L414" s="114">
        <v>0</v>
      </c>
      <c r="M414" s="113" t="e">
        <f t="shared" si="94"/>
        <v>#VALUE!</v>
      </c>
      <c r="N414" s="113" t="e">
        <f t="shared" si="95"/>
        <v>#VALUE!</v>
      </c>
      <c r="O414" s="113" t="e">
        <f t="shared" si="96"/>
        <v>#VALUE!</v>
      </c>
      <c r="P414" s="113" t="e">
        <f t="shared" si="97"/>
        <v>#VALUE!</v>
      </c>
      <c r="Q414" s="113">
        <f>SUMIFS(Zahlungsfreigabe!$K$12:$K$1000,Zahlungsfreigabe!$C$12:$C$1000,Baukosten!F414,Zahlungsfreigabe!$E$12:$E$1000,D414)</f>
        <v>0</v>
      </c>
      <c r="R414" s="113" t="e">
        <f t="shared" si="86"/>
        <v>#VALUE!</v>
      </c>
      <c r="S414" s="130" t="e">
        <f t="shared" si="87"/>
        <v>#VALUE!</v>
      </c>
      <c r="T414" s="55">
        <v>0</v>
      </c>
      <c r="U414" s="113" t="e">
        <f t="shared" si="88"/>
        <v>#VALUE!</v>
      </c>
      <c r="V414" s="11"/>
      <c r="W414" s="11"/>
      <c r="AC414" s="100" t="str">
        <f t="shared" si="89"/>
        <v/>
      </c>
      <c r="AD414" s="129" t="e">
        <f t="shared" si="90"/>
        <v>#VALUE!</v>
      </c>
      <c r="AE414" s="5" t="e">
        <f t="shared" si="91"/>
        <v>#VALUE!</v>
      </c>
    </row>
    <row r="415" spans="1:31" x14ac:dyDescent="0.2">
      <c r="A415" s="41" t="str">
        <f>IF(F415="","",1+MAX(A$10:A414))</f>
        <v/>
      </c>
      <c r="B415" s="10"/>
      <c r="C415" s="10">
        <v>302</v>
      </c>
      <c r="D415" s="11" t="s">
        <v>2</v>
      </c>
      <c r="E415" s="113"/>
      <c r="F415" s="11"/>
      <c r="G415" s="113"/>
      <c r="H415" s="114">
        <v>0</v>
      </c>
      <c r="I415" s="113">
        <f t="shared" si="92"/>
        <v>0</v>
      </c>
      <c r="J415" s="113">
        <f t="shared" si="93"/>
        <v>0</v>
      </c>
      <c r="K415" s="113" t="str">
        <f>IF(ISERROR(VLOOKUP(AC415,Nachträge!$A$2:$Y$646,25,FALSE)),"",VLOOKUP(AC415,Nachträge!$A$2:$Y$646,25,FALSE))</f>
        <v/>
      </c>
      <c r="L415" s="114">
        <v>0</v>
      </c>
      <c r="M415" s="113" t="e">
        <f t="shared" si="94"/>
        <v>#VALUE!</v>
      </c>
      <c r="N415" s="113" t="e">
        <f t="shared" si="95"/>
        <v>#VALUE!</v>
      </c>
      <c r="O415" s="113" t="e">
        <f t="shared" si="96"/>
        <v>#VALUE!</v>
      </c>
      <c r="P415" s="113" t="e">
        <f t="shared" si="97"/>
        <v>#VALUE!</v>
      </c>
      <c r="Q415" s="113">
        <f>SUMIFS(Zahlungsfreigabe!$K$12:$K$1000,Zahlungsfreigabe!$C$12:$C$1000,Baukosten!F415,Zahlungsfreigabe!$E$12:$E$1000,D415)</f>
        <v>0</v>
      </c>
      <c r="R415" s="113" t="e">
        <f t="shared" si="86"/>
        <v>#VALUE!</v>
      </c>
      <c r="S415" s="130" t="e">
        <f t="shared" si="87"/>
        <v>#VALUE!</v>
      </c>
      <c r="T415" s="55">
        <v>0</v>
      </c>
      <c r="U415" s="113" t="e">
        <f t="shared" si="88"/>
        <v>#VALUE!</v>
      </c>
      <c r="V415" s="11"/>
      <c r="W415" s="11"/>
      <c r="AC415" s="100" t="str">
        <f t="shared" si="89"/>
        <v/>
      </c>
      <c r="AD415" s="129" t="e">
        <f t="shared" si="90"/>
        <v>#VALUE!</v>
      </c>
      <c r="AE415" s="5" t="e">
        <f t="shared" si="91"/>
        <v>#VALUE!</v>
      </c>
    </row>
    <row r="416" spans="1:31" x14ac:dyDescent="0.2">
      <c r="A416" s="41" t="str">
        <f>IF(F416="","",1+MAX(A$10:A415))</f>
        <v/>
      </c>
      <c r="B416" s="10"/>
      <c r="C416" s="10">
        <v>302</v>
      </c>
      <c r="D416" s="11" t="s">
        <v>2</v>
      </c>
      <c r="E416" s="113"/>
      <c r="F416" s="11"/>
      <c r="G416" s="113"/>
      <c r="H416" s="114">
        <v>0</v>
      </c>
      <c r="I416" s="113">
        <f t="shared" si="92"/>
        <v>0</v>
      </c>
      <c r="J416" s="113">
        <f t="shared" si="93"/>
        <v>0</v>
      </c>
      <c r="K416" s="113" t="str">
        <f>IF(ISERROR(VLOOKUP(AC416,Nachträge!$A$2:$Y$646,25,FALSE)),"",VLOOKUP(AC416,Nachträge!$A$2:$Y$646,25,FALSE))</f>
        <v/>
      </c>
      <c r="L416" s="114">
        <v>0</v>
      </c>
      <c r="M416" s="113" t="e">
        <f t="shared" si="94"/>
        <v>#VALUE!</v>
      </c>
      <c r="N416" s="113" t="e">
        <f t="shared" si="95"/>
        <v>#VALUE!</v>
      </c>
      <c r="O416" s="113" t="e">
        <f t="shared" si="96"/>
        <v>#VALUE!</v>
      </c>
      <c r="P416" s="113" t="e">
        <f t="shared" si="97"/>
        <v>#VALUE!</v>
      </c>
      <c r="Q416" s="113">
        <f>SUMIFS(Zahlungsfreigabe!$K$12:$K$1000,Zahlungsfreigabe!$C$12:$C$1000,Baukosten!F416,Zahlungsfreigabe!$E$12:$E$1000,D416)</f>
        <v>0</v>
      </c>
      <c r="R416" s="113" t="e">
        <f t="shared" si="86"/>
        <v>#VALUE!</v>
      </c>
      <c r="S416" s="130" t="e">
        <f t="shared" si="87"/>
        <v>#VALUE!</v>
      </c>
      <c r="T416" s="55">
        <v>0</v>
      </c>
      <c r="U416" s="113" t="e">
        <f t="shared" si="88"/>
        <v>#VALUE!</v>
      </c>
      <c r="V416" s="11"/>
      <c r="W416" s="11"/>
      <c r="AC416" s="100" t="str">
        <f t="shared" si="89"/>
        <v/>
      </c>
      <c r="AD416" s="129" t="e">
        <f t="shared" si="90"/>
        <v>#VALUE!</v>
      </c>
      <c r="AE416" s="5" t="e">
        <f t="shared" si="91"/>
        <v>#VALUE!</v>
      </c>
    </row>
    <row r="417" spans="1:31" x14ac:dyDescent="0.2">
      <c r="A417" s="41" t="str">
        <f>IF(F417="","",1+MAX(A$10:A416))</f>
        <v/>
      </c>
      <c r="B417" s="10"/>
      <c r="C417" s="10">
        <v>302</v>
      </c>
      <c r="D417" s="11" t="s">
        <v>2</v>
      </c>
      <c r="E417" s="113"/>
      <c r="F417" s="11"/>
      <c r="G417" s="113"/>
      <c r="H417" s="114">
        <v>0</v>
      </c>
      <c r="I417" s="113">
        <f t="shared" si="92"/>
        <v>0</v>
      </c>
      <c r="J417" s="113">
        <f t="shared" si="93"/>
        <v>0</v>
      </c>
      <c r="K417" s="113" t="str">
        <f>IF(ISERROR(VLOOKUP(AC417,Nachträge!$A$2:$Y$646,25,FALSE)),"",VLOOKUP(AC417,Nachträge!$A$2:$Y$646,25,FALSE))</f>
        <v/>
      </c>
      <c r="L417" s="114">
        <v>0</v>
      </c>
      <c r="M417" s="113" t="e">
        <f t="shared" si="94"/>
        <v>#VALUE!</v>
      </c>
      <c r="N417" s="113" t="e">
        <f t="shared" si="95"/>
        <v>#VALUE!</v>
      </c>
      <c r="O417" s="113" t="e">
        <f t="shared" si="96"/>
        <v>#VALUE!</v>
      </c>
      <c r="P417" s="113" t="e">
        <f t="shared" si="97"/>
        <v>#VALUE!</v>
      </c>
      <c r="Q417" s="113">
        <f>SUMIFS(Zahlungsfreigabe!$K$12:$K$1000,Zahlungsfreigabe!$C$12:$C$1000,Baukosten!F417,Zahlungsfreigabe!$E$12:$E$1000,D417)</f>
        <v>0</v>
      </c>
      <c r="R417" s="113" t="e">
        <f t="shared" si="86"/>
        <v>#VALUE!</v>
      </c>
      <c r="S417" s="130" t="e">
        <f t="shared" si="87"/>
        <v>#VALUE!</v>
      </c>
      <c r="T417" s="55">
        <v>0</v>
      </c>
      <c r="U417" s="113" t="e">
        <f t="shared" si="88"/>
        <v>#VALUE!</v>
      </c>
      <c r="V417" s="11"/>
      <c r="W417" s="11"/>
      <c r="AC417" s="100" t="str">
        <f t="shared" si="89"/>
        <v/>
      </c>
      <c r="AD417" s="129" t="e">
        <f t="shared" si="90"/>
        <v>#VALUE!</v>
      </c>
      <c r="AE417" s="5" t="e">
        <f t="shared" si="91"/>
        <v>#VALUE!</v>
      </c>
    </row>
    <row r="418" spans="1:31" x14ac:dyDescent="0.2">
      <c r="A418" s="41" t="str">
        <f>IF(F418="","",1+MAX(A$10:A417))</f>
        <v/>
      </c>
      <c r="B418" s="10"/>
      <c r="C418" s="10">
        <v>302</v>
      </c>
      <c r="D418" s="11" t="s">
        <v>2</v>
      </c>
      <c r="E418" s="113"/>
      <c r="F418" s="11"/>
      <c r="G418" s="113"/>
      <c r="H418" s="114">
        <v>0</v>
      </c>
      <c r="I418" s="113">
        <f t="shared" si="92"/>
        <v>0</v>
      </c>
      <c r="J418" s="113">
        <f t="shared" si="93"/>
        <v>0</v>
      </c>
      <c r="K418" s="113" t="str">
        <f>IF(ISERROR(VLOOKUP(AC418,Nachträge!$A$2:$Y$646,25,FALSE)),"",VLOOKUP(AC418,Nachträge!$A$2:$Y$646,25,FALSE))</f>
        <v/>
      </c>
      <c r="L418" s="114">
        <v>0</v>
      </c>
      <c r="M418" s="113" t="e">
        <f t="shared" si="94"/>
        <v>#VALUE!</v>
      </c>
      <c r="N418" s="113" t="e">
        <f t="shared" si="95"/>
        <v>#VALUE!</v>
      </c>
      <c r="O418" s="113" t="e">
        <f t="shared" si="96"/>
        <v>#VALUE!</v>
      </c>
      <c r="P418" s="113" t="e">
        <f t="shared" si="97"/>
        <v>#VALUE!</v>
      </c>
      <c r="Q418" s="113">
        <f>SUMIFS(Zahlungsfreigabe!$K$12:$K$1000,Zahlungsfreigabe!$C$12:$C$1000,Baukosten!F418,Zahlungsfreigabe!$E$12:$E$1000,D418)</f>
        <v>0</v>
      </c>
      <c r="R418" s="113" t="e">
        <f t="shared" ref="R418:R481" si="98">(J418+K418)-Q418</f>
        <v>#VALUE!</v>
      </c>
      <c r="S418" s="130" t="e">
        <f t="shared" ref="S418:S481" si="99">SUM(J418+K418)</f>
        <v>#VALUE!</v>
      </c>
      <c r="T418" s="55">
        <v>0</v>
      </c>
      <c r="U418" s="113" t="e">
        <f t="shared" ref="U418:U481" si="100">-SUM(J418+K418)*T418</f>
        <v>#VALUE!</v>
      </c>
      <c r="V418" s="11"/>
      <c r="W418" s="11"/>
      <c r="AC418" s="100" t="str">
        <f t="shared" si="89"/>
        <v/>
      </c>
      <c r="AD418" s="129" t="e">
        <f t="shared" si="90"/>
        <v>#VALUE!</v>
      </c>
      <c r="AE418" s="5" t="e">
        <f t="shared" si="91"/>
        <v>#VALUE!</v>
      </c>
    </row>
    <row r="419" spans="1:31" x14ac:dyDescent="0.2">
      <c r="A419" s="41" t="str">
        <f>IF(F419="","",1+MAX(A$10:A418))</f>
        <v/>
      </c>
      <c r="B419" s="10"/>
      <c r="C419" s="10">
        <v>302</v>
      </c>
      <c r="D419" s="11" t="s">
        <v>2</v>
      </c>
      <c r="E419" s="113"/>
      <c r="F419" s="11"/>
      <c r="G419" s="113"/>
      <c r="H419" s="114">
        <v>0</v>
      </c>
      <c r="I419" s="113">
        <f t="shared" si="92"/>
        <v>0</v>
      </c>
      <c r="J419" s="113">
        <f t="shared" si="93"/>
        <v>0</v>
      </c>
      <c r="K419" s="113" t="str">
        <f>IF(ISERROR(VLOOKUP(AC419,Nachträge!$A$2:$Y$646,25,FALSE)),"",VLOOKUP(AC419,Nachträge!$A$2:$Y$646,25,FALSE))</f>
        <v/>
      </c>
      <c r="L419" s="114">
        <v>0</v>
      </c>
      <c r="M419" s="113" t="e">
        <f t="shared" si="94"/>
        <v>#VALUE!</v>
      </c>
      <c r="N419" s="113" t="e">
        <f t="shared" si="95"/>
        <v>#VALUE!</v>
      </c>
      <c r="O419" s="113" t="e">
        <f t="shared" si="96"/>
        <v>#VALUE!</v>
      </c>
      <c r="P419" s="113" t="e">
        <f t="shared" si="97"/>
        <v>#VALUE!</v>
      </c>
      <c r="Q419" s="113">
        <f>SUMIFS(Zahlungsfreigabe!$K$12:$K$1000,Zahlungsfreigabe!$C$12:$C$1000,Baukosten!F419,Zahlungsfreigabe!$E$12:$E$1000,D419)</f>
        <v>0</v>
      </c>
      <c r="R419" s="113" t="e">
        <f t="shared" si="98"/>
        <v>#VALUE!</v>
      </c>
      <c r="S419" s="130" t="e">
        <f t="shared" si="99"/>
        <v>#VALUE!</v>
      </c>
      <c r="T419" s="55">
        <v>0</v>
      </c>
      <c r="U419" s="113" t="e">
        <f t="shared" si="100"/>
        <v>#VALUE!</v>
      </c>
      <c r="V419" s="11"/>
      <c r="W419" s="11"/>
      <c r="AC419" s="100" t="str">
        <f t="shared" si="89"/>
        <v/>
      </c>
      <c r="AD419" s="129" t="e">
        <f t="shared" si="90"/>
        <v>#VALUE!</v>
      </c>
      <c r="AE419" s="5" t="e">
        <f t="shared" si="91"/>
        <v>#VALUE!</v>
      </c>
    </row>
    <row r="420" spans="1:31" x14ac:dyDescent="0.2">
      <c r="A420" s="41" t="str">
        <f>IF(F420="","",1+MAX(A$10:A419))</f>
        <v/>
      </c>
      <c r="B420" s="10"/>
      <c r="C420" s="10">
        <v>302</v>
      </c>
      <c r="D420" s="11" t="s">
        <v>2</v>
      </c>
      <c r="E420" s="113"/>
      <c r="F420" s="11"/>
      <c r="G420" s="113"/>
      <c r="H420" s="114">
        <v>0</v>
      </c>
      <c r="I420" s="113">
        <f t="shared" si="92"/>
        <v>0</v>
      </c>
      <c r="J420" s="113">
        <f t="shared" si="93"/>
        <v>0</v>
      </c>
      <c r="K420" s="113" t="str">
        <f>IF(ISERROR(VLOOKUP(AC420,Nachträge!$A$2:$Y$646,25,FALSE)),"",VLOOKUP(AC420,Nachträge!$A$2:$Y$646,25,FALSE))</f>
        <v/>
      </c>
      <c r="L420" s="114">
        <v>0</v>
      </c>
      <c r="M420" s="113" t="e">
        <f t="shared" si="94"/>
        <v>#VALUE!</v>
      </c>
      <c r="N420" s="113" t="e">
        <f t="shared" si="95"/>
        <v>#VALUE!</v>
      </c>
      <c r="O420" s="113" t="e">
        <f t="shared" si="96"/>
        <v>#VALUE!</v>
      </c>
      <c r="P420" s="113" t="e">
        <f t="shared" si="97"/>
        <v>#VALUE!</v>
      </c>
      <c r="Q420" s="113">
        <f>SUMIFS(Zahlungsfreigabe!$K$12:$K$1000,Zahlungsfreigabe!$C$12:$C$1000,Baukosten!F420,Zahlungsfreigabe!$E$12:$E$1000,D420)</f>
        <v>0</v>
      </c>
      <c r="R420" s="113" t="e">
        <f t="shared" si="98"/>
        <v>#VALUE!</v>
      </c>
      <c r="S420" s="130" t="e">
        <f t="shared" si="99"/>
        <v>#VALUE!</v>
      </c>
      <c r="T420" s="55">
        <v>0</v>
      </c>
      <c r="U420" s="113" t="e">
        <f t="shared" si="100"/>
        <v>#VALUE!</v>
      </c>
      <c r="V420" s="11"/>
      <c r="W420" s="11"/>
      <c r="AC420" s="100" t="str">
        <f t="shared" si="89"/>
        <v/>
      </c>
      <c r="AD420" s="129" t="e">
        <f t="shared" si="90"/>
        <v>#VALUE!</v>
      </c>
      <c r="AE420" s="5" t="e">
        <f t="shared" si="91"/>
        <v>#VALUE!</v>
      </c>
    </row>
    <row r="421" spans="1:31" x14ac:dyDescent="0.2">
      <c r="A421" s="41" t="str">
        <f>IF(F421="","",1+MAX(A$10:A420))</f>
        <v/>
      </c>
      <c r="B421" s="10"/>
      <c r="C421" s="10">
        <v>302</v>
      </c>
      <c r="D421" s="11" t="s">
        <v>2</v>
      </c>
      <c r="E421" s="113"/>
      <c r="F421" s="11"/>
      <c r="G421" s="113"/>
      <c r="H421" s="114">
        <v>0</v>
      </c>
      <c r="I421" s="113">
        <f t="shared" si="92"/>
        <v>0</v>
      </c>
      <c r="J421" s="113">
        <f t="shared" si="93"/>
        <v>0</v>
      </c>
      <c r="K421" s="113" t="str">
        <f>IF(ISERROR(VLOOKUP(AC421,Nachträge!$A$2:$Y$646,25,FALSE)),"",VLOOKUP(AC421,Nachträge!$A$2:$Y$646,25,FALSE))</f>
        <v/>
      </c>
      <c r="L421" s="114">
        <v>0</v>
      </c>
      <c r="M421" s="113" t="e">
        <f t="shared" si="94"/>
        <v>#VALUE!</v>
      </c>
      <c r="N421" s="113" t="e">
        <f t="shared" si="95"/>
        <v>#VALUE!</v>
      </c>
      <c r="O421" s="113" t="e">
        <f t="shared" si="96"/>
        <v>#VALUE!</v>
      </c>
      <c r="P421" s="113" t="e">
        <f t="shared" si="97"/>
        <v>#VALUE!</v>
      </c>
      <c r="Q421" s="113">
        <f>SUMIFS(Zahlungsfreigabe!$K$12:$K$1000,Zahlungsfreigabe!$C$12:$C$1000,Baukosten!F421,Zahlungsfreigabe!$E$12:$E$1000,D421)</f>
        <v>0</v>
      </c>
      <c r="R421" s="113" t="e">
        <f t="shared" si="98"/>
        <v>#VALUE!</v>
      </c>
      <c r="S421" s="130" t="e">
        <f t="shared" si="99"/>
        <v>#VALUE!</v>
      </c>
      <c r="T421" s="55">
        <v>0</v>
      </c>
      <c r="U421" s="113" t="e">
        <f t="shared" si="100"/>
        <v>#VALUE!</v>
      </c>
      <c r="V421" s="11"/>
      <c r="W421" s="11"/>
      <c r="AC421" s="100" t="str">
        <f t="shared" si="89"/>
        <v/>
      </c>
      <c r="AD421" s="129" t="e">
        <f t="shared" si="90"/>
        <v>#VALUE!</v>
      </c>
      <c r="AE421" s="5" t="e">
        <f t="shared" si="91"/>
        <v>#VALUE!</v>
      </c>
    </row>
    <row r="422" spans="1:31" x14ac:dyDescent="0.2">
      <c r="A422" s="41" t="str">
        <f>IF(F422="","",1+MAX(A$10:A421))</f>
        <v/>
      </c>
      <c r="B422" s="10"/>
      <c r="C422" s="10">
        <v>302</v>
      </c>
      <c r="D422" s="11" t="s">
        <v>2</v>
      </c>
      <c r="E422" s="113"/>
      <c r="F422" s="11"/>
      <c r="G422" s="113"/>
      <c r="H422" s="114">
        <v>0</v>
      </c>
      <c r="I422" s="113">
        <f t="shared" si="92"/>
        <v>0</v>
      </c>
      <c r="J422" s="113">
        <f t="shared" si="93"/>
        <v>0</v>
      </c>
      <c r="K422" s="113" t="str">
        <f>IF(ISERROR(VLOOKUP(AC422,Nachträge!$A$2:$Y$646,25,FALSE)),"",VLOOKUP(AC422,Nachträge!$A$2:$Y$646,25,FALSE))</f>
        <v/>
      </c>
      <c r="L422" s="114">
        <v>0</v>
      </c>
      <c r="M422" s="113" t="e">
        <f t="shared" si="94"/>
        <v>#VALUE!</v>
      </c>
      <c r="N422" s="113" t="e">
        <f t="shared" si="95"/>
        <v>#VALUE!</v>
      </c>
      <c r="O422" s="113" t="e">
        <f t="shared" si="96"/>
        <v>#VALUE!</v>
      </c>
      <c r="P422" s="113" t="e">
        <f t="shared" si="97"/>
        <v>#VALUE!</v>
      </c>
      <c r="Q422" s="113">
        <f>SUMIFS(Zahlungsfreigabe!$K$12:$K$1000,Zahlungsfreigabe!$C$12:$C$1000,Baukosten!F422,Zahlungsfreigabe!$E$12:$E$1000,D422)</f>
        <v>0</v>
      </c>
      <c r="R422" s="113" t="e">
        <f t="shared" si="98"/>
        <v>#VALUE!</v>
      </c>
      <c r="S422" s="130" t="e">
        <f t="shared" si="99"/>
        <v>#VALUE!</v>
      </c>
      <c r="T422" s="55">
        <v>0</v>
      </c>
      <c r="U422" s="113" t="e">
        <f t="shared" si="100"/>
        <v>#VALUE!</v>
      </c>
      <c r="V422" s="11"/>
      <c r="W422" s="11"/>
      <c r="AC422" s="100" t="str">
        <f t="shared" si="89"/>
        <v/>
      </c>
      <c r="AD422" s="129" t="e">
        <f t="shared" si="90"/>
        <v>#VALUE!</v>
      </c>
      <c r="AE422" s="5" t="e">
        <f t="shared" si="91"/>
        <v>#VALUE!</v>
      </c>
    </row>
    <row r="423" spans="1:31" x14ac:dyDescent="0.2">
      <c r="A423" s="41" t="str">
        <f>IF(F423="","",1+MAX(A$10:A422))</f>
        <v/>
      </c>
      <c r="B423" s="10"/>
      <c r="C423" s="10">
        <v>302</v>
      </c>
      <c r="D423" s="11" t="s">
        <v>2</v>
      </c>
      <c r="E423" s="113"/>
      <c r="F423" s="11"/>
      <c r="G423" s="113"/>
      <c r="H423" s="114">
        <v>0</v>
      </c>
      <c r="I423" s="113">
        <f t="shared" si="92"/>
        <v>0</v>
      </c>
      <c r="J423" s="113">
        <f t="shared" si="93"/>
        <v>0</v>
      </c>
      <c r="K423" s="113" t="str">
        <f>IF(ISERROR(VLOOKUP(AC423,Nachträge!$A$2:$Y$646,25,FALSE)),"",VLOOKUP(AC423,Nachträge!$A$2:$Y$646,25,FALSE))</f>
        <v/>
      </c>
      <c r="L423" s="114">
        <v>0</v>
      </c>
      <c r="M423" s="113" t="e">
        <f t="shared" si="94"/>
        <v>#VALUE!</v>
      </c>
      <c r="N423" s="113" t="e">
        <f t="shared" si="95"/>
        <v>#VALUE!</v>
      </c>
      <c r="O423" s="113" t="e">
        <f t="shared" si="96"/>
        <v>#VALUE!</v>
      </c>
      <c r="P423" s="113" t="e">
        <f t="shared" si="97"/>
        <v>#VALUE!</v>
      </c>
      <c r="Q423" s="113">
        <f>SUMIFS(Zahlungsfreigabe!$K$12:$K$1000,Zahlungsfreigabe!$C$12:$C$1000,Baukosten!F423,Zahlungsfreigabe!$E$12:$E$1000,D423)</f>
        <v>0</v>
      </c>
      <c r="R423" s="113" t="e">
        <f t="shared" si="98"/>
        <v>#VALUE!</v>
      </c>
      <c r="S423" s="130" t="e">
        <f t="shared" si="99"/>
        <v>#VALUE!</v>
      </c>
      <c r="T423" s="55">
        <v>0</v>
      </c>
      <c r="U423" s="113" t="e">
        <f t="shared" si="100"/>
        <v>#VALUE!</v>
      </c>
      <c r="V423" s="11"/>
      <c r="W423" s="11"/>
      <c r="AC423" s="100" t="str">
        <f t="shared" si="89"/>
        <v/>
      </c>
      <c r="AD423" s="129" t="e">
        <f t="shared" si="90"/>
        <v>#VALUE!</v>
      </c>
      <c r="AE423" s="5" t="e">
        <f t="shared" si="91"/>
        <v>#VALUE!</v>
      </c>
    </row>
    <row r="424" spans="1:31" x14ac:dyDescent="0.2">
      <c r="A424" s="41" t="str">
        <f>IF(F424="","",1+MAX(A$10:A423))</f>
        <v/>
      </c>
      <c r="B424" s="10"/>
      <c r="C424" s="10">
        <v>309</v>
      </c>
      <c r="D424" s="11" t="s">
        <v>30</v>
      </c>
      <c r="E424" s="113"/>
      <c r="F424" s="11"/>
      <c r="G424" s="113"/>
      <c r="H424" s="114">
        <v>0</v>
      </c>
      <c r="I424" s="113">
        <f t="shared" si="92"/>
        <v>0</v>
      </c>
      <c r="J424" s="113">
        <f t="shared" si="93"/>
        <v>0</v>
      </c>
      <c r="K424" s="113" t="str">
        <f>IF(ISERROR(VLOOKUP(AC424,Nachträge!$A$2:$Y$646,25,FALSE)),"",VLOOKUP(AC424,Nachträge!$A$2:$Y$646,25,FALSE))</f>
        <v/>
      </c>
      <c r="L424" s="114">
        <v>0</v>
      </c>
      <c r="M424" s="113" t="e">
        <f t="shared" si="94"/>
        <v>#VALUE!</v>
      </c>
      <c r="N424" s="113" t="e">
        <f t="shared" si="95"/>
        <v>#VALUE!</v>
      </c>
      <c r="O424" s="113" t="e">
        <f t="shared" si="96"/>
        <v>#VALUE!</v>
      </c>
      <c r="P424" s="113" t="e">
        <f t="shared" si="97"/>
        <v>#VALUE!</v>
      </c>
      <c r="Q424" s="113">
        <f>SUMIFS(Zahlungsfreigabe!$K$12:$K$1000,Zahlungsfreigabe!$C$12:$C$1000,Baukosten!F424,Zahlungsfreigabe!$E$12:$E$1000,D424)</f>
        <v>0</v>
      </c>
      <c r="R424" s="113" t="e">
        <f t="shared" si="98"/>
        <v>#VALUE!</v>
      </c>
      <c r="S424" s="130" t="e">
        <f t="shared" si="99"/>
        <v>#VALUE!</v>
      </c>
      <c r="T424" s="55">
        <v>0</v>
      </c>
      <c r="U424" s="113" t="e">
        <f t="shared" si="100"/>
        <v>#VALUE!</v>
      </c>
      <c r="V424" s="11"/>
      <c r="W424" s="11"/>
      <c r="AC424" s="100" t="str">
        <f t="shared" si="89"/>
        <v/>
      </c>
      <c r="AD424" s="129" t="e">
        <f t="shared" si="90"/>
        <v>#VALUE!</v>
      </c>
      <c r="AE424" s="5" t="e">
        <f t="shared" si="91"/>
        <v>#VALUE!</v>
      </c>
    </row>
    <row r="425" spans="1:31" x14ac:dyDescent="0.2">
      <c r="A425" s="41" t="str">
        <f>IF(F425="","",1+MAX(A$10:A424))</f>
        <v/>
      </c>
      <c r="B425" s="10"/>
      <c r="C425" s="10">
        <v>309</v>
      </c>
      <c r="D425" s="11" t="s">
        <v>30</v>
      </c>
      <c r="E425" s="113"/>
      <c r="F425" s="11"/>
      <c r="G425" s="113"/>
      <c r="H425" s="114">
        <v>0</v>
      </c>
      <c r="I425" s="113">
        <f t="shared" si="92"/>
        <v>0</v>
      </c>
      <c r="J425" s="113">
        <f t="shared" si="93"/>
        <v>0</v>
      </c>
      <c r="K425" s="113" t="str">
        <f>IF(ISERROR(VLOOKUP(AC425,Nachträge!$A$2:$Y$646,25,FALSE)),"",VLOOKUP(AC425,Nachträge!$A$2:$Y$646,25,FALSE))</f>
        <v/>
      </c>
      <c r="L425" s="114">
        <v>0</v>
      </c>
      <c r="M425" s="113" t="e">
        <f t="shared" si="94"/>
        <v>#VALUE!</v>
      </c>
      <c r="N425" s="113" t="e">
        <f t="shared" si="95"/>
        <v>#VALUE!</v>
      </c>
      <c r="O425" s="113" t="e">
        <f t="shared" si="96"/>
        <v>#VALUE!</v>
      </c>
      <c r="P425" s="113" t="e">
        <f t="shared" si="97"/>
        <v>#VALUE!</v>
      </c>
      <c r="Q425" s="113">
        <f>SUMIFS(Zahlungsfreigabe!$K$12:$K$1000,Zahlungsfreigabe!$C$12:$C$1000,Baukosten!F425,Zahlungsfreigabe!$E$12:$E$1000,D425)</f>
        <v>0</v>
      </c>
      <c r="R425" s="113" t="e">
        <f t="shared" si="98"/>
        <v>#VALUE!</v>
      </c>
      <c r="S425" s="130" t="e">
        <f t="shared" si="99"/>
        <v>#VALUE!</v>
      </c>
      <c r="T425" s="55">
        <v>0</v>
      </c>
      <c r="U425" s="113" t="e">
        <f t="shared" si="100"/>
        <v>#VALUE!</v>
      </c>
      <c r="V425" s="11"/>
      <c r="W425" s="11"/>
      <c r="AC425" s="100" t="str">
        <f t="shared" si="89"/>
        <v/>
      </c>
      <c r="AD425" s="129" t="e">
        <f t="shared" si="90"/>
        <v>#VALUE!</v>
      </c>
      <c r="AE425" s="5" t="e">
        <f t="shared" si="91"/>
        <v>#VALUE!</v>
      </c>
    </row>
    <row r="426" spans="1:31" x14ac:dyDescent="0.2">
      <c r="A426" s="41" t="str">
        <f>IF(F426="","",1+MAX(A$10:A425))</f>
        <v/>
      </c>
      <c r="B426" s="10"/>
      <c r="C426" s="10">
        <v>309</v>
      </c>
      <c r="D426" s="11" t="s">
        <v>30</v>
      </c>
      <c r="E426" s="113"/>
      <c r="F426" s="11"/>
      <c r="G426" s="113"/>
      <c r="H426" s="114">
        <v>0</v>
      </c>
      <c r="I426" s="113">
        <f t="shared" si="92"/>
        <v>0</v>
      </c>
      <c r="J426" s="113">
        <f t="shared" si="93"/>
        <v>0</v>
      </c>
      <c r="K426" s="113" t="str">
        <f>IF(ISERROR(VLOOKUP(AC426,Nachträge!$A$2:$Y$646,25,FALSE)),"",VLOOKUP(AC426,Nachträge!$A$2:$Y$646,25,FALSE))</f>
        <v/>
      </c>
      <c r="L426" s="114">
        <v>0</v>
      </c>
      <c r="M426" s="113" t="e">
        <f t="shared" si="94"/>
        <v>#VALUE!</v>
      </c>
      <c r="N426" s="113" t="e">
        <f t="shared" si="95"/>
        <v>#VALUE!</v>
      </c>
      <c r="O426" s="113" t="e">
        <f t="shared" si="96"/>
        <v>#VALUE!</v>
      </c>
      <c r="P426" s="113" t="e">
        <f t="shared" si="97"/>
        <v>#VALUE!</v>
      </c>
      <c r="Q426" s="113">
        <f>SUMIFS(Zahlungsfreigabe!$K$12:$K$1000,Zahlungsfreigabe!$C$12:$C$1000,Baukosten!F426,Zahlungsfreigabe!$E$12:$E$1000,D426)</f>
        <v>0</v>
      </c>
      <c r="R426" s="113" t="e">
        <f t="shared" si="98"/>
        <v>#VALUE!</v>
      </c>
      <c r="S426" s="130" t="e">
        <f t="shared" si="99"/>
        <v>#VALUE!</v>
      </c>
      <c r="T426" s="55">
        <v>0</v>
      </c>
      <c r="U426" s="113" t="e">
        <f t="shared" si="100"/>
        <v>#VALUE!</v>
      </c>
      <c r="V426" s="11"/>
      <c r="W426" s="11"/>
      <c r="AC426" s="100" t="str">
        <f t="shared" si="89"/>
        <v/>
      </c>
      <c r="AD426" s="129" t="e">
        <f t="shared" si="90"/>
        <v>#VALUE!</v>
      </c>
      <c r="AE426" s="5" t="e">
        <f t="shared" si="91"/>
        <v>#VALUE!</v>
      </c>
    </row>
    <row r="427" spans="1:31" x14ac:dyDescent="0.2">
      <c r="A427" s="41" t="str">
        <f>IF(F427="","",1+MAX(A$10:A426))</f>
        <v/>
      </c>
      <c r="B427" s="10"/>
      <c r="C427" s="10">
        <v>309</v>
      </c>
      <c r="D427" s="11" t="s">
        <v>30</v>
      </c>
      <c r="E427" s="113"/>
      <c r="F427" s="11"/>
      <c r="G427" s="113"/>
      <c r="H427" s="114">
        <v>0</v>
      </c>
      <c r="I427" s="113">
        <f t="shared" si="92"/>
        <v>0</v>
      </c>
      <c r="J427" s="113">
        <f t="shared" si="93"/>
        <v>0</v>
      </c>
      <c r="K427" s="113" t="str">
        <f>IF(ISERROR(VLOOKUP(AC427,Nachträge!$A$2:$Y$646,25,FALSE)),"",VLOOKUP(AC427,Nachträge!$A$2:$Y$646,25,FALSE))</f>
        <v/>
      </c>
      <c r="L427" s="114">
        <v>0</v>
      </c>
      <c r="M427" s="113" t="e">
        <f t="shared" si="94"/>
        <v>#VALUE!</v>
      </c>
      <c r="N427" s="113" t="e">
        <f t="shared" si="95"/>
        <v>#VALUE!</v>
      </c>
      <c r="O427" s="113" t="e">
        <f t="shared" si="96"/>
        <v>#VALUE!</v>
      </c>
      <c r="P427" s="113" t="e">
        <f t="shared" si="97"/>
        <v>#VALUE!</v>
      </c>
      <c r="Q427" s="113">
        <f>SUMIFS(Zahlungsfreigabe!$K$12:$K$1000,Zahlungsfreigabe!$C$12:$C$1000,Baukosten!F427,Zahlungsfreigabe!$E$12:$E$1000,D427)</f>
        <v>0</v>
      </c>
      <c r="R427" s="113" t="e">
        <f t="shared" si="98"/>
        <v>#VALUE!</v>
      </c>
      <c r="S427" s="130" t="e">
        <f t="shared" si="99"/>
        <v>#VALUE!</v>
      </c>
      <c r="T427" s="55">
        <v>0</v>
      </c>
      <c r="U427" s="113" t="e">
        <f t="shared" si="100"/>
        <v>#VALUE!</v>
      </c>
      <c r="V427" s="11"/>
      <c r="W427" s="11"/>
      <c r="AC427" s="100" t="str">
        <f t="shared" si="89"/>
        <v/>
      </c>
      <c r="AD427" s="129" t="e">
        <f t="shared" si="90"/>
        <v>#VALUE!</v>
      </c>
      <c r="AE427" s="5" t="e">
        <f t="shared" si="91"/>
        <v>#VALUE!</v>
      </c>
    </row>
    <row r="428" spans="1:31" x14ac:dyDescent="0.2">
      <c r="A428" s="41" t="str">
        <f>IF(F428="","",1+MAX(A$10:A427))</f>
        <v/>
      </c>
      <c r="B428" s="10"/>
      <c r="C428" s="10">
        <v>309</v>
      </c>
      <c r="D428" s="11" t="s">
        <v>30</v>
      </c>
      <c r="E428" s="113"/>
      <c r="F428" s="11"/>
      <c r="G428" s="113"/>
      <c r="H428" s="114">
        <v>0</v>
      </c>
      <c r="I428" s="113">
        <f t="shared" si="92"/>
        <v>0</v>
      </c>
      <c r="J428" s="113">
        <f t="shared" si="93"/>
        <v>0</v>
      </c>
      <c r="K428" s="113" t="str">
        <f>IF(ISERROR(VLOOKUP(AC428,Nachträge!$A$2:$Y$646,25,FALSE)),"",VLOOKUP(AC428,Nachträge!$A$2:$Y$646,25,FALSE))</f>
        <v/>
      </c>
      <c r="L428" s="114">
        <v>0</v>
      </c>
      <c r="M428" s="113" t="e">
        <f t="shared" si="94"/>
        <v>#VALUE!</v>
      </c>
      <c r="N428" s="113" t="e">
        <f t="shared" si="95"/>
        <v>#VALUE!</v>
      </c>
      <c r="O428" s="113" t="e">
        <f t="shared" si="96"/>
        <v>#VALUE!</v>
      </c>
      <c r="P428" s="113" t="e">
        <f t="shared" si="97"/>
        <v>#VALUE!</v>
      </c>
      <c r="Q428" s="113">
        <f>SUMIFS(Zahlungsfreigabe!$K$12:$K$1000,Zahlungsfreigabe!$C$12:$C$1000,Baukosten!F428,Zahlungsfreigabe!$E$12:$E$1000,D428)</f>
        <v>0</v>
      </c>
      <c r="R428" s="113" t="e">
        <f t="shared" si="98"/>
        <v>#VALUE!</v>
      </c>
      <c r="S428" s="130" t="e">
        <f t="shared" si="99"/>
        <v>#VALUE!</v>
      </c>
      <c r="T428" s="55">
        <v>0</v>
      </c>
      <c r="U428" s="113" t="e">
        <f t="shared" si="100"/>
        <v>#VALUE!</v>
      </c>
      <c r="V428" s="11"/>
      <c r="W428" s="11"/>
      <c r="AC428" s="100" t="str">
        <f t="shared" si="89"/>
        <v/>
      </c>
      <c r="AD428" s="129" t="e">
        <f t="shared" si="90"/>
        <v>#VALUE!</v>
      </c>
      <c r="AE428" s="5" t="e">
        <f t="shared" si="91"/>
        <v>#VALUE!</v>
      </c>
    </row>
    <row r="429" spans="1:31" x14ac:dyDescent="0.2">
      <c r="A429" s="41" t="str">
        <f>IF(F429="","",1+MAX(A$10:A428))</f>
        <v/>
      </c>
      <c r="B429" s="10"/>
      <c r="C429" s="10">
        <v>309</v>
      </c>
      <c r="D429" s="11" t="s">
        <v>30</v>
      </c>
      <c r="E429" s="113"/>
      <c r="F429" s="11"/>
      <c r="G429" s="113"/>
      <c r="H429" s="114">
        <v>0</v>
      </c>
      <c r="I429" s="113">
        <f t="shared" si="92"/>
        <v>0</v>
      </c>
      <c r="J429" s="113">
        <f t="shared" si="93"/>
        <v>0</v>
      </c>
      <c r="K429" s="113" t="str">
        <f>IF(ISERROR(VLOOKUP(AC429,Nachträge!$A$2:$Y$646,25,FALSE)),"",VLOOKUP(AC429,Nachträge!$A$2:$Y$646,25,FALSE))</f>
        <v/>
      </c>
      <c r="L429" s="114">
        <v>0</v>
      </c>
      <c r="M429" s="113" t="e">
        <f t="shared" si="94"/>
        <v>#VALUE!</v>
      </c>
      <c r="N429" s="113" t="e">
        <f t="shared" si="95"/>
        <v>#VALUE!</v>
      </c>
      <c r="O429" s="113" t="e">
        <f t="shared" si="96"/>
        <v>#VALUE!</v>
      </c>
      <c r="P429" s="113" t="e">
        <f t="shared" si="97"/>
        <v>#VALUE!</v>
      </c>
      <c r="Q429" s="113">
        <f>SUMIFS(Zahlungsfreigabe!$K$12:$K$1000,Zahlungsfreigabe!$C$12:$C$1000,Baukosten!F429,Zahlungsfreigabe!$E$12:$E$1000,D429)</f>
        <v>0</v>
      </c>
      <c r="R429" s="113" t="e">
        <f t="shared" si="98"/>
        <v>#VALUE!</v>
      </c>
      <c r="S429" s="130" t="e">
        <f t="shared" si="99"/>
        <v>#VALUE!</v>
      </c>
      <c r="T429" s="55">
        <v>0</v>
      </c>
      <c r="U429" s="113" t="e">
        <f t="shared" si="100"/>
        <v>#VALUE!</v>
      </c>
      <c r="V429" s="11"/>
      <c r="W429" s="11"/>
      <c r="AC429" s="100" t="str">
        <f t="shared" si="89"/>
        <v/>
      </c>
      <c r="AD429" s="129" t="e">
        <f t="shared" si="90"/>
        <v>#VALUE!</v>
      </c>
      <c r="AE429" s="5" t="e">
        <f t="shared" si="91"/>
        <v>#VALUE!</v>
      </c>
    </row>
    <row r="430" spans="1:31" x14ac:dyDescent="0.2">
      <c r="A430" s="41" t="str">
        <f>IF(F430="","",1+MAX(A$10:A429))</f>
        <v/>
      </c>
      <c r="B430" s="10"/>
      <c r="C430" s="10">
        <v>309</v>
      </c>
      <c r="D430" s="11" t="s">
        <v>30</v>
      </c>
      <c r="E430" s="113"/>
      <c r="F430" s="11"/>
      <c r="G430" s="113"/>
      <c r="H430" s="114">
        <v>0</v>
      </c>
      <c r="I430" s="113">
        <f t="shared" si="92"/>
        <v>0</v>
      </c>
      <c r="J430" s="113">
        <f t="shared" si="93"/>
        <v>0</v>
      </c>
      <c r="K430" s="113" t="str">
        <f>IF(ISERROR(VLOOKUP(AC430,Nachträge!$A$2:$Y$646,25,FALSE)),"",VLOOKUP(AC430,Nachträge!$A$2:$Y$646,25,FALSE))</f>
        <v/>
      </c>
      <c r="L430" s="114">
        <v>0</v>
      </c>
      <c r="M430" s="113" t="e">
        <f t="shared" si="94"/>
        <v>#VALUE!</v>
      </c>
      <c r="N430" s="113" t="e">
        <f t="shared" si="95"/>
        <v>#VALUE!</v>
      </c>
      <c r="O430" s="113" t="e">
        <f t="shared" si="96"/>
        <v>#VALUE!</v>
      </c>
      <c r="P430" s="113" t="e">
        <f t="shared" si="97"/>
        <v>#VALUE!</v>
      </c>
      <c r="Q430" s="113">
        <f>SUMIFS(Zahlungsfreigabe!$K$12:$K$1000,Zahlungsfreigabe!$C$12:$C$1000,Baukosten!F430,Zahlungsfreigabe!$E$12:$E$1000,D430)</f>
        <v>0</v>
      </c>
      <c r="R430" s="113" t="e">
        <f t="shared" si="98"/>
        <v>#VALUE!</v>
      </c>
      <c r="S430" s="130" t="e">
        <f t="shared" si="99"/>
        <v>#VALUE!</v>
      </c>
      <c r="T430" s="55">
        <v>0</v>
      </c>
      <c r="U430" s="113" t="e">
        <f t="shared" si="100"/>
        <v>#VALUE!</v>
      </c>
      <c r="V430" s="11"/>
      <c r="W430" s="11"/>
      <c r="AC430" s="100" t="str">
        <f t="shared" si="89"/>
        <v/>
      </c>
      <c r="AD430" s="129" t="e">
        <f t="shared" si="90"/>
        <v>#VALUE!</v>
      </c>
      <c r="AE430" s="5" t="e">
        <f t="shared" si="91"/>
        <v>#VALUE!</v>
      </c>
    </row>
    <row r="431" spans="1:31" x14ac:dyDescent="0.2">
      <c r="A431" s="41" t="str">
        <f>IF(F431="","",1+MAX(A$10:A430))</f>
        <v/>
      </c>
      <c r="B431" s="10"/>
      <c r="C431" s="10">
        <v>309</v>
      </c>
      <c r="D431" s="11" t="s">
        <v>30</v>
      </c>
      <c r="E431" s="113"/>
      <c r="F431" s="11"/>
      <c r="G431" s="113"/>
      <c r="H431" s="114">
        <v>0</v>
      </c>
      <c r="I431" s="113">
        <f t="shared" si="92"/>
        <v>0</v>
      </c>
      <c r="J431" s="113">
        <f t="shared" si="93"/>
        <v>0</v>
      </c>
      <c r="K431" s="113" t="str">
        <f>IF(ISERROR(VLOOKUP(AC431,Nachträge!$A$2:$Y$646,25,FALSE)),"",VLOOKUP(AC431,Nachträge!$A$2:$Y$646,25,FALSE))</f>
        <v/>
      </c>
      <c r="L431" s="114">
        <v>0</v>
      </c>
      <c r="M431" s="113" t="e">
        <f t="shared" si="94"/>
        <v>#VALUE!</v>
      </c>
      <c r="N431" s="113" t="e">
        <f t="shared" si="95"/>
        <v>#VALUE!</v>
      </c>
      <c r="O431" s="113" t="e">
        <f t="shared" si="96"/>
        <v>#VALUE!</v>
      </c>
      <c r="P431" s="113" t="e">
        <f t="shared" si="97"/>
        <v>#VALUE!</v>
      </c>
      <c r="Q431" s="113">
        <f>SUMIFS(Zahlungsfreigabe!$K$12:$K$1000,Zahlungsfreigabe!$C$12:$C$1000,Baukosten!F431,Zahlungsfreigabe!$E$12:$E$1000,D431)</f>
        <v>0</v>
      </c>
      <c r="R431" s="113" t="e">
        <f t="shared" si="98"/>
        <v>#VALUE!</v>
      </c>
      <c r="S431" s="130" t="e">
        <f t="shared" si="99"/>
        <v>#VALUE!</v>
      </c>
      <c r="T431" s="55">
        <v>0</v>
      </c>
      <c r="U431" s="113" t="e">
        <f t="shared" si="100"/>
        <v>#VALUE!</v>
      </c>
      <c r="V431" s="11"/>
      <c r="W431" s="11"/>
      <c r="AC431" s="100" t="str">
        <f t="shared" si="89"/>
        <v/>
      </c>
      <c r="AD431" s="129" t="e">
        <f t="shared" si="90"/>
        <v>#VALUE!</v>
      </c>
      <c r="AE431" s="5" t="e">
        <f t="shared" si="91"/>
        <v>#VALUE!</v>
      </c>
    </row>
    <row r="432" spans="1:31" x14ac:dyDescent="0.2">
      <c r="A432" s="41" t="str">
        <f>IF(F432="","",1+MAX(A$10:A431))</f>
        <v/>
      </c>
      <c r="B432" s="10"/>
      <c r="C432" s="10">
        <v>309</v>
      </c>
      <c r="D432" s="11" t="s">
        <v>30</v>
      </c>
      <c r="E432" s="113"/>
      <c r="F432" s="11"/>
      <c r="G432" s="113"/>
      <c r="H432" s="114">
        <v>0</v>
      </c>
      <c r="I432" s="113">
        <f t="shared" si="92"/>
        <v>0</v>
      </c>
      <c r="J432" s="113">
        <f t="shared" si="93"/>
        <v>0</v>
      </c>
      <c r="K432" s="113" t="str">
        <f>IF(ISERROR(VLOOKUP(AC432,Nachträge!$A$2:$Y$646,25,FALSE)),"",VLOOKUP(AC432,Nachträge!$A$2:$Y$646,25,FALSE))</f>
        <v/>
      </c>
      <c r="L432" s="114">
        <v>0</v>
      </c>
      <c r="M432" s="113" t="e">
        <f t="shared" si="94"/>
        <v>#VALUE!</v>
      </c>
      <c r="N432" s="113" t="e">
        <f t="shared" si="95"/>
        <v>#VALUE!</v>
      </c>
      <c r="O432" s="113" t="e">
        <f t="shared" si="96"/>
        <v>#VALUE!</v>
      </c>
      <c r="P432" s="113" t="e">
        <f t="shared" si="97"/>
        <v>#VALUE!</v>
      </c>
      <c r="Q432" s="113">
        <f>SUMIFS(Zahlungsfreigabe!$K$12:$K$1000,Zahlungsfreigabe!$C$12:$C$1000,Baukosten!F432,Zahlungsfreigabe!$E$12:$E$1000,D432)</f>
        <v>0</v>
      </c>
      <c r="R432" s="113" t="e">
        <f t="shared" si="98"/>
        <v>#VALUE!</v>
      </c>
      <c r="S432" s="130" t="e">
        <f t="shared" si="99"/>
        <v>#VALUE!</v>
      </c>
      <c r="T432" s="55">
        <v>0</v>
      </c>
      <c r="U432" s="113" t="e">
        <f t="shared" si="100"/>
        <v>#VALUE!</v>
      </c>
      <c r="V432" s="11"/>
      <c r="W432" s="11"/>
      <c r="AC432" s="100" t="str">
        <f t="shared" si="89"/>
        <v/>
      </c>
      <c r="AD432" s="129" t="e">
        <f t="shared" si="90"/>
        <v>#VALUE!</v>
      </c>
      <c r="AE432" s="5" t="e">
        <f t="shared" si="91"/>
        <v>#VALUE!</v>
      </c>
    </row>
    <row r="433" spans="1:31" x14ac:dyDescent="0.2">
      <c r="A433" s="41" t="str">
        <f>IF(F433="","",1+MAX(A$10:A432))</f>
        <v/>
      </c>
      <c r="B433" s="10"/>
      <c r="C433" s="10">
        <v>309</v>
      </c>
      <c r="D433" s="11" t="s">
        <v>30</v>
      </c>
      <c r="E433" s="113"/>
      <c r="F433" s="11"/>
      <c r="G433" s="113"/>
      <c r="H433" s="114">
        <v>0</v>
      </c>
      <c r="I433" s="113">
        <f t="shared" si="92"/>
        <v>0</v>
      </c>
      <c r="J433" s="113">
        <f t="shared" si="93"/>
        <v>0</v>
      </c>
      <c r="K433" s="113" t="str">
        <f>IF(ISERROR(VLOOKUP(AC433,Nachträge!$A$2:$Y$646,25,FALSE)),"",VLOOKUP(AC433,Nachträge!$A$2:$Y$646,25,FALSE))</f>
        <v/>
      </c>
      <c r="L433" s="114">
        <v>0</v>
      </c>
      <c r="M433" s="113" t="e">
        <f t="shared" si="94"/>
        <v>#VALUE!</v>
      </c>
      <c r="N433" s="113" t="e">
        <f t="shared" si="95"/>
        <v>#VALUE!</v>
      </c>
      <c r="O433" s="113" t="e">
        <f t="shared" si="96"/>
        <v>#VALUE!</v>
      </c>
      <c r="P433" s="113" t="e">
        <f t="shared" si="97"/>
        <v>#VALUE!</v>
      </c>
      <c r="Q433" s="113">
        <f>SUMIFS(Zahlungsfreigabe!$K$12:$K$1000,Zahlungsfreigabe!$C$12:$C$1000,Baukosten!F433,Zahlungsfreigabe!$E$12:$E$1000,D433)</f>
        <v>0</v>
      </c>
      <c r="R433" s="113" t="e">
        <f t="shared" si="98"/>
        <v>#VALUE!</v>
      </c>
      <c r="S433" s="130" t="e">
        <f t="shared" si="99"/>
        <v>#VALUE!</v>
      </c>
      <c r="T433" s="55">
        <v>0</v>
      </c>
      <c r="U433" s="113" t="e">
        <f t="shared" si="100"/>
        <v>#VALUE!</v>
      </c>
      <c r="V433" s="11"/>
      <c r="W433" s="11"/>
      <c r="AC433" s="100" t="str">
        <f t="shared" si="89"/>
        <v/>
      </c>
      <c r="AD433" s="129" t="e">
        <f t="shared" si="90"/>
        <v>#VALUE!</v>
      </c>
      <c r="AE433" s="5" t="e">
        <f t="shared" si="91"/>
        <v>#VALUE!</v>
      </c>
    </row>
    <row r="434" spans="1:31" x14ac:dyDescent="0.2">
      <c r="A434" s="41" t="str">
        <f>IF(F434="","",1+MAX(A$10:A433))</f>
        <v/>
      </c>
      <c r="B434" s="10"/>
      <c r="C434" s="10">
        <v>309</v>
      </c>
      <c r="D434" s="11" t="s">
        <v>30</v>
      </c>
      <c r="E434" s="113"/>
      <c r="F434" s="11"/>
      <c r="G434" s="113"/>
      <c r="H434" s="114">
        <v>0</v>
      </c>
      <c r="I434" s="113">
        <f t="shared" si="92"/>
        <v>0</v>
      </c>
      <c r="J434" s="113">
        <f t="shared" si="93"/>
        <v>0</v>
      </c>
      <c r="K434" s="113" t="str">
        <f>IF(ISERROR(VLOOKUP(AC434,Nachträge!$A$2:$Y$646,25,FALSE)),"",VLOOKUP(AC434,Nachträge!$A$2:$Y$646,25,FALSE))</f>
        <v/>
      </c>
      <c r="L434" s="114">
        <v>0</v>
      </c>
      <c r="M434" s="113" t="e">
        <f t="shared" si="94"/>
        <v>#VALUE!</v>
      </c>
      <c r="N434" s="113" t="e">
        <f t="shared" si="95"/>
        <v>#VALUE!</v>
      </c>
      <c r="O434" s="113" t="e">
        <f t="shared" si="96"/>
        <v>#VALUE!</v>
      </c>
      <c r="P434" s="113" t="e">
        <f t="shared" si="97"/>
        <v>#VALUE!</v>
      </c>
      <c r="Q434" s="113">
        <f>SUMIFS(Zahlungsfreigabe!$K$12:$K$1000,Zahlungsfreigabe!$C$12:$C$1000,Baukosten!F434,Zahlungsfreigabe!$E$12:$E$1000,D434)</f>
        <v>0</v>
      </c>
      <c r="R434" s="113" t="e">
        <f t="shared" si="98"/>
        <v>#VALUE!</v>
      </c>
      <c r="S434" s="130" t="e">
        <f t="shared" si="99"/>
        <v>#VALUE!</v>
      </c>
      <c r="T434" s="55">
        <v>0</v>
      </c>
      <c r="U434" s="113" t="e">
        <f t="shared" si="100"/>
        <v>#VALUE!</v>
      </c>
      <c r="V434" s="11"/>
      <c r="W434" s="11"/>
      <c r="AC434" s="100" t="str">
        <f t="shared" si="89"/>
        <v/>
      </c>
      <c r="AD434" s="129" t="e">
        <f t="shared" si="90"/>
        <v>#VALUE!</v>
      </c>
      <c r="AE434" s="5" t="e">
        <f t="shared" si="91"/>
        <v>#VALUE!</v>
      </c>
    </row>
    <row r="435" spans="1:31" x14ac:dyDescent="0.2">
      <c r="A435" s="41" t="str">
        <f>IF(F435="","",1+MAX(A$10:A434))</f>
        <v/>
      </c>
      <c r="B435" s="10"/>
      <c r="C435" s="10">
        <v>309</v>
      </c>
      <c r="D435" s="11" t="s">
        <v>30</v>
      </c>
      <c r="E435" s="113"/>
      <c r="F435" s="11"/>
      <c r="G435" s="113"/>
      <c r="H435" s="114">
        <v>0</v>
      </c>
      <c r="I435" s="113">
        <f t="shared" si="92"/>
        <v>0</v>
      </c>
      <c r="J435" s="113">
        <f t="shared" si="93"/>
        <v>0</v>
      </c>
      <c r="K435" s="113" t="str">
        <f>IF(ISERROR(VLOOKUP(AC435,Nachträge!$A$2:$Y$646,25,FALSE)),"",VLOOKUP(AC435,Nachträge!$A$2:$Y$646,25,FALSE))</f>
        <v/>
      </c>
      <c r="L435" s="114">
        <v>0</v>
      </c>
      <c r="M435" s="113" t="e">
        <f t="shared" si="94"/>
        <v>#VALUE!</v>
      </c>
      <c r="N435" s="113" t="e">
        <f t="shared" si="95"/>
        <v>#VALUE!</v>
      </c>
      <c r="O435" s="113" t="e">
        <f t="shared" si="96"/>
        <v>#VALUE!</v>
      </c>
      <c r="P435" s="113" t="e">
        <f t="shared" si="97"/>
        <v>#VALUE!</v>
      </c>
      <c r="Q435" s="113">
        <f>SUMIFS(Zahlungsfreigabe!$K$12:$K$1000,Zahlungsfreigabe!$C$12:$C$1000,Baukosten!F435,Zahlungsfreigabe!$E$12:$E$1000,D435)</f>
        <v>0</v>
      </c>
      <c r="R435" s="113" t="e">
        <f t="shared" si="98"/>
        <v>#VALUE!</v>
      </c>
      <c r="S435" s="130" t="e">
        <f t="shared" si="99"/>
        <v>#VALUE!</v>
      </c>
      <c r="T435" s="55">
        <v>0</v>
      </c>
      <c r="U435" s="113" t="e">
        <f t="shared" si="100"/>
        <v>#VALUE!</v>
      </c>
      <c r="V435" s="11"/>
      <c r="W435" s="11"/>
      <c r="AC435" s="100" t="str">
        <f t="shared" si="89"/>
        <v/>
      </c>
      <c r="AD435" s="129" t="e">
        <f t="shared" si="90"/>
        <v>#VALUE!</v>
      </c>
      <c r="AE435" s="5" t="e">
        <f t="shared" si="91"/>
        <v>#VALUE!</v>
      </c>
    </row>
    <row r="436" spans="1:31" x14ac:dyDescent="0.2">
      <c r="A436" s="41" t="str">
        <f>IF(F436="","",1+MAX(A$10:A435))</f>
        <v/>
      </c>
      <c r="B436" s="10"/>
      <c r="C436" s="10">
        <v>309</v>
      </c>
      <c r="D436" s="11" t="s">
        <v>30</v>
      </c>
      <c r="E436" s="113"/>
      <c r="F436" s="11"/>
      <c r="G436" s="113"/>
      <c r="H436" s="114">
        <v>0</v>
      </c>
      <c r="I436" s="113">
        <f t="shared" si="92"/>
        <v>0</v>
      </c>
      <c r="J436" s="113">
        <f t="shared" si="93"/>
        <v>0</v>
      </c>
      <c r="K436" s="113" t="str">
        <f>IF(ISERROR(VLOOKUP(AC436,Nachträge!$A$2:$Y$646,25,FALSE)),"",VLOOKUP(AC436,Nachträge!$A$2:$Y$646,25,FALSE))</f>
        <v/>
      </c>
      <c r="L436" s="114">
        <v>0</v>
      </c>
      <c r="M436" s="113" t="e">
        <f t="shared" si="94"/>
        <v>#VALUE!</v>
      </c>
      <c r="N436" s="113" t="e">
        <f t="shared" si="95"/>
        <v>#VALUE!</v>
      </c>
      <c r="O436" s="113" t="e">
        <f t="shared" si="96"/>
        <v>#VALUE!</v>
      </c>
      <c r="P436" s="113" t="e">
        <f t="shared" si="97"/>
        <v>#VALUE!</v>
      </c>
      <c r="Q436" s="113">
        <f>SUMIFS(Zahlungsfreigabe!$K$12:$K$1000,Zahlungsfreigabe!$C$12:$C$1000,Baukosten!F436,Zahlungsfreigabe!$E$12:$E$1000,D436)</f>
        <v>0</v>
      </c>
      <c r="R436" s="113" t="e">
        <f t="shared" si="98"/>
        <v>#VALUE!</v>
      </c>
      <c r="S436" s="130" t="e">
        <f t="shared" si="99"/>
        <v>#VALUE!</v>
      </c>
      <c r="T436" s="55">
        <v>0</v>
      </c>
      <c r="U436" s="113" t="e">
        <f t="shared" si="100"/>
        <v>#VALUE!</v>
      </c>
      <c r="V436" s="11"/>
      <c r="W436" s="11"/>
      <c r="AC436" s="100" t="str">
        <f t="shared" si="89"/>
        <v/>
      </c>
      <c r="AD436" s="129" t="e">
        <f t="shared" si="90"/>
        <v>#VALUE!</v>
      </c>
      <c r="AE436" s="5" t="e">
        <f t="shared" si="91"/>
        <v>#VALUE!</v>
      </c>
    </row>
    <row r="437" spans="1:31" x14ac:dyDescent="0.2">
      <c r="A437" s="41" t="str">
        <f>IF(F437="","",1+MAX(A$10:A436))</f>
        <v/>
      </c>
      <c r="B437" s="10"/>
      <c r="C437" s="10">
        <v>312</v>
      </c>
      <c r="D437" s="11" t="s">
        <v>91</v>
      </c>
      <c r="E437" s="113"/>
      <c r="F437" s="11"/>
      <c r="G437" s="113"/>
      <c r="H437" s="114">
        <v>0</v>
      </c>
      <c r="I437" s="113">
        <f t="shared" si="92"/>
        <v>0</v>
      </c>
      <c r="J437" s="113">
        <f t="shared" si="93"/>
        <v>0</v>
      </c>
      <c r="K437" s="113" t="str">
        <f>IF(ISERROR(VLOOKUP(AC437,Nachträge!$A$2:$Y$646,25,FALSE)),"",VLOOKUP(AC437,Nachträge!$A$2:$Y$646,25,FALSE))</f>
        <v/>
      </c>
      <c r="L437" s="114">
        <v>0</v>
      </c>
      <c r="M437" s="113" t="e">
        <f t="shared" si="94"/>
        <v>#VALUE!</v>
      </c>
      <c r="N437" s="113" t="e">
        <f t="shared" si="95"/>
        <v>#VALUE!</v>
      </c>
      <c r="O437" s="113" t="e">
        <f t="shared" si="96"/>
        <v>#VALUE!</v>
      </c>
      <c r="P437" s="113" t="e">
        <f t="shared" si="97"/>
        <v>#VALUE!</v>
      </c>
      <c r="Q437" s="113">
        <f>SUMIFS(Zahlungsfreigabe!$K$12:$K$1000,Zahlungsfreigabe!$C$12:$C$1000,Baukosten!F437,Zahlungsfreigabe!$E$12:$E$1000,D437)</f>
        <v>0</v>
      </c>
      <c r="R437" s="113" t="e">
        <f t="shared" si="98"/>
        <v>#VALUE!</v>
      </c>
      <c r="S437" s="130" t="e">
        <f t="shared" si="99"/>
        <v>#VALUE!</v>
      </c>
      <c r="T437" s="55">
        <v>0</v>
      </c>
      <c r="U437" s="113" t="e">
        <f t="shared" si="100"/>
        <v>#VALUE!</v>
      </c>
      <c r="V437" s="11"/>
      <c r="W437" s="11"/>
      <c r="AC437" s="100" t="str">
        <f t="shared" si="89"/>
        <v/>
      </c>
      <c r="AD437" s="129" t="e">
        <f t="shared" si="90"/>
        <v>#VALUE!</v>
      </c>
      <c r="AE437" s="5" t="e">
        <f t="shared" si="91"/>
        <v>#VALUE!</v>
      </c>
    </row>
    <row r="438" spans="1:31" x14ac:dyDescent="0.2">
      <c r="A438" s="41" t="str">
        <f>IF(F438="","",1+MAX(A$10:A437))</f>
        <v/>
      </c>
      <c r="B438" s="10"/>
      <c r="C438" s="10">
        <v>312</v>
      </c>
      <c r="D438" s="11" t="s">
        <v>91</v>
      </c>
      <c r="E438" s="113"/>
      <c r="F438" s="11"/>
      <c r="G438" s="113"/>
      <c r="H438" s="114">
        <v>0</v>
      </c>
      <c r="I438" s="113">
        <f t="shared" si="92"/>
        <v>0</v>
      </c>
      <c r="J438" s="113">
        <f t="shared" si="93"/>
        <v>0</v>
      </c>
      <c r="K438" s="113" t="str">
        <f>IF(ISERROR(VLOOKUP(AC438,Nachträge!$A$2:$Y$646,25,FALSE)),"",VLOOKUP(AC438,Nachträge!$A$2:$Y$646,25,FALSE))</f>
        <v/>
      </c>
      <c r="L438" s="114">
        <v>0</v>
      </c>
      <c r="M438" s="113" t="e">
        <f t="shared" si="94"/>
        <v>#VALUE!</v>
      </c>
      <c r="N438" s="113" t="e">
        <f t="shared" si="95"/>
        <v>#VALUE!</v>
      </c>
      <c r="O438" s="113" t="e">
        <f t="shared" si="96"/>
        <v>#VALUE!</v>
      </c>
      <c r="P438" s="113" t="e">
        <f t="shared" si="97"/>
        <v>#VALUE!</v>
      </c>
      <c r="Q438" s="113">
        <f>SUMIFS(Zahlungsfreigabe!$K$12:$K$1000,Zahlungsfreigabe!$C$12:$C$1000,Baukosten!F438,Zahlungsfreigabe!$E$12:$E$1000,D438)</f>
        <v>0</v>
      </c>
      <c r="R438" s="113" t="e">
        <f t="shared" si="98"/>
        <v>#VALUE!</v>
      </c>
      <c r="S438" s="130" t="e">
        <f t="shared" si="99"/>
        <v>#VALUE!</v>
      </c>
      <c r="T438" s="55">
        <v>0</v>
      </c>
      <c r="U438" s="113" t="e">
        <f t="shared" si="100"/>
        <v>#VALUE!</v>
      </c>
      <c r="V438" s="11"/>
      <c r="W438" s="11"/>
      <c r="AC438" s="100" t="str">
        <f t="shared" si="89"/>
        <v/>
      </c>
      <c r="AD438" s="129" t="e">
        <f t="shared" si="90"/>
        <v>#VALUE!</v>
      </c>
      <c r="AE438" s="5" t="e">
        <f t="shared" si="91"/>
        <v>#VALUE!</v>
      </c>
    </row>
    <row r="439" spans="1:31" x14ac:dyDescent="0.2">
      <c r="A439" s="41" t="str">
        <f>IF(F439="","",1+MAX(A$10:A438))</f>
        <v/>
      </c>
      <c r="B439" s="10"/>
      <c r="C439" s="10">
        <v>312</v>
      </c>
      <c r="D439" s="11" t="s">
        <v>91</v>
      </c>
      <c r="E439" s="113"/>
      <c r="F439" s="11"/>
      <c r="G439" s="113"/>
      <c r="H439" s="114">
        <v>0</v>
      </c>
      <c r="I439" s="113">
        <f t="shared" si="92"/>
        <v>0</v>
      </c>
      <c r="J439" s="113">
        <f t="shared" si="93"/>
        <v>0</v>
      </c>
      <c r="K439" s="113" t="str">
        <f>IF(ISERROR(VLOOKUP(AC439,Nachträge!$A$2:$Y$646,25,FALSE)),"",VLOOKUP(AC439,Nachträge!$A$2:$Y$646,25,FALSE))</f>
        <v/>
      </c>
      <c r="L439" s="114">
        <v>0</v>
      </c>
      <c r="M439" s="113" t="e">
        <f t="shared" si="94"/>
        <v>#VALUE!</v>
      </c>
      <c r="N439" s="113" t="e">
        <f t="shared" si="95"/>
        <v>#VALUE!</v>
      </c>
      <c r="O439" s="113" t="e">
        <f t="shared" si="96"/>
        <v>#VALUE!</v>
      </c>
      <c r="P439" s="113" t="e">
        <f t="shared" si="97"/>
        <v>#VALUE!</v>
      </c>
      <c r="Q439" s="113">
        <f>SUMIFS(Zahlungsfreigabe!$K$12:$K$1000,Zahlungsfreigabe!$C$12:$C$1000,Baukosten!F439,Zahlungsfreigabe!$E$12:$E$1000,D439)</f>
        <v>0</v>
      </c>
      <c r="R439" s="113" t="e">
        <f t="shared" si="98"/>
        <v>#VALUE!</v>
      </c>
      <c r="S439" s="130" t="e">
        <f t="shared" si="99"/>
        <v>#VALUE!</v>
      </c>
      <c r="T439" s="55">
        <v>0</v>
      </c>
      <c r="U439" s="113" t="e">
        <f t="shared" si="100"/>
        <v>#VALUE!</v>
      </c>
      <c r="V439" s="11"/>
      <c r="W439" s="11"/>
      <c r="AC439" s="100" t="str">
        <f t="shared" si="89"/>
        <v/>
      </c>
      <c r="AD439" s="129" t="e">
        <f t="shared" si="90"/>
        <v>#VALUE!</v>
      </c>
      <c r="AE439" s="5" t="e">
        <f t="shared" si="91"/>
        <v>#VALUE!</v>
      </c>
    </row>
    <row r="440" spans="1:31" x14ac:dyDescent="0.2">
      <c r="A440" s="41" t="str">
        <f>IF(F440="","",1+MAX(A$10:A439))</f>
        <v/>
      </c>
      <c r="B440" s="10"/>
      <c r="C440" s="10">
        <v>312</v>
      </c>
      <c r="D440" s="11" t="s">
        <v>91</v>
      </c>
      <c r="E440" s="113"/>
      <c r="F440" s="11"/>
      <c r="G440" s="113"/>
      <c r="H440" s="114">
        <v>0</v>
      </c>
      <c r="I440" s="113">
        <f t="shared" si="92"/>
        <v>0</v>
      </c>
      <c r="J440" s="113">
        <f t="shared" si="93"/>
        <v>0</v>
      </c>
      <c r="K440" s="113" t="str">
        <f>IF(ISERROR(VLOOKUP(AC440,Nachträge!$A$2:$Y$646,25,FALSE)),"",VLOOKUP(AC440,Nachträge!$A$2:$Y$646,25,FALSE))</f>
        <v/>
      </c>
      <c r="L440" s="114">
        <v>0</v>
      </c>
      <c r="M440" s="113" t="e">
        <f t="shared" si="94"/>
        <v>#VALUE!</v>
      </c>
      <c r="N440" s="113" t="e">
        <f t="shared" si="95"/>
        <v>#VALUE!</v>
      </c>
      <c r="O440" s="113" t="e">
        <f t="shared" si="96"/>
        <v>#VALUE!</v>
      </c>
      <c r="P440" s="113" t="e">
        <f t="shared" si="97"/>
        <v>#VALUE!</v>
      </c>
      <c r="Q440" s="113">
        <f>SUMIFS(Zahlungsfreigabe!$K$12:$K$1000,Zahlungsfreigabe!$C$12:$C$1000,Baukosten!F440,Zahlungsfreigabe!$E$12:$E$1000,D440)</f>
        <v>0</v>
      </c>
      <c r="R440" s="113" t="e">
        <f t="shared" si="98"/>
        <v>#VALUE!</v>
      </c>
      <c r="S440" s="130" t="e">
        <f t="shared" si="99"/>
        <v>#VALUE!</v>
      </c>
      <c r="T440" s="55">
        <v>0</v>
      </c>
      <c r="U440" s="113" t="e">
        <f t="shared" si="100"/>
        <v>#VALUE!</v>
      </c>
      <c r="V440" s="11"/>
      <c r="W440" s="11"/>
      <c r="AC440" s="100" t="str">
        <f t="shared" si="89"/>
        <v/>
      </c>
      <c r="AD440" s="129" t="e">
        <f t="shared" si="90"/>
        <v>#VALUE!</v>
      </c>
      <c r="AE440" s="5" t="e">
        <f t="shared" si="91"/>
        <v>#VALUE!</v>
      </c>
    </row>
    <row r="441" spans="1:31" x14ac:dyDescent="0.2">
      <c r="A441" s="41" t="str">
        <f>IF(F441="","",1+MAX(A$10:A440))</f>
        <v/>
      </c>
      <c r="B441" s="10"/>
      <c r="C441" s="10">
        <v>312</v>
      </c>
      <c r="D441" s="11" t="s">
        <v>91</v>
      </c>
      <c r="E441" s="113"/>
      <c r="F441" s="11"/>
      <c r="G441" s="113"/>
      <c r="H441" s="114">
        <v>0</v>
      </c>
      <c r="I441" s="113">
        <f t="shared" si="92"/>
        <v>0</v>
      </c>
      <c r="J441" s="113">
        <f t="shared" si="93"/>
        <v>0</v>
      </c>
      <c r="K441" s="113" t="str">
        <f>IF(ISERROR(VLOOKUP(AC441,Nachträge!$A$2:$Y$646,25,FALSE)),"",VLOOKUP(AC441,Nachträge!$A$2:$Y$646,25,FALSE))</f>
        <v/>
      </c>
      <c r="L441" s="114">
        <v>0</v>
      </c>
      <c r="M441" s="113" t="e">
        <f t="shared" si="94"/>
        <v>#VALUE!</v>
      </c>
      <c r="N441" s="113" t="e">
        <f t="shared" si="95"/>
        <v>#VALUE!</v>
      </c>
      <c r="O441" s="113" t="e">
        <f t="shared" si="96"/>
        <v>#VALUE!</v>
      </c>
      <c r="P441" s="113" t="e">
        <f t="shared" si="97"/>
        <v>#VALUE!</v>
      </c>
      <c r="Q441" s="113">
        <f>SUMIFS(Zahlungsfreigabe!$K$12:$K$1000,Zahlungsfreigabe!$C$12:$C$1000,Baukosten!F441,Zahlungsfreigabe!$E$12:$E$1000,D441)</f>
        <v>0</v>
      </c>
      <c r="R441" s="113" t="e">
        <f t="shared" si="98"/>
        <v>#VALUE!</v>
      </c>
      <c r="S441" s="130" t="e">
        <f t="shared" si="99"/>
        <v>#VALUE!</v>
      </c>
      <c r="T441" s="55">
        <v>0</v>
      </c>
      <c r="U441" s="113" t="e">
        <f t="shared" si="100"/>
        <v>#VALUE!</v>
      </c>
      <c r="V441" s="11"/>
      <c r="W441" s="11"/>
      <c r="AC441" s="100" t="str">
        <f t="shared" si="89"/>
        <v/>
      </c>
      <c r="AD441" s="129" t="e">
        <f t="shared" si="90"/>
        <v>#VALUE!</v>
      </c>
      <c r="AE441" s="5" t="e">
        <f t="shared" si="91"/>
        <v>#VALUE!</v>
      </c>
    </row>
    <row r="442" spans="1:31" x14ac:dyDescent="0.2">
      <c r="A442" s="41" t="str">
        <f>IF(F442="","",1+MAX(A$10:A441))</f>
        <v/>
      </c>
      <c r="B442" s="10"/>
      <c r="C442" s="10">
        <v>312</v>
      </c>
      <c r="D442" s="11" t="s">
        <v>91</v>
      </c>
      <c r="E442" s="113"/>
      <c r="F442" s="11"/>
      <c r="G442" s="113"/>
      <c r="H442" s="114">
        <v>0</v>
      </c>
      <c r="I442" s="113">
        <f t="shared" si="92"/>
        <v>0</v>
      </c>
      <c r="J442" s="113">
        <f t="shared" si="93"/>
        <v>0</v>
      </c>
      <c r="K442" s="113" t="str">
        <f>IF(ISERROR(VLOOKUP(AC442,Nachträge!$A$2:$Y$646,25,FALSE)),"",VLOOKUP(AC442,Nachträge!$A$2:$Y$646,25,FALSE))</f>
        <v/>
      </c>
      <c r="L442" s="114">
        <v>0</v>
      </c>
      <c r="M442" s="113" t="e">
        <f t="shared" si="94"/>
        <v>#VALUE!</v>
      </c>
      <c r="N442" s="113" t="e">
        <f t="shared" si="95"/>
        <v>#VALUE!</v>
      </c>
      <c r="O442" s="113" t="e">
        <f t="shared" si="96"/>
        <v>#VALUE!</v>
      </c>
      <c r="P442" s="113" t="e">
        <f t="shared" si="97"/>
        <v>#VALUE!</v>
      </c>
      <c r="Q442" s="113">
        <f>SUMIFS(Zahlungsfreigabe!$K$12:$K$1000,Zahlungsfreigabe!$C$12:$C$1000,Baukosten!F442,Zahlungsfreigabe!$E$12:$E$1000,D442)</f>
        <v>0</v>
      </c>
      <c r="R442" s="113" t="e">
        <f t="shared" si="98"/>
        <v>#VALUE!</v>
      </c>
      <c r="S442" s="130" t="e">
        <f t="shared" si="99"/>
        <v>#VALUE!</v>
      </c>
      <c r="T442" s="55">
        <v>0</v>
      </c>
      <c r="U442" s="113" t="e">
        <f t="shared" si="100"/>
        <v>#VALUE!</v>
      </c>
      <c r="V442" s="11"/>
      <c r="W442" s="11"/>
      <c r="AC442" s="100" t="str">
        <f t="shared" si="89"/>
        <v/>
      </c>
      <c r="AD442" s="129" t="e">
        <f t="shared" si="90"/>
        <v>#VALUE!</v>
      </c>
      <c r="AE442" s="5" t="e">
        <f t="shared" si="91"/>
        <v>#VALUE!</v>
      </c>
    </row>
    <row r="443" spans="1:31" x14ac:dyDescent="0.2">
      <c r="A443" s="41" t="str">
        <f>IF(F443="","",1+MAX(A$10:A442))</f>
        <v/>
      </c>
      <c r="B443" s="10"/>
      <c r="C443" s="10">
        <v>312</v>
      </c>
      <c r="D443" s="11" t="s">
        <v>91</v>
      </c>
      <c r="E443" s="113"/>
      <c r="F443" s="11"/>
      <c r="G443" s="113"/>
      <c r="H443" s="114">
        <v>0</v>
      </c>
      <c r="I443" s="113">
        <f t="shared" si="92"/>
        <v>0</v>
      </c>
      <c r="J443" s="113">
        <f t="shared" si="93"/>
        <v>0</v>
      </c>
      <c r="K443" s="113" t="str">
        <f>IF(ISERROR(VLOOKUP(AC443,Nachträge!$A$2:$Y$646,25,FALSE)),"",VLOOKUP(AC443,Nachträge!$A$2:$Y$646,25,FALSE))</f>
        <v/>
      </c>
      <c r="L443" s="114">
        <v>0</v>
      </c>
      <c r="M443" s="113" t="e">
        <f t="shared" si="94"/>
        <v>#VALUE!</v>
      </c>
      <c r="N443" s="113" t="e">
        <f t="shared" si="95"/>
        <v>#VALUE!</v>
      </c>
      <c r="O443" s="113" t="e">
        <f t="shared" si="96"/>
        <v>#VALUE!</v>
      </c>
      <c r="P443" s="113" t="e">
        <f t="shared" si="97"/>
        <v>#VALUE!</v>
      </c>
      <c r="Q443" s="113">
        <f>SUMIFS(Zahlungsfreigabe!$K$12:$K$1000,Zahlungsfreigabe!$C$12:$C$1000,Baukosten!F443,Zahlungsfreigabe!$E$12:$E$1000,D443)</f>
        <v>0</v>
      </c>
      <c r="R443" s="113" t="e">
        <f t="shared" si="98"/>
        <v>#VALUE!</v>
      </c>
      <c r="S443" s="130" t="e">
        <f t="shared" si="99"/>
        <v>#VALUE!</v>
      </c>
      <c r="T443" s="55">
        <v>0</v>
      </c>
      <c r="U443" s="113" t="e">
        <f t="shared" si="100"/>
        <v>#VALUE!</v>
      </c>
      <c r="V443" s="11"/>
      <c r="W443" s="11"/>
      <c r="AC443" s="100" t="str">
        <f t="shared" si="89"/>
        <v/>
      </c>
      <c r="AD443" s="129" t="e">
        <f t="shared" si="90"/>
        <v>#VALUE!</v>
      </c>
      <c r="AE443" s="5" t="e">
        <f t="shared" si="91"/>
        <v>#VALUE!</v>
      </c>
    </row>
    <row r="444" spans="1:31" x14ac:dyDescent="0.2">
      <c r="A444" s="41" t="str">
        <f>IF(F444="","",1+MAX(A$10:A443))</f>
        <v/>
      </c>
      <c r="B444" s="10"/>
      <c r="C444" s="10">
        <v>312</v>
      </c>
      <c r="D444" s="11" t="s">
        <v>91</v>
      </c>
      <c r="E444" s="113"/>
      <c r="F444" s="11"/>
      <c r="G444" s="113"/>
      <c r="H444" s="114">
        <v>0</v>
      </c>
      <c r="I444" s="113">
        <f t="shared" si="92"/>
        <v>0</v>
      </c>
      <c r="J444" s="113">
        <f t="shared" si="93"/>
        <v>0</v>
      </c>
      <c r="K444" s="113" t="str">
        <f>IF(ISERROR(VLOOKUP(AC444,Nachträge!$A$2:$Y$646,25,FALSE)),"",VLOOKUP(AC444,Nachträge!$A$2:$Y$646,25,FALSE))</f>
        <v/>
      </c>
      <c r="L444" s="114">
        <v>0</v>
      </c>
      <c r="M444" s="113" t="e">
        <f t="shared" si="94"/>
        <v>#VALUE!</v>
      </c>
      <c r="N444" s="113" t="e">
        <f t="shared" si="95"/>
        <v>#VALUE!</v>
      </c>
      <c r="O444" s="113" t="e">
        <f t="shared" si="96"/>
        <v>#VALUE!</v>
      </c>
      <c r="P444" s="113" t="e">
        <f t="shared" si="97"/>
        <v>#VALUE!</v>
      </c>
      <c r="Q444" s="113">
        <f>SUMIFS(Zahlungsfreigabe!$K$12:$K$1000,Zahlungsfreigabe!$C$12:$C$1000,Baukosten!F444,Zahlungsfreigabe!$E$12:$E$1000,D444)</f>
        <v>0</v>
      </c>
      <c r="R444" s="113" t="e">
        <f t="shared" si="98"/>
        <v>#VALUE!</v>
      </c>
      <c r="S444" s="130" t="e">
        <f t="shared" si="99"/>
        <v>#VALUE!</v>
      </c>
      <c r="T444" s="55">
        <v>0</v>
      </c>
      <c r="U444" s="113" t="e">
        <f t="shared" si="100"/>
        <v>#VALUE!</v>
      </c>
      <c r="V444" s="11"/>
      <c r="W444" s="11"/>
      <c r="AC444" s="100" t="str">
        <f t="shared" si="89"/>
        <v/>
      </c>
      <c r="AD444" s="129" t="e">
        <f t="shared" si="90"/>
        <v>#VALUE!</v>
      </c>
      <c r="AE444" s="5" t="e">
        <f t="shared" si="91"/>
        <v>#VALUE!</v>
      </c>
    </row>
    <row r="445" spans="1:31" x14ac:dyDescent="0.2">
      <c r="A445" s="41" t="str">
        <f>IF(F445="","",1+MAX(A$10:A444))</f>
        <v/>
      </c>
      <c r="B445" s="10"/>
      <c r="C445" s="10">
        <v>312</v>
      </c>
      <c r="D445" s="11" t="s">
        <v>91</v>
      </c>
      <c r="E445" s="113"/>
      <c r="F445" s="11"/>
      <c r="G445" s="113"/>
      <c r="H445" s="114">
        <v>0</v>
      </c>
      <c r="I445" s="113">
        <f t="shared" si="92"/>
        <v>0</v>
      </c>
      <c r="J445" s="113">
        <f t="shared" si="93"/>
        <v>0</v>
      </c>
      <c r="K445" s="113" t="str">
        <f>IF(ISERROR(VLOOKUP(AC445,Nachträge!$A$2:$Y$646,25,FALSE)),"",VLOOKUP(AC445,Nachträge!$A$2:$Y$646,25,FALSE))</f>
        <v/>
      </c>
      <c r="L445" s="114">
        <v>0</v>
      </c>
      <c r="M445" s="113" t="e">
        <f t="shared" si="94"/>
        <v>#VALUE!</v>
      </c>
      <c r="N445" s="113" t="e">
        <f t="shared" si="95"/>
        <v>#VALUE!</v>
      </c>
      <c r="O445" s="113" t="e">
        <f t="shared" si="96"/>
        <v>#VALUE!</v>
      </c>
      <c r="P445" s="113" t="e">
        <f t="shared" si="97"/>
        <v>#VALUE!</v>
      </c>
      <c r="Q445" s="113">
        <f>SUMIFS(Zahlungsfreigabe!$K$12:$K$1000,Zahlungsfreigabe!$C$12:$C$1000,Baukosten!F445,Zahlungsfreigabe!$E$12:$E$1000,D445)</f>
        <v>0</v>
      </c>
      <c r="R445" s="113" t="e">
        <f t="shared" si="98"/>
        <v>#VALUE!</v>
      </c>
      <c r="S445" s="130" t="e">
        <f t="shared" si="99"/>
        <v>#VALUE!</v>
      </c>
      <c r="T445" s="55">
        <v>0</v>
      </c>
      <c r="U445" s="113" t="e">
        <f t="shared" si="100"/>
        <v>#VALUE!</v>
      </c>
      <c r="V445" s="11"/>
      <c r="W445" s="11"/>
      <c r="AC445" s="100" t="str">
        <f t="shared" si="89"/>
        <v/>
      </c>
      <c r="AD445" s="129" t="e">
        <f t="shared" si="90"/>
        <v>#VALUE!</v>
      </c>
      <c r="AE445" s="5" t="e">
        <f t="shared" si="91"/>
        <v>#VALUE!</v>
      </c>
    </row>
    <row r="446" spans="1:31" x14ac:dyDescent="0.2">
      <c r="A446" s="41" t="str">
        <f>IF(F446="","",1+MAX(A$10:A445))</f>
        <v/>
      </c>
      <c r="B446" s="10"/>
      <c r="C446" s="10">
        <v>312</v>
      </c>
      <c r="D446" s="11" t="s">
        <v>91</v>
      </c>
      <c r="E446" s="113"/>
      <c r="F446" s="11"/>
      <c r="G446" s="113"/>
      <c r="H446" s="114">
        <v>0</v>
      </c>
      <c r="I446" s="113">
        <f t="shared" si="92"/>
        <v>0</v>
      </c>
      <c r="J446" s="113">
        <f t="shared" si="93"/>
        <v>0</v>
      </c>
      <c r="K446" s="113" t="str">
        <f>IF(ISERROR(VLOOKUP(AC446,Nachträge!$A$2:$Y$646,25,FALSE)),"",VLOOKUP(AC446,Nachträge!$A$2:$Y$646,25,FALSE))</f>
        <v/>
      </c>
      <c r="L446" s="114">
        <v>0</v>
      </c>
      <c r="M446" s="113" t="e">
        <f t="shared" si="94"/>
        <v>#VALUE!</v>
      </c>
      <c r="N446" s="113" t="e">
        <f t="shared" si="95"/>
        <v>#VALUE!</v>
      </c>
      <c r="O446" s="113" t="e">
        <f t="shared" si="96"/>
        <v>#VALUE!</v>
      </c>
      <c r="P446" s="113" t="e">
        <f t="shared" si="97"/>
        <v>#VALUE!</v>
      </c>
      <c r="Q446" s="113">
        <f>SUMIFS(Zahlungsfreigabe!$K$12:$K$1000,Zahlungsfreigabe!$C$12:$C$1000,Baukosten!F446,Zahlungsfreigabe!$E$12:$E$1000,D446)</f>
        <v>0</v>
      </c>
      <c r="R446" s="113" t="e">
        <f t="shared" si="98"/>
        <v>#VALUE!</v>
      </c>
      <c r="S446" s="130" t="e">
        <f t="shared" si="99"/>
        <v>#VALUE!</v>
      </c>
      <c r="T446" s="55">
        <v>0</v>
      </c>
      <c r="U446" s="113" t="e">
        <f t="shared" si="100"/>
        <v>#VALUE!</v>
      </c>
      <c r="V446" s="11"/>
      <c r="W446" s="11"/>
      <c r="AC446" s="100" t="str">
        <f t="shared" si="89"/>
        <v/>
      </c>
      <c r="AD446" s="129" t="e">
        <f t="shared" si="90"/>
        <v>#VALUE!</v>
      </c>
      <c r="AE446" s="5" t="e">
        <f t="shared" si="91"/>
        <v>#VALUE!</v>
      </c>
    </row>
    <row r="447" spans="1:31" x14ac:dyDescent="0.2">
      <c r="A447" s="41" t="str">
        <f>IF(F447="","",1+MAX(A$10:A446))</f>
        <v/>
      </c>
      <c r="B447" s="10"/>
      <c r="C447" s="10">
        <v>312</v>
      </c>
      <c r="D447" s="11" t="s">
        <v>91</v>
      </c>
      <c r="E447" s="113"/>
      <c r="F447" s="11"/>
      <c r="G447" s="113"/>
      <c r="H447" s="114">
        <v>0</v>
      </c>
      <c r="I447" s="113">
        <f t="shared" si="92"/>
        <v>0</v>
      </c>
      <c r="J447" s="113">
        <f t="shared" si="93"/>
        <v>0</v>
      </c>
      <c r="K447" s="113" t="str">
        <f>IF(ISERROR(VLOOKUP(AC447,Nachträge!$A$2:$Y$646,25,FALSE)),"",VLOOKUP(AC447,Nachträge!$A$2:$Y$646,25,FALSE))</f>
        <v/>
      </c>
      <c r="L447" s="114">
        <v>0</v>
      </c>
      <c r="M447" s="113" t="e">
        <f t="shared" si="94"/>
        <v>#VALUE!</v>
      </c>
      <c r="N447" s="113" t="e">
        <f t="shared" si="95"/>
        <v>#VALUE!</v>
      </c>
      <c r="O447" s="113" t="e">
        <f t="shared" si="96"/>
        <v>#VALUE!</v>
      </c>
      <c r="P447" s="113" t="e">
        <f t="shared" si="97"/>
        <v>#VALUE!</v>
      </c>
      <c r="Q447" s="113">
        <f>SUMIFS(Zahlungsfreigabe!$K$12:$K$1000,Zahlungsfreigabe!$C$12:$C$1000,Baukosten!F447,Zahlungsfreigabe!$E$12:$E$1000,D447)</f>
        <v>0</v>
      </c>
      <c r="R447" s="113" t="e">
        <f t="shared" si="98"/>
        <v>#VALUE!</v>
      </c>
      <c r="S447" s="130" t="e">
        <f t="shared" si="99"/>
        <v>#VALUE!</v>
      </c>
      <c r="T447" s="55">
        <v>0</v>
      </c>
      <c r="U447" s="113" t="e">
        <f t="shared" si="100"/>
        <v>#VALUE!</v>
      </c>
      <c r="V447" s="11"/>
      <c r="W447" s="11"/>
      <c r="AC447" s="100" t="str">
        <f t="shared" si="89"/>
        <v/>
      </c>
      <c r="AD447" s="129" t="e">
        <f t="shared" si="90"/>
        <v>#VALUE!</v>
      </c>
      <c r="AE447" s="5" t="e">
        <f t="shared" si="91"/>
        <v>#VALUE!</v>
      </c>
    </row>
    <row r="448" spans="1:31" x14ac:dyDescent="0.2">
      <c r="A448" s="41" t="str">
        <f>IF(F448="","",1+MAX(A$10:A447))</f>
        <v/>
      </c>
      <c r="B448" s="10"/>
      <c r="C448" s="10">
        <v>312</v>
      </c>
      <c r="D448" s="11" t="s">
        <v>91</v>
      </c>
      <c r="E448" s="113"/>
      <c r="F448" s="11"/>
      <c r="G448" s="113"/>
      <c r="H448" s="114">
        <v>0</v>
      </c>
      <c r="I448" s="113">
        <f t="shared" si="92"/>
        <v>0</v>
      </c>
      <c r="J448" s="113">
        <f t="shared" si="93"/>
        <v>0</v>
      </c>
      <c r="K448" s="113" t="str">
        <f>IF(ISERROR(VLOOKUP(AC448,Nachträge!$A$2:$Y$646,25,FALSE)),"",VLOOKUP(AC448,Nachträge!$A$2:$Y$646,25,FALSE))</f>
        <v/>
      </c>
      <c r="L448" s="114">
        <v>0</v>
      </c>
      <c r="M448" s="113" t="e">
        <f t="shared" si="94"/>
        <v>#VALUE!</v>
      </c>
      <c r="N448" s="113" t="e">
        <f t="shared" si="95"/>
        <v>#VALUE!</v>
      </c>
      <c r="O448" s="113" t="e">
        <f t="shared" si="96"/>
        <v>#VALUE!</v>
      </c>
      <c r="P448" s="113" t="e">
        <f t="shared" si="97"/>
        <v>#VALUE!</v>
      </c>
      <c r="Q448" s="113">
        <f>SUMIFS(Zahlungsfreigabe!$K$12:$K$1000,Zahlungsfreigabe!$C$12:$C$1000,Baukosten!F448,Zahlungsfreigabe!$E$12:$E$1000,D448)</f>
        <v>0</v>
      </c>
      <c r="R448" s="113" t="e">
        <f t="shared" si="98"/>
        <v>#VALUE!</v>
      </c>
      <c r="S448" s="130" t="e">
        <f t="shared" si="99"/>
        <v>#VALUE!</v>
      </c>
      <c r="T448" s="55">
        <v>0</v>
      </c>
      <c r="U448" s="113" t="e">
        <f t="shared" si="100"/>
        <v>#VALUE!</v>
      </c>
      <c r="V448" s="11"/>
      <c r="W448" s="11"/>
      <c r="AC448" s="100" t="str">
        <f t="shared" si="89"/>
        <v/>
      </c>
      <c r="AD448" s="129" t="e">
        <f t="shared" si="90"/>
        <v>#VALUE!</v>
      </c>
      <c r="AE448" s="5" t="e">
        <f t="shared" si="91"/>
        <v>#VALUE!</v>
      </c>
    </row>
    <row r="449" spans="1:31" x14ac:dyDescent="0.2">
      <c r="A449" s="41" t="str">
        <f>IF(F449="","",1+MAX(A$10:A448))</f>
        <v/>
      </c>
      <c r="B449" s="10"/>
      <c r="C449" s="10">
        <v>312</v>
      </c>
      <c r="D449" s="11" t="s">
        <v>91</v>
      </c>
      <c r="E449" s="113"/>
      <c r="F449" s="11"/>
      <c r="G449" s="113"/>
      <c r="H449" s="114">
        <v>0</v>
      </c>
      <c r="I449" s="113">
        <f t="shared" si="92"/>
        <v>0</v>
      </c>
      <c r="J449" s="113">
        <f t="shared" si="93"/>
        <v>0</v>
      </c>
      <c r="K449" s="113" t="str">
        <f>IF(ISERROR(VLOOKUP(AC449,Nachträge!$A$2:$Y$646,25,FALSE)),"",VLOOKUP(AC449,Nachträge!$A$2:$Y$646,25,FALSE))</f>
        <v/>
      </c>
      <c r="L449" s="114">
        <v>0</v>
      </c>
      <c r="M449" s="113" t="e">
        <f t="shared" si="94"/>
        <v>#VALUE!</v>
      </c>
      <c r="N449" s="113" t="e">
        <f t="shared" si="95"/>
        <v>#VALUE!</v>
      </c>
      <c r="O449" s="113" t="e">
        <f t="shared" si="96"/>
        <v>#VALUE!</v>
      </c>
      <c r="P449" s="113" t="e">
        <f t="shared" si="97"/>
        <v>#VALUE!</v>
      </c>
      <c r="Q449" s="113">
        <f>SUMIFS(Zahlungsfreigabe!$K$12:$K$1000,Zahlungsfreigabe!$C$12:$C$1000,Baukosten!F449,Zahlungsfreigabe!$E$12:$E$1000,D449)</f>
        <v>0</v>
      </c>
      <c r="R449" s="113" t="e">
        <f t="shared" si="98"/>
        <v>#VALUE!</v>
      </c>
      <c r="S449" s="130" t="e">
        <f t="shared" si="99"/>
        <v>#VALUE!</v>
      </c>
      <c r="T449" s="55">
        <v>0</v>
      </c>
      <c r="U449" s="113" t="e">
        <f t="shared" si="100"/>
        <v>#VALUE!</v>
      </c>
      <c r="V449" s="11"/>
      <c r="W449" s="11"/>
      <c r="AC449" s="100" t="str">
        <f t="shared" si="89"/>
        <v/>
      </c>
      <c r="AD449" s="129" t="e">
        <f t="shared" si="90"/>
        <v>#VALUE!</v>
      </c>
      <c r="AE449" s="5" t="e">
        <f t="shared" si="91"/>
        <v>#VALUE!</v>
      </c>
    </row>
    <row r="450" spans="1:31" x14ac:dyDescent="0.2">
      <c r="A450" s="41" t="str">
        <f>IF(F450="","",1+MAX(A$10:A449))</f>
        <v/>
      </c>
      <c r="B450" s="10"/>
      <c r="C450" s="10">
        <v>312</v>
      </c>
      <c r="D450" s="11" t="s">
        <v>91</v>
      </c>
      <c r="E450" s="113"/>
      <c r="F450" s="11"/>
      <c r="G450" s="113"/>
      <c r="H450" s="114">
        <v>0</v>
      </c>
      <c r="I450" s="113">
        <f t="shared" si="92"/>
        <v>0</v>
      </c>
      <c r="J450" s="113">
        <f t="shared" si="93"/>
        <v>0</v>
      </c>
      <c r="K450" s="113" t="str">
        <f>IF(ISERROR(VLOOKUP(AC450,Nachträge!$A$2:$Y$646,25,FALSE)),"",VLOOKUP(AC450,Nachträge!$A$2:$Y$646,25,FALSE))</f>
        <v/>
      </c>
      <c r="L450" s="114">
        <v>0</v>
      </c>
      <c r="M450" s="113" t="e">
        <f t="shared" si="94"/>
        <v>#VALUE!</v>
      </c>
      <c r="N450" s="113" t="e">
        <f t="shared" si="95"/>
        <v>#VALUE!</v>
      </c>
      <c r="O450" s="113" t="e">
        <f t="shared" si="96"/>
        <v>#VALUE!</v>
      </c>
      <c r="P450" s="113" t="e">
        <f t="shared" si="97"/>
        <v>#VALUE!</v>
      </c>
      <c r="Q450" s="113">
        <f>SUMIFS(Zahlungsfreigabe!$K$12:$K$1000,Zahlungsfreigabe!$C$12:$C$1000,Baukosten!F450,Zahlungsfreigabe!$E$12:$E$1000,D450)</f>
        <v>0</v>
      </c>
      <c r="R450" s="113" t="e">
        <f t="shared" si="98"/>
        <v>#VALUE!</v>
      </c>
      <c r="S450" s="130" t="e">
        <f t="shared" si="99"/>
        <v>#VALUE!</v>
      </c>
      <c r="T450" s="55">
        <v>0</v>
      </c>
      <c r="U450" s="113" t="e">
        <f t="shared" si="100"/>
        <v>#VALUE!</v>
      </c>
      <c r="V450" s="11"/>
      <c r="W450" s="11"/>
      <c r="AC450" s="100" t="str">
        <f t="shared" si="89"/>
        <v/>
      </c>
      <c r="AD450" s="129" t="e">
        <f t="shared" si="90"/>
        <v>#VALUE!</v>
      </c>
      <c r="AE450" s="5" t="e">
        <f t="shared" si="91"/>
        <v>#VALUE!</v>
      </c>
    </row>
    <row r="451" spans="1:31" x14ac:dyDescent="0.2">
      <c r="A451" s="41" t="str">
        <f>IF(F451="","",1+MAX(A$10:A450))</f>
        <v/>
      </c>
      <c r="B451" s="10"/>
      <c r="C451" s="10">
        <v>312</v>
      </c>
      <c r="D451" s="11" t="s">
        <v>91</v>
      </c>
      <c r="E451" s="113"/>
      <c r="F451" s="11"/>
      <c r="G451" s="113"/>
      <c r="H451" s="114">
        <v>0</v>
      </c>
      <c r="I451" s="113">
        <f t="shared" si="92"/>
        <v>0</v>
      </c>
      <c r="J451" s="113">
        <f t="shared" si="93"/>
        <v>0</v>
      </c>
      <c r="K451" s="113" t="str">
        <f>IF(ISERROR(VLOOKUP(AC451,Nachträge!$A$2:$Y$646,25,FALSE)),"",VLOOKUP(AC451,Nachträge!$A$2:$Y$646,25,FALSE))</f>
        <v/>
      </c>
      <c r="L451" s="114">
        <v>0</v>
      </c>
      <c r="M451" s="113" t="e">
        <f t="shared" si="94"/>
        <v>#VALUE!</v>
      </c>
      <c r="N451" s="113" t="e">
        <f t="shared" si="95"/>
        <v>#VALUE!</v>
      </c>
      <c r="O451" s="113" t="e">
        <f t="shared" si="96"/>
        <v>#VALUE!</v>
      </c>
      <c r="P451" s="113" t="e">
        <f t="shared" si="97"/>
        <v>#VALUE!</v>
      </c>
      <c r="Q451" s="113">
        <f>SUMIFS(Zahlungsfreigabe!$K$12:$K$1000,Zahlungsfreigabe!$C$12:$C$1000,Baukosten!F451,Zahlungsfreigabe!$E$12:$E$1000,D451)</f>
        <v>0</v>
      </c>
      <c r="R451" s="113" t="e">
        <f t="shared" si="98"/>
        <v>#VALUE!</v>
      </c>
      <c r="S451" s="130" t="e">
        <f t="shared" si="99"/>
        <v>#VALUE!</v>
      </c>
      <c r="T451" s="55">
        <v>0</v>
      </c>
      <c r="U451" s="113" t="e">
        <f t="shared" si="100"/>
        <v>#VALUE!</v>
      </c>
      <c r="V451" s="11"/>
      <c r="W451" s="11"/>
      <c r="AC451" s="100" t="str">
        <f t="shared" si="89"/>
        <v/>
      </c>
      <c r="AD451" s="129" t="e">
        <f t="shared" si="90"/>
        <v>#VALUE!</v>
      </c>
      <c r="AE451" s="5" t="e">
        <f t="shared" si="91"/>
        <v>#VALUE!</v>
      </c>
    </row>
    <row r="452" spans="1:31" x14ac:dyDescent="0.2">
      <c r="A452" s="41" t="str">
        <f>IF(F452="","",1+MAX(A$10:A451))</f>
        <v/>
      </c>
      <c r="B452" s="10"/>
      <c r="C452" s="10">
        <v>312</v>
      </c>
      <c r="D452" s="11" t="s">
        <v>91</v>
      </c>
      <c r="E452" s="113"/>
      <c r="F452" s="11"/>
      <c r="G452" s="113"/>
      <c r="H452" s="114">
        <v>0</v>
      </c>
      <c r="I452" s="113">
        <f t="shared" si="92"/>
        <v>0</v>
      </c>
      <c r="J452" s="113">
        <f t="shared" si="93"/>
        <v>0</v>
      </c>
      <c r="K452" s="113" t="str">
        <f>IF(ISERROR(VLOOKUP(AC452,Nachträge!$A$2:$Y$646,25,FALSE)),"",VLOOKUP(AC452,Nachträge!$A$2:$Y$646,25,FALSE))</f>
        <v/>
      </c>
      <c r="L452" s="114">
        <v>0</v>
      </c>
      <c r="M452" s="113" t="e">
        <f t="shared" si="94"/>
        <v>#VALUE!</v>
      </c>
      <c r="N452" s="113" t="e">
        <f t="shared" si="95"/>
        <v>#VALUE!</v>
      </c>
      <c r="O452" s="113" t="e">
        <f t="shared" si="96"/>
        <v>#VALUE!</v>
      </c>
      <c r="P452" s="113" t="e">
        <f t="shared" si="97"/>
        <v>#VALUE!</v>
      </c>
      <c r="Q452" s="113">
        <f>SUMIFS(Zahlungsfreigabe!$K$12:$K$1000,Zahlungsfreigabe!$C$12:$C$1000,Baukosten!F452,Zahlungsfreigabe!$E$12:$E$1000,D452)</f>
        <v>0</v>
      </c>
      <c r="R452" s="113" t="e">
        <f t="shared" si="98"/>
        <v>#VALUE!</v>
      </c>
      <c r="S452" s="130" t="e">
        <f t="shared" si="99"/>
        <v>#VALUE!</v>
      </c>
      <c r="T452" s="55">
        <v>0</v>
      </c>
      <c r="U452" s="113" t="e">
        <f t="shared" si="100"/>
        <v>#VALUE!</v>
      </c>
      <c r="V452" s="11"/>
      <c r="W452" s="11"/>
      <c r="AC452" s="100" t="str">
        <f t="shared" si="89"/>
        <v/>
      </c>
      <c r="AD452" s="129" t="e">
        <f t="shared" si="90"/>
        <v>#VALUE!</v>
      </c>
      <c r="AE452" s="5" t="e">
        <f t="shared" si="91"/>
        <v>#VALUE!</v>
      </c>
    </row>
    <row r="453" spans="1:31" x14ac:dyDescent="0.2">
      <c r="A453" s="41" t="str">
        <f>IF(F453="","",1+MAX(A$10:A452))</f>
        <v/>
      </c>
      <c r="B453" s="10"/>
      <c r="C453" s="10">
        <v>312</v>
      </c>
      <c r="D453" s="11" t="s">
        <v>91</v>
      </c>
      <c r="E453" s="113"/>
      <c r="F453" s="11"/>
      <c r="G453" s="113"/>
      <c r="H453" s="114">
        <v>0</v>
      </c>
      <c r="I453" s="113">
        <f t="shared" si="92"/>
        <v>0</v>
      </c>
      <c r="J453" s="113">
        <f t="shared" si="93"/>
        <v>0</v>
      </c>
      <c r="K453" s="113" t="str">
        <f>IF(ISERROR(VLOOKUP(AC453,Nachträge!$A$2:$Y$646,25,FALSE)),"",VLOOKUP(AC453,Nachträge!$A$2:$Y$646,25,FALSE))</f>
        <v/>
      </c>
      <c r="L453" s="114">
        <v>0</v>
      </c>
      <c r="M453" s="113" t="e">
        <f t="shared" si="94"/>
        <v>#VALUE!</v>
      </c>
      <c r="N453" s="113" t="e">
        <f t="shared" si="95"/>
        <v>#VALUE!</v>
      </c>
      <c r="O453" s="113" t="e">
        <f t="shared" si="96"/>
        <v>#VALUE!</v>
      </c>
      <c r="P453" s="113" t="e">
        <f t="shared" si="97"/>
        <v>#VALUE!</v>
      </c>
      <c r="Q453" s="113">
        <f>SUMIFS(Zahlungsfreigabe!$K$12:$K$1000,Zahlungsfreigabe!$C$12:$C$1000,Baukosten!F453,Zahlungsfreigabe!$E$12:$E$1000,D453)</f>
        <v>0</v>
      </c>
      <c r="R453" s="113" t="e">
        <f t="shared" si="98"/>
        <v>#VALUE!</v>
      </c>
      <c r="S453" s="130" t="e">
        <f t="shared" si="99"/>
        <v>#VALUE!</v>
      </c>
      <c r="T453" s="55">
        <v>0</v>
      </c>
      <c r="U453" s="113" t="e">
        <f t="shared" si="100"/>
        <v>#VALUE!</v>
      </c>
      <c r="V453" s="11"/>
      <c r="W453" s="11"/>
      <c r="AC453" s="100" t="str">
        <f t="shared" si="89"/>
        <v/>
      </c>
      <c r="AD453" s="129" t="e">
        <f t="shared" si="90"/>
        <v>#VALUE!</v>
      </c>
      <c r="AE453" s="5" t="e">
        <f t="shared" si="91"/>
        <v>#VALUE!</v>
      </c>
    </row>
    <row r="454" spans="1:31" x14ac:dyDescent="0.2">
      <c r="A454" s="41" t="str">
        <f>IF(F454="","",1+MAX(A$10:A453))</f>
        <v/>
      </c>
      <c r="B454" s="10"/>
      <c r="C454" s="10">
        <v>312</v>
      </c>
      <c r="D454" s="11" t="s">
        <v>91</v>
      </c>
      <c r="E454" s="113"/>
      <c r="F454" s="11"/>
      <c r="G454" s="113"/>
      <c r="H454" s="114">
        <v>0</v>
      </c>
      <c r="I454" s="113">
        <f t="shared" si="92"/>
        <v>0</v>
      </c>
      <c r="J454" s="113">
        <f t="shared" si="93"/>
        <v>0</v>
      </c>
      <c r="K454" s="113" t="str">
        <f>IF(ISERROR(VLOOKUP(AC454,Nachträge!$A$2:$Y$646,25,FALSE)),"",VLOOKUP(AC454,Nachträge!$A$2:$Y$646,25,FALSE))</f>
        <v/>
      </c>
      <c r="L454" s="114">
        <v>0</v>
      </c>
      <c r="M454" s="113" t="e">
        <f t="shared" si="94"/>
        <v>#VALUE!</v>
      </c>
      <c r="N454" s="113" t="e">
        <f t="shared" si="95"/>
        <v>#VALUE!</v>
      </c>
      <c r="O454" s="113" t="e">
        <f t="shared" si="96"/>
        <v>#VALUE!</v>
      </c>
      <c r="P454" s="113" t="e">
        <f t="shared" si="97"/>
        <v>#VALUE!</v>
      </c>
      <c r="Q454" s="113">
        <f>SUMIFS(Zahlungsfreigabe!$K$12:$K$1000,Zahlungsfreigabe!$C$12:$C$1000,Baukosten!F454,Zahlungsfreigabe!$E$12:$E$1000,D454)</f>
        <v>0</v>
      </c>
      <c r="R454" s="113" t="e">
        <f t="shared" si="98"/>
        <v>#VALUE!</v>
      </c>
      <c r="S454" s="130" t="e">
        <f t="shared" si="99"/>
        <v>#VALUE!</v>
      </c>
      <c r="T454" s="55">
        <v>0</v>
      </c>
      <c r="U454" s="113" t="e">
        <f t="shared" si="100"/>
        <v>#VALUE!</v>
      </c>
      <c r="V454" s="11"/>
      <c r="W454" s="11"/>
      <c r="AC454" s="100" t="str">
        <f t="shared" si="89"/>
        <v/>
      </c>
      <c r="AD454" s="129" t="e">
        <f t="shared" si="90"/>
        <v>#VALUE!</v>
      </c>
      <c r="AE454" s="5" t="e">
        <f t="shared" si="91"/>
        <v>#VALUE!</v>
      </c>
    </row>
    <row r="455" spans="1:31" x14ac:dyDescent="0.2">
      <c r="A455" s="41" t="str">
        <f>IF(F455="","",1+MAX(A$10:A454))</f>
        <v/>
      </c>
      <c r="B455" s="10"/>
      <c r="C455" s="10">
        <v>312</v>
      </c>
      <c r="D455" s="11" t="s">
        <v>91</v>
      </c>
      <c r="E455" s="113"/>
      <c r="F455" s="11"/>
      <c r="G455" s="113"/>
      <c r="H455" s="114">
        <v>0</v>
      </c>
      <c r="I455" s="113">
        <f t="shared" si="92"/>
        <v>0</v>
      </c>
      <c r="J455" s="113">
        <f t="shared" si="93"/>
        <v>0</v>
      </c>
      <c r="K455" s="113" t="str">
        <f>IF(ISERROR(VLOOKUP(AC455,Nachträge!$A$2:$Y$646,25,FALSE)),"",VLOOKUP(AC455,Nachträge!$A$2:$Y$646,25,FALSE))</f>
        <v/>
      </c>
      <c r="L455" s="114">
        <v>0</v>
      </c>
      <c r="M455" s="113" t="e">
        <f t="shared" si="94"/>
        <v>#VALUE!</v>
      </c>
      <c r="N455" s="113" t="e">
        <f t="shared" si="95"/>
        <v>#VALUE!</v>
      </c>
      <c r="O455" s="113" t="e">
        <f t="shared" si="96"/>
        <v>#VALUE!</v>
      </c>
      <c r="P455" s="113" t="e">
        <f t="shared" si="97"/>
        <v>#VALUE!</v>
      </c>
      <c r="Q455" s="113">
        <f>SUMIFS(Zahlungsfreigabe!$K$12:$K$1000,Zahlungsfreigabe!$C$12:$C$1000,Baukosten!F455,Zahlungsfreigabe!$E$12:$E$1000,D455)</f>
        <v>0</v>
      </c>
      <c r="R455" s="113" t="e">
        <f t="shared" si="98"/>
        <v>#VALUE!</v>
      </c>
      <c r="S455" s="130" t="e">
        <f t="shared" si="99"/>
        <v>#VALUE!</v>
      </c>
      <c r="T455" s="55">
        <v>0</v>
      </c>
      <c r="U455" s="113" t="e">
        <f t="shared" si="100"/>
        <v>#VALUE!</v>
      </c>
      <c r="V455" s="11"/>
      <c r="W455" s="11"/>
      <c r="AC455" s="100" t="str">
        <f t="shared" si="89"/>
        <v/>
      </c>
      <c r="AD455" s="129" t="e">
        <f t="shared" si="90"/>
        <v>#VALUE!</v>
      </c>
      <c r="AE455" s="5" t="e">
        <f t="shared" si="91"/>
        <v>#VALUE!</v>
      </c>
    </row>
    <row r="456" spans="1:31" x14ac:dyDescent="0.2">
      <c r="A456" s="41" t="str">
        <f>IF(F456="","",1+MAX(A$10:A455))</f>
        <v/>
      </c>
      <c r="B456" s="10"/>
      <c r="C456" s="10">
        <v>312</v>
      </c>
      <c r="D456" s="11" t="s">
        <v>91</v>
      </c>
      <c r="E456" s="113"/>
      <c r="F456" s="11"/>
      <c r="G456" s="113"/>
      <c r="H456" s="114">
        <v>0</v>
      </c>
      <c r="I456" s="113">
        <f t="shared" si="92"/>
        <v>0</v>
      </c>
      <c r="J456" s="113">
        <f t="shared" si="93"/>
        <v>0</v>
      </c>
      <c r="K456" s="113" t="str">
        <f>IF(ISERROR(VLOOKUP(AC456,Nachträge!$A$2:$Y$646,25,FALSE)),"",VLOOKUP(AC456,Nachträge!$A$2:$Y$646,25,FALSE))</f>
        <v/>
      </c>
      <c r="L456" s="114">
        <v>0</v>
      </c>
      <c r="M456" s="113" t="e">
        <f t="shared" si="94"/>
        <v>#VALUE!</v>
      </c>
      <c r="N456" s="113" t="e">
        <f t="shared" si="95"/>
        <v>#VALUE!</v>
      </c>
      <c r="O456" s="113" t="e">
        <f t="shared" si="96"/>
        <v>#VALUE!</v>
      </c>
      <c r="P456" s="113" t="e">
        <f t="shared" si="97"/>
        <v>#VALUE!</v>
      </c>
      <c r="Q456" s="113">
        <f>SUMIFS(Zahlungsfreigabe!$K$12:$K$1000,Zahlungsfreigabe!$C$12:$C$1000,Baukosten!F456,Zahlungsfreigabe!$E$12:$E$1000,D456)</f>
        <v>0</v>
      </c>
      <c r="R456" s="113" t="e">
        <f t="shared" si="98"/>
        <v>#VALUE!</v>
      </c>
      <c r="S456" s="130" t="e">
        <f t="shared" si="99"/>
        <v>#VALUE!</v>
      </c>
      <c r="T456" s="55">
        <v>0</v>
      </c>
      <c r="U456" s="113" t="e">
        <f t="shared" si="100"/>
        <v>#VALUE!</v>
      </c>
      <c r="V456" s="11"/>
      <c r="W456" s="11"/>
      <c r="AC456" s="100" t="str">
        <f t="shared" si="89"/>
        <v/>
      </c>
      <c r="AD456" s="129" t="e">
        <f t="shared" si="90"/>
        <v>#VALUE!</v>
      </c>
      <c r="AE456" s="5" t="e">
        <f t="shared" si="91"/>
        <v>#VALUE!</v>
      </c>
    </row>
    <row r="457" spans="1:31" x14ac:dyDescent="0.2">
      <c r="A457" s="41" t="str">
        <f>IF(F457="","",1+MAX(A$10:A456))</f>
        <v/>
      </c>
      <c r="B457" s="10"/>
      <c r="C457" s="10">
        <v>312</v>
      </c>
      <c r="D457" s="11" t="s">
        <v>91</v>
      </c>
      <c r="E457" s="113"/>
      <c r="F457" s="11"/>
      <c r="G457" s="113"/>
      <c r="H457" s="114">
        <v>0</v>
      </c>
      <c r="I457" s="113">
        <f t="shared" si="92"/>
        <v>0</v>
      </c>
      <c r="J457" s="113">
        <f t="shared" si="93"/>
        <v>0</v>
      </c>
      <c r="K457" s="113" t="str">
        <f>IF(ISERROR(VLOOKUP(AC457,Nachträge!$A$2:$Y$646,25,FALSE)),"",VLOOKUP(AC457,Nachträge!$A$2:$Y$646,25,FALSE))</f>
        <v/>
      </c>
      <c r="L457" s="114">
        <v>0</v>
      </c>
      <c r="M457" s="113" t="e">
        <f t="shared" si="94"/>
        <v>#VALUE!</v>
      </c>
      <c r="N457" s="113" t="e">
        <f t="shared" si="95"/>
        <v>#VALUE!</v>
      </c>
      <c r="O457" s="113" t="e">
        <f t="shared" si="96"/>
        <v>#VALUE!</v>
      </c>
      <c r="P457" s="113" t="e">
        <f t="shared" si="97"/>
        <v>#VALUE!</v>
      </c>
      <c r="Q457" s="113">
        <f>SUMIFS(Zahlungsfreigabe!$K$12:$K$1000,Zahlungsfreigabe!$C$12:$C$1000,Baukosten!F457,Zahlungsfreigabe!$E$12:$E$1000,D457)</f>
        <v>0</v>
      </c>
      <c r="R457" s="113" t="e">
        <f t="shared" si="98"/>
        <v>#VALUE!</v>
      </c>
      <c r="S457" s="130" t="e">
        <f t="shared" si="99"/>
        <v>#VALUE!</v>
      </c>
      <c r="T457" s="55">
        <v>0</v>
      </c>
      <c r="U457" s="113" t="e">
        <f t="shared" si="100"/>
        <v>#VALUE!</v>
      </c>
      <c r="V457" s="11"/>
      <c r="W457" s="11"/>
      <c r="AC457" s="100" t="str">
        <f t="shared" si="89"/>
        <v/>
      </c>
      <c r="AD457" s="129" t="e">
        <f t="shared" si="90"/>
        <v>#VALUE!</v>
      </c>
      <c r="AE457" s="5" t="e">
        <f t="shared" si="91"/>
        <v>#VALUE!</v>
      </c>
    </row>
    <row r="458" spans="1:31" x14ac:dyDescent="0.2">
      <c r="A458" s="41" t="str">
        <f>IF(F458="","",1+MAX(A$10:A457))</f>
        <v/>
      </c>
      <c r="B458" s="10"/>
      <c r="C458" s="10">
        <v>313</v>
      </c>
      <c r="D458" s="11" t="s">
        <v>92</v>
      </c>
      <c r="E458" s="113"/>
      <c r="F458" s="11"/>
      <c r="G458" s="113"/>
      <c r="H458" s="114">
        <v>0</v>
      </c>
      <c r="I458" s="113">
        <f t="shared" si="92"/>
        <v>0</v>
      </c>
      <c r="J458" s="113">
        <f t="shared" si="93"/>
        <v>0</v>
      </c>
      <c r="K458" s="113" t="str">
        <f>IF(ISERROR(VLOOKUP(AC458,Nachträge!$A$2:$Y$646,25,FALSE)),"",VLOOKUP(AC458,Nachträge!$A$2:$Y$646,25,FALSE))</f>
        <v/>
      </c>
      <c r="L458" s="114">
        <v>0</v>
      </c>
      <c r="M458" s="113" t="e">
        <f t="shared" si="94"/>
        <v>#VALUE!</v>
      </c>
      <c r="N458" s="113" t="e">
        <f t="shared" si="95"/>
        <v>#VALUE!</v>
      </c>
      <c r="O458" s="113" t="e">
        <f t="shared" si="96"/>
        <v>#VALUE!</v>
      </c>
      <c r="P458" s="113" t="e">
        <f t="shared" si="97"/>
        <v>#VALUE!</v>
      </c>
      <c r="Q458" s="113">
        <f>SUMIFS(Zahlungsfreigabe!$K$12:$K$1000,Zahlungsfreigabe!$C$12:$C$1000,Baukosten!F458,Zahlungsfreigabe!$E$12:$E$1000,D458)</f>
        <v>0</v>
      </c>
      <c r="R458" s="113" t="e">
        <f t="shared" si="98"/>
        <v>#VALUE!</v>
      </c>
      <c r="S458" s="130" t="e">
        <f t="shared" si="99"/>
        <v>#VALUE!</v>
      </c>
      <c r="T458" s="55">
        <v>0</v>
      </c>
      <c r="U458" s="113" t="e">
        <f t="shared" si="100"/>
        <v>#VALUE!</v>
      </c>
      <c r="V458" s="11"/>
      <c r="W458" s="11"/>
      <c r="AC458" s="100" t="str">
        <f t="shared" si="89"/>
        <v/>
      </c>
      <c r="AD458" s="129" t="e">
        <f t="shared" si="90"/>
        <v>#VALUE!</v>
      </c>
      <c r="AE458" s="5" t="e">
        <f t="shared" si="91"/>
        <v>#VALUE!</v>
      </c>
    </row>
    <row r="459" spans="1:31" x14ac:dyDescent="0.2">
      <c r="A459" s="41" t="str">
        <f>IF(F459="","",1+MAX(A$10:A458))</f>
        <v/>
      </c>
      <c r="B459" s="10"/>
      <c r="C459" s="10">
        <v>313</v>
      </c>
      <c r="D459" s="11" t="s">
        <v>92</v>
      </c>
      <c r="E459" s="113"/>
      <c r="F459" s="11"/>
      <c r="G459" s="113"/>
      <c r="H459" s="114">
        <v>0</v>
      </c>
      <c r="I459" s="113">
        <f t="shared" si="92"/>
        <v>0</v>
      </c>
      <c r="J459" s="113">
        <f t="shared" si="93"/>
        <v>0</v>
      </c>
      <c r="K459" s="113" t="str">
        <f>IF(ISERROR(VLOOKUP(AC459,Nachträge!$A$2:$Y$646,25,FALSE)),"",VLOOKUP(AC459,Nachträge!$A$2:$Y$646,25,FALSE))</f>
        <v/>
      </c>
      <c r="L459" s="114">
        <v>0</v>
      </c>
      <c r="M459" s="113" t="e">
        <f t="shared" si="94"/>
        <v>#VALUE!</v>
      </c>
      <c r="N459" s="113" t="e">
        <f t="shared" si="95"/>
        <v>#VALUE!</v>
      </c>
      <c r="O459" s="113" t="e">
        <f t="shared" si="96"/>
        <v>#VALUE!</v>
      </c>
      <c r="P459" s="113" t="e">
        <f t="shared" si="97"/>
        <v>#VALUE!</v>
      </c>
      <c r="Q459" s="113">
        <f>SUMIFS(Zahlungsfreigabe!$K$12:$K$1000,Zahlungsfreigabe!$C$12:$C$1000,Baukosten!F459,Zahlungsfreigabe!$E$12:$E$1000,D459)</f>
        <v>0</v>
      </c>
      <c r="R459" s="113" t="e">
        <f t="shared" si="98"/>
        <v>#VALUE!</v>
      </c>
      <c r="S459" s="130" t="e">
        <f t="shared" si="99"/>
        <v>#VALUE!</v>
      </c>
      <c r="T459" s="55">
        <v>0</v>
      </c>
      <c r="U459" s="113" t="e">
        <f t="shared" si="100"/>
        <v>#VALUE!</v>
      </c>
      <c r="V459" s="11"/>
      <c r="W459" s="11"/>
      <c r="AC459" s="100" t="str">
        <f t="shared" si="89"/>
        <v/>
      </c>
      <c r="AD459" s="129" t="e">
        <f t="shared" si="90"/>
        <v>#VALUE!</v>
      </c>
      <c r="AE459" s="5" t="e">
        <f t="shared" si="91"/>
        <v>#VALUE!</v>
      </c>
    </row>
    <row r="460" spans="1:31" x14ac:dyDescent="0.2">
      <c r="A460" s="41" t="str">
        <f>IF(F460="","",1+MAX(A$10:A459))</f>
        <v/>
      </c>
      <c r="B460" s="10"/>
      <c r="C460" s="10">
        <v>313</v>
      </c>
      <c r="D460" s="11" t="s">
        <v>92</v>
      </c>
      <c r="E460" s="113"/>
      <c r="F460" s="11"/>
      <c r="G460" s="113"/>
      <c r="H460" s="114">
        <v>0</v>
      </c>
      <c r="I460" s="113">
        <f t="shared" si="92"/>
        <v>0</v>
      </c>
      <c r="J460" s="113">
        <f t="shared" si="93"/>
        <v>0</v>
      </c>
      <c r="K460" s="113" t="str">
        <f>IF(ISERROR(VLOOKUP(AC460,Nachträge!$A$2:$Y$646,25,FALSE)),"",VLOOKUP(AC460,Nachträge!$A$2:$Y$646,25,FALSE))</f>
        <v/>
      </c>
      <c r="L460" s="114">
        <v>0</v>
      </c>
      <c r="M460" s="113" t="e">
        <f t="shared" si="94"/>
        <v>#VALUE!</v>
      </c>
      <c r="N460" s="113" t="e">
        <f t="shared" si="95"/>
        <v>#VALUE!</v>
      </c>
      <c r="O460" s="113" t="e">
        <f t="shared" si="96"/>
        <v>#VALUE!</v>
      </c>
      <c r="P460" s="113" t="e">
        <f t="shared" si="97"/>
        <v>#VALUE!</v>
      </c>
      <c r="Q460" s="113">
        <f>SUMIFS(Zahlungsfreigabe!$K$12:$K$1000,Zahlungsfreigabe!$C$12:$C$1000,Baukosten!F460,Zahlungsfreigabe!$E$12:$E$1000,D460)</f>
        <v>0</v>
      </c>
      <c r="R460" s="113" t="e">
        <f t="shared" si="98"/>
        <v>#VALUE!</v>
      </c>
      <c r="S460" s="130" t="e">
        <f t="shared" si="99"/>
        <v>#VALUE!</v>
      </c>
      <c r="T460" s="55">
        <v>0</v>
      </c>
      <c r="U460" s="113" t="e">
        <f t="shared" si="100"/>
        <v>#VALUE!</v>
      </c>
      <c r="V460" s="11"/>
      <c r="W460" s="11"/>
      <c r="AC460" s="100" t="str">
        <f t="shared" ref="AC460:AC523" si="101">IFERROR(A460,"")</f>
        <v/>
      </c>
      <c r="AD460" s="129" t="e">
        <f t="shared" ref="AD460:AD523" si="102">J460+K460</f>
        <v>#VALUE!</v>
      </c>
      <c r="AE460" s="5" t="e">
        <f t="shared" ref="AE460:AE523" si="103">(AD460/100)*80</f>
        <v>#VALUE!</v>
      </c>
    </row>
    <row r="461" spans="1:31" x14ac:dyDescent="0.2">
      <c r="A461" s="41" t="str">
        <f>IF(F461="","",1+MAX(A$10:A460))</f>
        <v/>
      </c>
      <c r="B461" s="10"/>
      <c r="C461" s="10">
        <v>313</v>
      </c>
      <c r="D461" s="11" t="s">
        <v>92</v>
      </c>
      <c r="E461" s="113"/>
      <c r="F461" s="11"/>
      <c r="G461" s="113"/>
      <c r="H461" s="114">
        <v>0</v>
      </c>
      <c r="I461" s="113">
        <f t="shared" ref="I461:I524" si="104">-SUM(G461*H461)</f>
        <v>0</v>
      </c>
      <c r="J461" s="113">
        <f t="shared" ref="J461:J524" si="105">SUM(G461+I461)</f>
        <v>0</v>
      </c>
      <c r="K461" s="113" t="str">
        <f>IF(ISERROR(VLOOKUP(AC461,Nachträge!$A$2:$Y$646,25,FALSE)),"",VLOOKUP(AC461,Nachträge!$A$2:$Y$646,25,FALSE))</f>
        <v/>
      </c>
      <c r="L461" s="114">
        <v>0</v>
      </c>
      <c r="M461" s="113" t="e">
        <f t="shared" ref="M461:M524" si="106">-SUM(K461*L461)</f>
        <v>#VALUE!</v>
      </c>
      <c r="N461" s="113" t="e">
        <f t="shared" ref="N461:N524" si="107">SUM(K461+M461)</f>
        <v>#VALUE!</v>
      </c>
      <c r="O461" s="113" t="e">
        <f t="shared" ref="O461:O524" si="108">SUM(G461+K461)</f>
        <v>#VALUE!</v>
      </c>
      <c r="P461" s="113" t="e">
        <f t="shared" ref="P461:P524" si="109">SUM(J461+N461)</f>
        <v>#VALUE!</v>
      </c>
      <c r="Q461" s="113">
        <f>SUMIFS(Zahlungsfreigabe!$K$12:$K$1000,Zahlungsfreigabe!$C$12:$C$1000,Baukosten!F461,Zahlungsfreigabe!$E$12:$E$1000,D461)</f>
        <v>0</v>
      </c>
      <c r="R461" s="113" t="e">
        <f t="shared" si="98"/>
        <v>#VALUE!</v>
      </c>
      <c r="S461" s="130" t="e">
        <f t="shared" si="99"/>
        <v>#VALUE!</v>
      </c>
      <c r="T461" s="55">
        <v>0</v>
      </c>
      <c r="U461" s="113" t="e">
        <f t="shared" si="100"/>
        <v>#VALUE!</v>
      </c>
      <c r="V461" s="11"/>
      <c r="W461" s="11"/>
      <c r="AC461" s="100" t="str">
        <f t="shared" si="101"/>
        <v/>
      </c>
      <c r="AD461" s="129" t="e">
        <f t="shared" si="102"/>
        <v>#VALUE!</v>
      </c>
      <c r="AE461" s="5" t="e">
        <f t="shared" si="103"/>
        <v>#VALUE!</v>
      </c>
    </row>
    <row r="462" spans="1:31" x14ac:dyDescent="0.2">
      <c r="A462" s="41" t="str">
        <f>IF(F462="","",1+MAX(A$10:A461))</f>
        <v/>
      </c>
      <c r="B462" s="10"/>
      <c r="C462" s="10">
        <v>313</v>
      </c>
      <c r="D462" s="11" t="s">
        <v>92</v>
      </c>
      <c r="E462" s="113"/>
      <c r="F462" s="11"/>
      <c r="G462" s="113"/>
      <c r="H462" s="114">
        <v>0</v>
      </c>
      <c r="I462" s="113">
        <f t="shared" si="104"/>
        <v>0</v>
      </c>
      <c r="J462" s="113">
        <f t="shared" si="105"/>
        <v>0</v>
      </c>
      <c r="K462" s="113" t="str">
        <f>IF(ISERROR(VLOOKUP(AC462,Nachträge!$A$2:$Y$646,25,FALSE)),"",VLOOKUP(AC462,Nachträge!$A$2:$Y$646,25,FALSE))</f>
        <v/>
      </c>
      <c r="L462" s="114">
        <v>0</v>
      </c>
      <c r="M462" s="113" t="e">
        <f t="shared" si="106"/>
        <v>#VALUE!</v>
      </c>
      <c r="N462" s="113" t="e">
        <f t="shared" si="107"/>
        <v>#VALUE!</v>
      </c>
      <c r="O462" s="113" t="e">
        <f t="shared" si="108"/>
        <v>#VALUE!</v>
      </c>
      <c r="P462" s="113" t="e">
        <f t="shared" si="109"/>
        <v>#VALUE!</v>
      </c>
      <c r="Q462" s="113">
        <f>SUMIFS(Zahlungsfreigabe!$K$12:$K$1000,Zahlungsfreigabe!$C$12:$C$1000,Baukosten!F462,Zahlungsfreigabe!$E$12:$E$1000,D462)</f>
        <v>0</v>
      </c>
      <c r="R462" s="113" t="e">
        <f t="shared" si="98"/>
        <v>#VALUE!</v>
      </c>
      <c r="S462" s="130" t="e">
        <f t="shared" si="99"/>
        <v>#VALUE!</v>
      </c>
      <c r="T462" s="55">
        <v>0</v>
      </c>
      <c r="U462" s="113" t="e">
        <f t="shared" si="100"/>
        <v>#VALUE!</v>
      </c>
      <c r="V462" s="11"/>
      <c r="W462" s="11"/>
      <c r="AC462" s="100" t="str">
        <f t="shared" si="101"/>
        <v/>
      </c>
      <c r="AD462" s="129" t="e">
        <f t="shared" si="102"/>
        <v>#VALUE!</v>
      </c>
      <c r="AE462" s="5" t="e">
        <f t="shared" si="103"/>
        <v>#VALUE!</v>
      </c>
    </row>
    <row r="463" spans="1:31" x14ac:dyDescent="0.2">
      <c r="A463" s="41" t="str">
        <f>IF(F463="","",1+MAX(A$10:A462))</f>
        <v/>
      </c>
      <c r="B463" s="10"/>
      <c r="C463" s="10">
        <v>313</v>
      </c>
      <c r="D463" s="11" t="s">
        <v>92</v>
      </c>
      <c r="E463" s="113"/>
      <c r="F463" s="11"/>
      <c r="G463" s="113"/>
      <c r="H463" s="114">
        <v>0</v>
      </c>
      <c r="I463" s="113">
        <f t="shared" si="104"/>
        <v>0</v>
      </c>
      <c r="J463" s="113">
        <f t="shared" si="105"/>
        <v>0</v>
      </c>
      <c r="K463" s="113" t="str">
        <f>IF(ISERROR(VLOOKUP(AC463,Nachträge!$A$2:$Y$646,25,FALSE)),"",VLOOKUP(AC463,Nachträge!$A$2:$Y$646,25,FALSE))</f>
        <v/>
      </c>
      <c r="L463" s="114">
        <v>0</v>
      </c>
      <c r="M463" s="113" t="e">
        <f t="shared" si="106"/>
        <v>#VALUE!</v>
      </c>
      <c r="N463" s="113" t="e">
        <f t="shared" si="107"/>
        <v>#VALUE!</v>
      </c>
      <c r="O463" s="113" t="e">
        <f t="shared" si="108"/>
        <v>#VALUE!</v>
      </c>
      <c r="P463" s="113" t="e">
        <f t="shared" si="109"/>
        <v>#VALUE!</v>
      </c>
      <c r="Q463" s="113">
        <f>SUMIFS(Zahlungsfreigabe!$K$12:$K$1000,Zahlungsfreigabe!$C$12:$C$1000,Baukosten!F463,Zahlungsfreigabe!$E$12:$E$1000,D463)</f>
        <v>0</v>
      </c>
      <c r="R463" s="113" t="e">
        <f t="shared" si="98"/>
        <v>#VALUE!</v>
      </c>
      <c r="S463" s="130" t="e">
        <f t="shared" si="99"/>
        <v>#VALUE!</v>
      </c>
      <c r="T463" s="55">
        <v>0</v>
      </c>
      <c r="U463" s="113" t="e">
        <f t="shared" si="100"/>
        <v>#VALUE!</v>
      </c>
      <c r="V463" s="11"/>
      <c r="W463" s="11"/>
      <c r="AC463" s="100" t="str">
        <f t="shared" si="101"/>
        <v/>
      </c>
      <c r="AD463" s="129" t="e">
        <f t="shared" si="102"/>
        <v>#VALUE!</v>
      </c>
      <c r="AE463" s="5" t="e">
        <f t="shared" si="103"/>
        <v>#VALUE!</v>
      </c>
    </row>
    <row r="464" spans="1:31" x14ac:dyDescent="0.2">
      <c r="A464" s="41" t="str">
        <f>IF(F464="","",1+MAX(A$10:A463))</f>
        <v/>
      </c>
      <c r="B464" s="10"/>
      <c r="C464" s="10">
        <v>313</v>
      </c>
      <c r="D464" s="11" t="s">
        <v>92</v>
      </c>
      <c r="E464" s="113"/>
      <c r="F464" s="11"/>
      <c r="G464" s="113"/>
      <c r="H464" s="114">
        <v>0</v>
      </c>
      <c r="I464" s="113">
        <f t="shared" si="104"/>
        <v>0</v>
      </c>
      <c r="J464" s="113">
        <f t="shared" si="105"/>
        <v>0</v>
      </c>
      <c r="K464" s="113" t="str">
        <f>IF(ISERROR(VLOOKUP(AC464,Nachträge!$A$2:$Y$646,25,FALSE)),"",VLOOKUP(AC464,Nachträge!$A$2:$Y$646,25,FALSE))</f>
        <v/>
      </c>
      <c r="L464" s="114">
        <v>0</v>
      </c>
      <c r="M464" s="113" t="e">
        <f t="shared" si="106"/>
        <v>#VALUE!</v>
      </c>
      <c r="N464" s="113" t="e">
        <f t="shared" si="107"/>
        <v>#VALUE!</v>
      </c>
      <c r="O464" s="113" t="e">
        <f t="shared" si="108"/>
        <v>#VALUE!</v>
      </c>
      <c r="P464" s="113" t="e">
        <f t="shared" si="109"/>
        <v>#VALUE!</v>
      </c>
      <c r="Q464" s="113">
        <f>SUMIFS(Zahlungsfreigabe!$K$12:$K$1000,Zahlungsfreigabe!$C$12:$C$1000,Baukosten!F464,Zahlungsfreigabe!$E$12:$E$1000,D464)</f>
        <v>0</v>
      </c>
      <c r="R464" s="113" t="e">
        <f t="shared" si="98"/>
        <v>#VALUE!</v>
      </c>
      <c r="S464" s="130" t="e">
        <f t="shared" si="99"/>
        <v>#VALUE!</v>
      </c>
      <c r="T464" s="55">
        <v>0</v>
      </c>
      <c r="U464" s="113" t="e">
        <f t="shared" si="100"/>
        <v>#VALUE!</v>
      </c>
      <c r="V464" s="11"/>
      <c r="W464" s="11"/>
      <c r="AC464" s="100" t="str">
        <f t="shared" si="101"/>
        <v/>
      </c>
      <c r="AD464" s="129" t="e">
        <f t="shared" si="102"/>
        <v>#VALUE!</v>
      </c>
      <c r="AE464" s="5" t="e">
        <f t="shared" si="103"/>
        <v>#VALUE!</v>
      </c>
    </row>
    <row r="465" spans="1:31" x14ac:dyDescent="0.2">
      <c r="A465" s="41" t="str">
        <f>IF(F465="","",1+MAX(A$10:A464))</f>
        <v/>
      </c>
      <c r="B465" s="10"/>
      <c r="C465" s="10">
        <v>313</v>
      </c>
      <c r="D465" s="11" t="s">
        <v>92</v>
      </c>
      <c r="E465" s="113"/>
      <c r="F465" s="11"/>
      <c r="G465" s="113"/>
      <c r="H465" s="114">
        <v>0</v>
      </c>
      <c r="I465" s="113">
        <f t="shared" si="104"/>
        <v>0</v>
      </c>
      <c r="J465" s="113">
        <f t="shared" si="105"/>
        <v>0</v>
      </c>
      <c r="K465" s="113" t="str">
        <f>IF(ISERROR(VLOOKUP(AC465,Nachträge!$A$2:$Y$646,25,FALSE)),"",VLOOKUP(AC465,Nachträge!$A$2:$Y$646,25,FALSE))</f>
        <v/>
      </c>
      <c r="L465" s="114">
        <v>0</v>
      </c>
      <c r="M465" s="113" t="e">
        <f t="shared" si="106"/>
        <v>#VALUE!</v>
      </c>
      <c r="N465" s="113" t="e">
        <f t="shared" si="107"/>
        <v>#VALUE!</v>
      </c>
      <c r="O465" s="113" t="e">
        <f t="shared" si="108"/>
        <v>#VALUE!</v>
      </c>
      <c r="P465" s="113" t="e">
        <f t="shared" si="109"/>
        <v>#VALUE!</v>
      </c>
      <c r="Q465" s="113">
        <f>SUMIFS(Zahlungsfreigabe!$K$12:$K$1000,Zahlungsfreigabe!$C$12:$C$1000,Baukosten!F465,Zahlungsfreigabe!$E$12:$E$1000,D465)</f>
        <v>0</v>
      </c>
      <c r="R465" s="113" t="e">
        <f t="shared" si="98"/>
        <v>#VALUE!</v>
      </c>
      <c r="S465" s="130" t="e">
        <f t="shared" si="99"/>
        <v>#VALUE!</v>
      </c>
      <c r="T465" s="55">
        <v>0</v>
      </c>
      <c r="U465" s="113" t="e">
        <f t="shared" si="100"/>
        <v>#VALUE!</v>
      </c>
      <c r="V465" s="11"/>
      <c r="W465" s="11"/>
      <c r="AC465" s="100" t="str">
        <f t="shared" si="101"/>
        <v/>
      </c>
      <c r="AD465" s="129" t="e">
        <f t="shared" si="102"/>
        <v>#VALUE!</v>
      </c>
      <c r="AE465" s="5" t="e">
        <f t="shared" si="103"/>
        <v>#VALUE!</v>
      </c>
    </row>
    <row r="466" spans="1:31" x14ac:dyDescent="0.2">
      <c r="A466" s="41" t="str">
        <f>IF(F466="","",1+MAX(A$10:A465))</f>
        <v/>
      </c>
      <c r="B466" s="10"/>
      <c r="C466" s="10">
        <v>313</v>
      </c>
      <c r="D466" s="11" t="s">
        <v>92</v>
      </c>
      <c r="E466" s="113"/>
      <c r="F466" s="11"/>
      <c r="G466" s="113"/>
      <c r="H466" s="114">
        <v>0</v>
      </c>
      <c r="I466" s="113">
        <f t="shared" si="104"/>
        <v>0</v>
      </c>
      <c r="J466" s="113">
        <f t="shared" si="105"/>
        <v>0</v>
      </c>
      <c r="K466" s="113" t="str">
        <f>IF(ISERROR(VLOOKUP(AC466,Nachträge!$A$2:$Y$646,25,FALSE)),"",VLOOKUP(AC466,Nachträge!$A$2:$Y$646,25,FALSE))</f>
        <v/>
      </c>
      <c r="L466" s="114">
        <v>0</v>
      </c>
      <c r="M466" s="113" t="e">
        <f t="shared" si="106"/>
        <v>#VALUE!</v>
      </c>
      <c r="N466" s="113" t="e">
        <f t="shared" si="107"/>
        <v>#VALUE!</v>
      </c>
      <c r="O466" s="113" t="e">
        <f t="shared" si="108"/>
        <v>#VALUE!</v>
      </c>
      <c r="P466" s="113" t="e">
        <f t="shared" si="109"/>
        <v>#VALUE!</v>
      </c>
      <c r="Q466" s="113">
        <f>SUMIFS(Zahlungsfreigabe!$K$12:$K$1000,Zahlungsfreigabe!$C$12:$C$1000,Baukosten!F466,Zahlungsfreigabe!$E$12:$E$1000,D466)</f>
        <v>0</v>
      </c>
      <c r="R466" s="113" t="e">
        <f t="shared" si="98"/>
        <v>#VALUE!</v>
      </c>
      <c r="S466" s="130" t="e">
        <f t="shared" si="99"/>
        <v>#VALUE!</v>
      </c>
      <c r="T466" s="55">
        <v>0</v>
      </c>
      <c r="U466" s="113" t="e">
        <f t="shared" si="100"/>
        <v>#VALUE!</v>
      </c>
      <c r="V466" s="11"/>
      <c r="W466" s="11"/>
      <c r="AC466" s="100" t="str">
        <f t="shared" si="101"/>
        <v/>
      </c>
      <c r="AD466" s="129" t="e">
        <f t="shared" si="102"/>
        <v>#VALUE!</v>
      </c>
      <c r="AE466" s="5" t="e">
        <f t="shared" si="103"/>
        <v>#VALUE!</v>
      </c>
    </row>
    <row r="467" spans="1:31" x14ac:dyDescent="0.2">
      <c r="A467" s="41" t="str">
        <f>IF(F467="","",1+MAX(A$10:A466))</f>
        <v/>
      </c>
      <c r="B467" s="10"/>
      <c r="C467" s="10">
        <v>313</v>
      </c>
      <c r="D467" s="11" t="s">
        <v>92</v>
      </c>
      <c r="E467" s="113"/>
      <c r="F467" s="11"/>
      <c r="G467" s="113"/>
      <c r="H467" s="114">
        <v>0</v>
      </c>
      <c r="I467" s="113">
        <f t="shared" si="104"/>
        <v>0</v>
      </c>
      <c r="J467" s="113">
        <f t="shared" si="105"/>
        <v>0</v>
      </c>
      <c r="K467" s="113" t="str">
        <f>IF(ISERROR(VLOOKUP(AC467,Nachträge!$A$2:$Y$646,25,FALSE)),"",VLOOKUP(AC467,Nachträge!$A$2:$Y$646,25,FALSE))</f>
        <v/>
      </c>
      <c r="L467" s="114">
        <v>0</v>
      </c>
      <c r="M467" s="113" t="e">
        <f t="shared" si="106"/>
        <v>#VALUE!</v>
      </c>
      <c r="N467" s="113" t="e">
        <f t="shared" si="107"/>
        <v>#VALUE!</v>
      </c>
      <c r="O467" s="113" t="e">
        <f t="shared" si="108"/>
        <v>#VALUE!</v>
      </c>
      <c r="P467" s="113" t="e">
        <f t="shared" si="109"/>
        <v>#VALUE!</v>
      </c>
      <c r="Q467" s="113">
        <f>SUMIFS(Zahlungsfreigabe!$K$12:$K$1000,Zahlungsfreigabe!$C$12:$C$1000,Baukosten!F467,Zahlungsfreigabe!$E$12:$E$1000,D467)</f>
        <v>0</v>
      </c>
      <c r="R467" s="113" t="e">
        <f t="shared" si="98"/>
        <v>#VALUE!</v>
      </c>
      <c r="S467" s="130" t="e">
        <f t="shared" si="99"/>
        <v>#VALUE!</v>
      </c>
      <c r="T467" s="55">
        <v>0</v>
      </c>
      <c r="U467" s="113" t="e">
        <f t="shared" si="100"/>
        <v>#VALUE!</v>
      </c>
      <c r="V467" s="11"/>
      <c r="W467" s="11"/>
      <c r="AC467" s="100" t="str">
        <f t="shared" si="101"/>
        <v/>
      </c>
      <c r="AD467" s="129" t="e">
        <f t="shared" si="102"/>
        <v>#VALUE!</v>
      </c>
      <c r="AE467" s="5" t="e">
        <f t="shared" si="103"/>
        <v>#VALUE!</v>
      </c>
    </row>
    <row r="468" spans="1:31" x14ac:dyDescent="0.2">
      <c r="A468" s="41" t="str">
        <f>IF(F468="","",1+MAX(A$10:A467))</f>
        <v/>
      </c>
      <c r="B468" s="10"/>
      <c r="C468" s="10">
        <v>313</v>
      </c>
      <c r="D468" s="11" t="s">
        <v>92</v>
      </c>
      <c r="E468" s="113"/>
      <c r="F468" s="11"/>
      <c r="G468" s="113"/>
      <c r="H468" s="114">
        <v>0</v>
      </c>
      <c r="I468" s="113">
        <f t="shared" si="104"/>
        <v>0</v>
      </c>
      <c r="J468" s="113">
        <f t="shared" si="105"/>
        <v>0</v>
      </c>
      <c r="K468" s="113" t="str">
        <f>IF(ISERROR(VLOOKUP(AC468,Nachträge!$A$2:$Y$646,25,FALSE)),"",VLOOKUP(AC468,Nachträge!$A$2:$Y$646,25,FALSE))</f>
        <v/>
      </c>
      <c r="L468" s="114">
        <v>0</v>
      </c>
      <c r="M468" s="113" t="e">
        <f t="shared" si="106"/>
        <v>#VALUE!</v>
      </c>
      <c r="N468" s="113" t="e">
        <f t="shared" si="107"/>
        <v>#VALUE!</v>
      </c>
      <c r="O468" s="113" t="e">
        <f t="shared" si="108"/>
        <v>#VALUE!</v>
      </c>
      <c r="P468" s="113" t="e">
        <f t="shared" si="109"/>
        <v>#VALUE!</v>
      </c>
      <c r="Q468" s="113">
        <f>SUMIFS(Zahlungsfreigabe!$K$12:$K$1000,Zahlungsfreigabe!$C$12:$C$1000,Baukosten!F468,Zahlungsfreigabe!$E$12:$E$1000,D468)</f>
        <v>0</v>
      </c>
      <c r="R468" s="113" t="e">
        <f t="shared" si="98"/>
        <v>#VALUE!</v>
      </c>
      <c r="S468" s="130" t="e">
        <f t="shared" si="99"/>
        <v>#VALUE!</v>
      </c>
      <c r="T468" s="55">
        <v>0</v>
      </c>
      <c r="U468" s="113" t="e">
        <f t="shared" si="100"/>
        <v>#VALUE!</v>
      </c>
      <c r="V468" s="11"/>
      <c r="W468" s="11"/>
      <c r="AC468" s="100" t="str">
        <f t="shared" si="101"/>
        <v/>
      </c>
      <c r="AD468" s="129" t="e">
        <f t="shared" si="102"/>
        <v>#VALUE!</v>
      </c>
      <c r="AE468" s="5" t="e">
        <f t="shared" si="103"/>
        <v>#VALUE!</v>
      </c>
    </row>
    <row r="469" spans="1:31" x14ac:dyDescent="0.2">
      <c r="A469" s="41" t="str">
        <f>IF(F469="","",1+MAX(A$10:A468))</f>
        <v/>
      </c>
      <c r="B469" s="10"/>
      <c r="C469" s="10">
        <v>313</v>
      </c>
      <c r="D469" s="11" t="s">
        <v>92</v>
      </c>
      <c r="E469" s="113"/>
      <c r="F469" s="11"/>
      <c r="G469" s="113"/>
      <c r="H469" s="114">
        <v>0</v>
      </c>
      <c r="I469" s="113">
        <f t="shared" si="104"/>
        <v>0</v>
      </c>
      <c r="J469" s="113">
        <f t="shared" si="105"/>
        <v>0</v>
      </c>
      <c r="K469" s="113" t="str">
        <f>IF(ISERROR(VLOOKUP(AC469,Nachträge!$A$2:$Y$646,25,FALSE)),"",VLOOKUP(AC469,Nachträge!$A$2:$Y$646,25,FALSE))</f>
        <v/>
      </c>
      <c r="L469" s="114">
        <v>0</v>
      </c>
      <c r="M469" s="113" t="e">
        <f t="shared" si="106"/>
        <v>#VALUE!</v>
      </c>
      <c r="N469" s="113" t="e">
        <f t="shared" si="107"/>
        <v>#VALUE!</v>
      </c>
      <c r="O469" s="113" t="e">
        <f t="shared" si="108"/>
        <v>#VALUE!</v>
      </c>
      <c r="P469" s="113" t="e">
        <f t="shared" si="109"/>
        <v>#VALUE!</v>
      </c>
      <c r="Q469" s="113">
        <f>SUMIFS(Zahlungsfreigabe!$K$12:$K$1000,Zahlungsfreigabe!$C$12:$C$1000,Baukosten!F469,Zahlungsfreigabe!$E$12:$E$1000,D469)</f>
        <v>0</v>
      </c>
      <c r="R469" s="113" t="e">
        <f t="shared" si="98"/>
        <v>#VALUE!</v>
      </c>
      <c r="S469" s="130" t="e">
        <f t="shared" si="99"/>
        <v>#VALUE!</v>
      </c>
      <c r="T469" s="55">
        <v>0</v>
      </c>
      <c r="U469" s="113" t="e">
        <f t="shared" si="100"/>
        <v>#VALUE!</v>
      </c>
      <c r="V469" s="11"/>
      <c r="W469" s="11"/>
      <c r="AC469" s="100" t="str">
        <f t="shared" si="101"/>
        <v/>
      </c>
      <c r="AD469" s="129" t="e">
        <f t="shared" si="102"/>
        <v>#VALUE!</v>
      </c>
      <c r="AE469" s="5" t="e">
        <f t="shared" si="103"/>
        <v>#VALUE!</v>
      </c>
    </row>
    <row r="470" spans="1:31" x14ac:dyDescent="0.2">
      <c r="A470" s="41" t="str">
        <f>IF(F470="","",1+MAX(A$10:A469))</f>
        <v/>
      </c>
      <c r="B470" s="10"/>
      <c r="C470" s="10">
        <v>313</v>
      </c>
      <c r="D470" s="11" t="s">
        <v>92</v>
      </c>
      <c r="E470" s="113"/>
      <c r="F470" s="11"/>
      <c r="G470" s="113"/>
      <c r="H470" s="114">
        <v>0</v>
      </c>
      <c r="I470" s="113">
        <f t="shared" si="104"/>
        <v>0</v>
      </c>
      <c r="J470" s="113">
        <f t="shared" si="105"/>
        <v>0</v>
      </c>
      <c r="K470" s="113" t="str">
        <f>IF(ISERROR(VLOOKUP(AC470,Nachträge!$A$2:$Y$646,25,FALSE)),"",VLOOKUP(AC470,Nachträge!$A$2:$Y$646,25,FALSE))</f>
        <v/>
      </c>
      <c r="L470" s="114">
        <v>0</v>
      </c>
      <c r="M470" s="113" t="e">
        <f t="shared" si="106"/>
        <v>#VALUE!</v>
      </c>
      <c r="N470" s="113" t="e">
        <f t="shared" si="107"/>
        <v>#VALUE!</v>
      </c>
      <c r="O470" s="113" t="e">
        <f t="shared" si="108"/>
        <v>#VALUE!</v>
      </c>
      <c r="P470" s="113" t="e">
        <f t="shared" si="109"/>
        <v>#VALUE!</v>
      </c>
      <c r="Q470" s="113">
        <f>SUMIFS(Zahlungsfreigabe!$K$12:$K$1000,Zahlungsfreigabe!$C$12:$C$1000,Baukosten!F470,Zahlungsfreigabe!$E$12:$E$1000,D470)</f>
        <v>0</v>
      </c>
      <c r="R470" s="113" t="e">
        <f t="shared" si="98"/>
        <v>#VALUE!</v>
      </c>
      <c r="S470" s="130" t="e">
        <f t="shared" si="99"/>
        <v>#VALUE!</v>
      </c>
      <c r="T470" s="55">
        <v>0</v>
      </c>
      <c r="U470" s="113" t="e">
        <f t="shared" si="100"/>
        <v>#VALUE!</v>
      </c>
      <c r="V470" s="11"/>
      <c r="W470" s="11"/>
      <c r="AC470" s="100" t="str">
        <f t="shared" si="101"/>
        <v/>
      </c>
      <c r="AD470" s="129" t="e">
        <f t="shared" si="102"/>
        <v>#VALUE!</v>
      </c>
      <c r="AE470" s="5" t="e">
        <f t="shared" si="103"/>
        <v>#VALUE!</v>
      </c>
    </row>
    <row r="471" spans="1:31" x14ac:dyDescent="0.2">
      <c r="A471" s="41" t="str">
        <f>IF(F471="","",1+MAX(A$10:A470))</f>
        <v/>
      </c>
      <c r="B471" s="10"/>
      <c r="C471" s="10">
        <v>313</v>
      </c>
      <c r="D471" s="11" t="s">
        <v>92</v>
      </c>
      <c r="E471" s="113"/>
      <c r="F471" s="11"/>
      <c r="G471" s="113"/>
      <c r="H471" s="114">
        <v>0</v>
      </c>
      <c r="I471" s="113">
        <f t="shared" si="104"/>
        <v>0</v>
      </c>
      <c r="J471" s="113">
        <f t="shared" si="105"/>
        <v>0</v>
      </c>
      <c r="K471" s="113" t="str">
        <f>IF(ISERROR(VLOOKUP(AC471,Nachträge!$A$2:$Y$646,25,FALSE)),"",VLOOKUP(AC471,Nachträge!$A$2:$Y$646,25,FALSE))</f>
        <v/>
      </c>
      <c r="L471" s="114">
        <v>0</v>
      </c>
      <c r="M471" s="113" t="e">
        <f t="shared" si="106"/>
        <v>#VALUE!</v>
      </c>
      <c r="N471" s="113" t="e">
        <f t="shared" si="107"/>
        <v>#VALUE!</v>
      </c>
      <c r="O471" s="113" t="e">
        <f t="shared" si="108"/>
        <v>#VALUE!</v>
      </c>
      <c r="P471" s="113" t="e">
        <f t="shared" si="109"/>
        <v>#VALUE!</v>
      </c>
      <c r="Q471" s="113">
        <f>SUMIFS(Zahlungsfreigabe!$K$12:$K$1000,Zahlungsfreigabe!$C$12:$C$1000,Baukosten!F471,Zahlungsfreigabe!$E$12:$E$1000,D471)</f>
        <v>0</v>
      </c>
      <c r="R471" s="113" t="e">
        <f t="shared" si="98"/>
        <v>#VALUE!</v>
      </c>
      <c r="S471" s="130" t="e">
        <f t="shared" si="99"/>
        <v>#VALUE!</v>
      </c>
      <c r="T471" s="55">
        <v>0</v>
      </c>
      <c r="U471" s="113" t="e">
        <f t="shared" si="100"/>
        <v>#VALUE!</v>
      </c>
      <c r="V471" s="11"/>
      <c r="W471" s="11"/>
      <c r="AC471" s="100" t="str">
        <f t="shared" si="101"/>
        <v/>
      </c>
      <c r="AD471" s="129" t="e">
        <f t="shared" si="102"/>
        <v>#VALUE!</v>
      </c>
      <c r="AE471" s="5" t="e">
        <f t="shared" si="103"/>
        <v>#VALUE!</v>
      </c>
    </row>
    <row r="472" spans="1:31" x14ac:dyDescent="0.2">
      <c r="A472" s="41" t="str">
        <f>IF(F472="","",1+MAX(A$10:A471))</f>
        <v/>
      </c>
      <c r="B472" s="10"/>
      <c r="C472" s="10">
        <v>313</v>
      </c>
      <c r="D472" s="11" t="s">
        <v>92</v>
      </c>
      <c r="E472" s="113"/>
      <c r="F472" s="11"/>
      <c r="G472" s="113"/>
      <c r="H472" s="114">
        <v>0</v>
      </c>
      <c r="I472" s="113">
        <f t="shared" si="104"/>
        <v>0</v>
      </c>
      <c r="J472" s="113">
        <f t="shared" si="105"/>
        <v>0</v>
      </c>
      <c r="K472" s="113" t="str">
        <f>IF(ISERROR(VLOOKUP(AC472,Nachträge!$A$2:$Y$646,25,FALSE)),"",VLOOKUP(AC472,Nachträge!$A$2:$Y$646,25,FALSE))</f>
        <v/>
      </c>
      <c r="L472" s="114">
        <v>0</v>
      </c>
      <c r="M472" s="113" t="e">
        <f t="shared" si="106"/>
        <v>#VALUE!</v>
      </c>
      <c r="N472" s="113" t="e">
        <f t="shared" si="107"/>
        <v>#VALUE!</v>
      </c>
      <c r="O472" s="113" t="e">
        <f t="shared" si="108"/>
        <v>#VALUE!</v>
      </c>
      <c r="P472" s="113" t="e">
        <f t="shared" si="109"/>
        <v>#VALUE!</v>
      </c>
      <c r="Q472" s="113">
        <f>SUMIFS(Zahlungsfreigabe!$K$12:$K$1000,Zahlungsfreigabe!$C$12:$C$1000,Baukosten!F472,Zahlungsfreigabe!$E$12:$E$1000,D472)</f>
        <v>0</v>
      </c>
      <c r="R472" s="113" t="e">
        <f t="shared" si="98"/>
        <v>#VALUE!</v>
      </c>
      <c r="S472" s="130" t="e">
        <f t="shared" si="99"/>
        <v>#VALUE!</v>
      </c>
      <c r="T472" s="55">
        <v>0</v>
      </c>
      <c r="U472" s="113" t="e">
        <f t="shared" si="100"/>
        <v>#VALUE!</v>
      </c>
      <c r="V472" s="11"/>
      <c r="W472" s="11"/>
      <c r="AC472" s="100" t="str">
        <f t="shared" si="101"/>
        <v/>
      </c>
      <c r="AD472" s="129" t="e">
        <f t="shared" si="102"/>
        <v>#VALUE!</v>
      </c>
      <c r="AE472" s="5" t="e">
        <f t="shared" si="103"/>
        <v>#VALUE!</v>
      </c>
    </row>
    <row r="473" spans="1:31" x14ac:dyDescent="0.2">
      <c r="A473" s="41" t="str">
        <f>IF(F473="","",1+MAX(A$10:A472))</f>
        <v/>
      </c>
      <c r="B473" s="10"/>
      <c r="C473" s="10">
        <v>313</v>
      </c>
      <c r="D473" s="11" t="s">
        <v>92</v>
      </c>
      <c r="E473" s="113"/>
      <c r="F473" s="11"/>
      <c r="G473" s="113"/>
      <c r="H473" s="114">
        <v>0</v>
      </c>
      <c r="I473" s="113">
        <f t="shared" si="104"/>
        <v>0</v>
      </c>
      <c r="J473" s="113">
        <f t="shared" si="105"/>
        <v>0</v>
      </c>
      <c r="K473" s="113" t="str">
        <f>IF(ISERROR(VLOOKUP(AC473,Nachträge!$A$2:$Y$646,25,FALSE)),"",VLOOKUP(AC473,Nachträge!$A$2:$Y$646,25,FALSE))</f>
        <v/>
      </c>
      <c r="L473" s="114">
        <v>0</v>
      </c>
      <c r="M473" s="113" t="e">
        <f t="shared" si="106"/>
        <v>#VALUE!</v>
      </c>
      <c r="N473" s="113" t="e">
        <f t="shared" si="107"/>
        <v>#VALUE!</v>
      </c>
      <c r="O473" s="113" t="e">
        <f t="shared" si="108"/>
        <v>#VALUE!</v>
      </c>
      <c r="P473" s="113" t="e">
        <f t="shared" si="109"/>
        <v>#VALUE!</v>
      </c>
      <c r="Q473" s="113">
        <f>SUMIFS(Zahlungsfreigabe!$K$12:$K$1000,Zahlungsfreigabe!$C$12:$C$1000,Baukosten!F473,Zahlungsfreigabe!$E$12:$E$1000,D473)</f>
        <v>0</v>
      </c>
      <c r="R473" s="113" t="e">
        <f t="shared" si="98"/>
        <v>#VALUE!</v>
      </c>
      <c r="S473" s="130" t="e">
        <f t="shared" si="99"/>
        <v>#VALUE!</v>
      </c>
      <c r="T473" s="55">
        <v>0</v>
      </c>
      <c r="U473" s="113" t="e">
        <f t="shared" si="100"/>
        <v>#VALUE!</v>
      </c>
      <c r="V473" s="11"/>
      <c r="W473" s="11"/>
      <c r="AC473" s="100" t="str">
        <f t="shared" si="101"/>
        <v/>
      </c>
      <c r="AD473" s="129" t="e">
        <f t="shared" si="102"/>
        <v>#VALUE!</v>
      </c>
      <c r="AE473" s="5" t="e">
        <f t="shared" si="103"/>
        <v>#VALUE!</v>
      </c>
    </row>
    <row r="474" spans="1:31" x14ac:dyDescent="0.2">
      <c r="A474" s="41" t="str">
        <f>IF(F474="","",1+MAX(A$10:A473))</f>
        <v/>
      </c>
      <c r="B474" s="10"/>
      <c r="C474" s="10">
        <v>313</v>
      </c>
      <c r="D474" s="11" t="s">
        <v>92</v>
      </c>
      <c r="E474" s="113"/>
      <c r="F474" s="11"/>
      <c r="G474" s="113"/>
      <c r="H474" s="114">
        <v>0</v>
      </c>
      <c r="I474" s="113">
        <f t="shared" si="104"/>
        <v>0</v>
      </c>
      <c r="J474" s="113">
        <f t="shared" si="105"/>
        <v>0</v>
      </c>
      <c r="K474" s="113" t="str">
        <f>IF(ISERROR(VLOOKUP(AC474,Nachträge!$A$2:$Y$646,25,FALSE)),"",VLOOKUP(AC474,Nachträge!$A$2:$Y$646,25,FALSE))</f>
        <v/>
      </c>
      <c r="L474" s="114">
        <v>0</v>
      </c>
      <c r="M474" s="113" t="e">
        <f t="shared" si="106"/>
        <v>#VALUE!</v>
      </c>
      <c r="N474" s="113" t="e">
        <f t="shared" si="107"/>
        <v>#VALUE!</v>
      </c>
      <c r="O474" s="113" t="e">
        <f t="shared" si="108"/>
        <v>#VALUE!</v>
      </c>
      <c r="P474" s="113" t="e">
        <f t="shared" si="109"/>
        <v>#VALUE!</v>
      </c>
      <c r="Q474" s="113">
        <f>SUMIFS(Zahlungsfreigabe!$K$12:$K$1000,Zahlungsfreigabe!$C$12:$C$1000,Baukosten!F474,Zahlungsfreigabe!$E$12:$E$1000,D474)</f>
        <v>0</v>
      </c>
      <c r="R474" s="113" t="e">
        <f t="shared" si="98"/>
        <v>#VALUE!</v>
      </c>
      <c r="S474" s="130" t="e">
        <f t="shared" si="99"/>
        <v>#VALUE!</v>
      </c>
      <c r="T474" s="55">
        <v>0</v>
      </c>
      <c r="U474" s="113" t="e">
        <f t="shared" si="100"/>
        <v>#VALUE!</v>
      </c>
      <c r="V474" s="11"/>
      <c r="W474" s="11"/>
      <c r="AC474" s="100" t="str">
        <f t="shared" si="101"/>
        <v/>
      </c>
      <c r="AD474" s="129" t="e">
        <f t="shared" si="102"/>
        <v>#VALUE!</v>
      </c>
      <c r="AE474" s="5" t="e">
        <f t="shared" si="103"/>
        <v>#VALUE!</v>
      </c>
    </row>
    <row r="475" spans="1:31" x14ac:dyDescent="0.2">
      <c r="A475" s="41" t="str">
        <f>IF(F475="","",1+MAX(A$10:A474))</f>
        <v/>
      </c>
      <c r="B475" s="10"/>
      <c r="C475" s="10">
        <v>313</v>
      </c>
      <c r="D475" s="11" t="s">
        <v>92</v>
      </c>
      <c r="E475" s="113"/>
      <c r="F475" s="11"/>
      <c r="G475" s="113"/>
      <c r="H475" s="114">
        <v>0</v>
      </c>
      <c r="I475" s="113">
        <f t="shared" si="104"/>
        <v>0</v>
      </c>
      <c r="J475" s="113">
        <f t="shared" si="105"/>
        <v>0</v>
      </c>
      <c r="K475" s="113" t="str">
        <f>IF(ISERROR(VLOOKUP(AC475,Nachträge!$A$2:$Y$646,25,FALSE)),"",VLOOKUP(AC475,Nachträge!$A$2:$Y$646,25,FALSE))</f>
        <v/>
      </c>
      <c r="L475" s="114">
        <v>0</v>
      </c>
      <c r="M475" s="113" t="e">
        <f t="shared" si="106"/>
        <v>#VALUE!</v>
      </c>
      <c r="N475" s="113" t="e">
        <f t="shared" si="107"/>
        <v>#VALUE!</v>
      </c>
      <c r="O475" s="113" t="e">
        <f t="shared" si="108"/>
        <v>#VALUE!</v>
      </c>
      <c r="P475" s="113" t="e">
        <f t="shared" si="109"/>
        <v>#VALUE!</v>
      </c>
      <c r="Q475" s="113">
        <f>SUMIFS(Zahlungsfreigabe!$K$12:$K$1000,Zahlungsfreigabe!$C$12:$C$1000,Baukosten!F475,Zahlungsfreigabe!$E$12:$E$1000,D475)</f>
        <v>0</v>
      </c>
      <c r="R475" s="113" t="e">
        <f t="shared" si="98"/>
        <v>#VALUE!</v>
      </c>
      <c r="S475" s="130" t="e">
        <f t="shared" si="99"/>
        <v>#VALUE!</v>
      </c>
      <c r="T475" s="55">
        <v>0</v>
      </c>
      <c r="U475" s="113" t="e">
        <f t="shared" si="100"/>
        <v>#VALUE!</v>
      </c>
      <c r="V475" s="11"/>
      <c r="W475" s="11"/>
      <c r="AC475" s="100" t="str">
        <f t="shared" si="101"/>
        <v/>
      </c>
      <c r="AD475" s="129" t="e">
        <f t="shared" si="102"/>
        <v>#VALUE!</v>
      </c>
      <c r="AE475" s="5" t="e">
        <f t="shared" si="103"/>
        <v>#VALUE!</v>
      </c>
    </row>
    <row r="476" spans="1:31" x14ac:dyDescent="0.2">
      <c r="A476" s="41" t="str">
        <f>IF(F476="","",1+MAX(A$10:A475))</f>
        <v/>
      </c>
      <c r="B476" s="10"/>
      <c r="C476" s="10">
        <v>313</v>
      </c>
      <c r="D476" s="11" t="s">
        <v>92</v>
      </c>
      <c r="E476" s="113"/>
      <c r="F476" s="11"/>
      <c r="G476" s="113"/>
      <c r="H476" s="114">
        <v>0</v>
      </c>
      <c r="I476" s="113">
        <f t="shared" si="104"/>
        <v>0</v>
      </c>
      <c r="J476" s="113">
        <f t="shared" si="105"/>
        <v>0</v>
      </c>
      <c r="K476" s="113" t="str">
        <f>IF(ISERROR(VLOOKUP(AC476,Nachträge!$A$2:$Y$646,25,FALSE)),"",VLOOKUP(AC476,Nachträge!$A$2:$Y$646,25,FALSE))</f>
        <v/>
      </c>
      <c r="L476" s="114">
        <v>0</v>
      </c>
      <c r="M476" s="113" t="e">
        <f t="shared" si="106"/>
        <v>#VALUE!</v>
      </c>
      <c r="N476" s="113" t="e">
        <f t="shared" si="107"/>
        <v>#VALUE!</v>
      </c>
      <c r="O476" s="113" t="e">
        <f t="shared" si="108"/>
        <v>#VALUE!</v>
      </c>
      <c r="P476" s="113" t="e">
        <f t="shared" si="109"/>
        <v>#VALUE!</v>
      </c>
      <c r="Q476" s="113">
        <f>SUMIFS(Zahlungsfreigabe!$K$12:$K$1000,Zahlungsfreigabe!$C$12:$C$1000,Baukosten!F476,Zahlungsfreigabe!$E$12:$E$1000,D476)</f>
        <v>0</v>
      </c>
      <c r="R476" s="113" t="e">
        <f t="shared" si="98"/>
        <v>#VALUE!</v>
      </c>
      <c r="S476" s="130" t="e">
        <f t="shared" si="99"/>
        <v>#VALUE!</v>
      </c>
      <c r="T476" s="55">
        <v>0</v>
      </c>
      <c r="U476" s="113" t="e">
        <f t="shared" si="100"/>
        <v>#VALUE!</v>
      </c>
      <c r="V476" s="11"/>
      <c r="W476" s="11"/>
      <c r="AC476" s="100" t="str">
        <f t="shared" si="101"/>
        <v/>
      </c>
      <c r="AD476" s="129" t="e">
        <f t="shared" si="102"/>
        <v>#VALUE!</v>
      </c>
      <c r="AE476" s="5" t="e">
        <f t="shared" si="103"/>
        <v>#VALUE!</v>
      </c>
    </row>
    <row r="477" spans="1:31" x14ac:dyDescent="0.2">
      <c r="A477" s="41" t="str">
        <f>IF(F477="","",1+MAX(A$10:A476))</f>
        <v/>
      </c>
      <c r="B477" s="10"/>
      <c r="C477" s="10">
        <v>313</v>
      </c>
      <c r="D477" s="11" t="s">
        <v>92</v>
      </c>
      <c r="E477" s="113"/>
      <c r="F477" s="11"/>
      <c r="G477" s="113"/>
      <c r="H477" s="114">
        <v>0</v>
      </c>
      <c r="I477" s="113">
        <f t="shared" si="104"/>
        <v>0</v>
      </c>
      <c r="J477" s="113">
        <f t="shared" si="105"/>
        <v>0</v>
      </c>
      <c r="K477" s="113" t="str">
        <f>IF(ISERROR(VLOOKUP(AC477,Nachträge!$A$2:$Y$646,25,FALSE)),"",VLOOKUP(AC477,Nachträge!$A$2:$Y$646,25,FALSE))</f>
        <v/>
      </c>
      <c r="L477" s="114">
        <v>0</v>
      </c>
      <c r="M477" s="113" t="e">
        <f t="shared" si="106"/>
        <v>#VALUE!</v>
      </c>
      <c r="N477" s="113" t="e">
        <f t="shared" si="107"/>
        <v>#VALUE!</v>
      </c>
      <c r="O477" s="113" t="e">
        <f t="shared" si="108"/>
        <v>#VALUE!</v>
      </c>
      <c r="P477" s="113" t="e">
        <f t="shared" si="109"/>
        <v>#VALUE!</v>
      </c>
      <c r="Q477" s="113">
        <f>SUMIFS(Zahlungsfreigabe!$K$12:$K$1000,Zahlungsfreigabe!$C$12:$C$1000,Baukosten!F477,Zahlungsfreigabe!$E$12:$E$1000,D477)</f>
        <v>0</v>
      </c>
      <c r="R477" s="113" t="e">
        <f t="shared" si="98"/>
        <v>#VALUE!</v>
      </c>
      <c r="S477" s="130" t="e">
        <f t="shared" si="99"/>
        <v>#VALUE!</v>
      </c>
      <c r="T477" s="55">
        <v>0</v>
      </c>
      <c r="U477" s="113" t="e">
        <f t="shared" si="100"/>
        <v>#VALUE!</v>
      </c>
      <c r="V477" s="11"/>
      <c r="W477" s="11"/>
      <c r="AC477" s="100" t="str">
        <f t="shared" si="101"/>
        <v/>
      </c>
      <c r="AD477" s="129" t="e">
        <f t="shared" si="102"/>
        <v>#VALUE!</v>
      </c>
      <c r="AE477" s="5" t="e">
        <f t="shared" si="103"/>
        <v>#VALUE!</v>
      </c>
    </row>
    <row r="478" spans="1:31" x14ac:dyDescent="0.2">
      <c r="A478" s="41" t="str">
        <f>IF(F478="","",1+MAX(A$10:A477))</f>
        <v/>
      </c>
      <c r="B478" s="10"/>
      <c r="C478" s="10">
        <v>313</v>
      </c>
      <c r="D478" s="11" t="s">
        <v>92</v>
      </c>
      <c r="E478" s="113"/>
      <c r="F478" s="11"/>
      <c r="G478" s="113"/>
      <c r="H478" s="114">
        <v>0</v>
      </c>
      <c r="I478" s="113">
        <f t="shared" si="104"/>
        <v>0</v>
      </c>
      <c r="J478" s="113">
        <f t="shared" si="105"/>
        <v>0</v>
      </c>
      <c r="K478" s="113" t="str">
        <f>IF(ISERROR(VLOOKUP(AC478,Nachträge!$A$2:$Y$646,25,FALSE)),"",VLOOKUP(AC478,Nachträge!$A$2:$Y$646,25,FALSE))</f>
        <v/>
      </c>
      <c r="L478" s="114">
        <v>0</v>
      </c>
      <c r="M478" s="113" t="e">
        <f t="shared" si="106"/>
        <v>#VALUE!</v>
      </c>
      <c r="N478" s="113" t="e">
        <f t="shared" si="107"/>
        <v>#VALUE!</v>
      </c>
      <c r="O478" s="113" t="e">
        <f t="shared" si="108"/>
        <v>#VALUE!</v>
      </c>
      <c r="P478" s="113" t="e">
        <f t="shared" si="109"/>
        <v>#VALUE!</v>
      </c>
      <c r="Q478" s="113">
        <f>SUMIFS(Zahlungsfreigabe!$K$12:$K$1000,Zahlungsfreigabe!$C$12:$C$1000,Baukosten!F478,Zahlungsfreigabe!$E$12:$E$1000,D478)</f>
        <v>0</v>
      </c>
      <c r="R478" s="113" t="e">
        <f t="shared" si="98"/>
        <v>#VALUE!</v>
      </c>
      <c r="S478" s="130" t="e">
        <f t="shared" si="99"/>
        <v>#VALUE!</v>
      </c>
      <c r="T478" s="55">
        <v>0</v>
      </c>
      <c r="U478" s="113" t="e">
        <f t="shared" si="100"/>
        <v>#VALUE!</v>
      </c>
      <c r="V478" s="11"/>
      <c r="W478" s="11"/>
      <c r="AC478" s="100" t="str">
        <f t="shared" si="101"/>
        <v/>
      </c>
      <c r="AD478" s="129" t="e">
        <f t="shared" si="102"/>
        <v>#VALUE!</v>
      </c>
      <c r="AE478" s="5" t="e">
        <f t="shared" si="103"/>
        <v>#VALUE!</v>
      </c>
    </row>
    <row r="479" spans="1:31" x14ac:dyDescent="0.2">
      <c r="A479" s="41" t="str">
        <f>IF(F479="","",1+MAX(A$10:A478))</f>
        <v/>
      </c>
      <c r="B479" s="10"/>
      <c r="C479" s="10">
        <v>313</v>
      </c>
      <c r="D479" s="11" t="s">
        <v>92</v>
      </c>
      <c r="E479" s="113"/>
      <c r="F479" s="11"/>
      <c r="G479" s="113"/>
      <c r="H479" s="114">
        <v>0</v>
      </c>
      <c r="I479" s="113">
        <f t="shared" si="104"/>
        <v>0</v>
      </c>
      <c r="J479" s="113">
        <f t="shared" si="105"/>
        <v>0</v>
      </c>
      <c r="K479" s="113" t="str">
        <f>IF(ISERROR(VLOOKUP(AC479,Nachträge!$A$2:$Y$646,25,FALSE)),"",VLOOKUP(AC479,Nachträge!$A$2:$Y$646,25,FALSE))</f>
        <v/>
      </c>
      <c r="L479" s="114">
        <v>0</v>
      </c>
      <c r="M479" s="113" t="e">
        <f t="shared" si="106"/>
        <v>#VALUE!</v>
      </c>
      <c r="N479" s="113" t="e">
        <f t="shared" si="107"/>
        <v>#VALUE!</v>
      </c>
      <c r="O479" s="113" t="e">
        <f t="shared" si="108"/>
        <v>#VALUE!</v>
      </c>
      <c r="P479" s="113" t="e">
        <f t="shared" si="109"/>
        <v>#VALUE!</v>
      </c>
      <c r="Q479" s="113">
        <f>SUMIFS(Zahlungsfreigabe!$K$12:$K$1000,Zahlungsfreigabe!$C$12:$C$1000,Baukosten!F479,Zahlungsfreigabe!$E$12:$E$1000,D479)</f>
        <v>0</v>
      </c>
      <c r="R479" s="113" t="e">
        <f t="shared" si="98"/>
        <v>#VALUE!</v>
      </c>
      <c r="S479" s="130" t="e">
        <f t="shared" si="99"/>
        <v>#VALUE!</v>
      </c>
      <c r="T479" s="55">
        <v>0</v>
      </c>
      <c r="U479" s="113" t="e">
        <f t="shared" si="100"/>
        <v>#VALUE!</v>
      </c>
      <c r="V479" s="11"/>
      <c r="W479" s="11"/>
      <c r="AC479" s="100" t="str">
        <f t="shared" si="101"/>
        <v/>
      </c>
      <c r="AD479" s="129" t="e">
        <f t="shared" si="102"/>
        <v>#VALUE!</v>
      </c>
      <c r="AE479" s="5" t="e">
        <f t="shared" si="103"/>
        <v>#VALUE!</v>
      </c>
    </row>
    <row r="480" spans="1:31" x14ac:dyDescent="0.2">
      <c r="A480" s="41" t="str">
        <f>IF(F480="","",1+MAX(A$10:A479))</f>
        <v/>
      </c>
      <c r="B480" s="10"/>
      <c r="C480" s="10">
        <v>313</v>
      </c>
      <c r="D480" s="11" t="s">
        <v>92</v>
      </c>
      <c r="E480" s="113"/>
      <c r="F480" s="11"/>
      <c r="G480" s="113"/>
      <c r="H480" s="114">
        <v>0</v>
      </c>
      <c r="I480" s="113">
        <f t="shared" si="104"/>
        <v>0</v>
      </c>
      <c r="J480" s="113">
        <f t="shared" si="105"/>
        <v>0</v>
      </c>
      <c r="K480" s="113" t="str">
        <f>IF(ISERROR(VLOOKUP(AC480,Nachträge!$A$2:$Y$646,25,FALSE)),"",VLOOKUP(AC480,Nachträge!$A$2:$Y$646,25,FALSE))</f>
        <v/>
      </c>
      <c r="L480" s="114">
        <v>0</v>
      </c>
      <c r="M480" s="113" t="e">
        <f t="shared" si="106"/>
        <v>#VALUE!</v>
      </c>
      <c r="N480" s="113" t="e">
        <f t="shared" si="107"/>
        <v>#VALUE!</v>
      </c>
      <c r="O480" s="113" t="e">
        <f t="shared" si="108"/>
        <v>#VALUE!</v>
      </c>
      <c r="P480" s="113" t="e">
        <f t="shared" si="109"/>
        <v>#VALUE!</v>
      </c>
      <c r="Q480" s="113">
        <f>SUMIFS(Zahlungsfreigabe!$K$12:$K$1000,Zahlungsfreigabe!$C$12:$C$1000,Baukosten!F480,Zahlungsfreigabe!$E$12:$E$1000,D480)</f>
        <v>0</v>
      </c>
      <c r="R480" s="113" t="e">
        <f t="shared" si="98"/>
        <v>#VALUE!</v>
      </c>
      <c r="S480" s="130" t="e">
        <f t="shared" si="99"/>
        <v>#VALUE!</v>
      </c>
      <c r="T480" s="55">
        <v>0</v>
      </c>
      <c r="U480" s="113" t="e">
        <f t="shared" si="100"/>
        <v>#VALUE!</v>
      </c>
      <c r="V480" s="11"/>
      <c r="W480" s="11"/>
      <c r="AC480" s="100" t="str">
        <f t="shared" si="101"/>
        <v/>
      </c>
      <c r="AD480" s="129" t="e">
        <f t="shared" si="102"/>
        <v>#VALUE!</v>
      </c>
      <c r="AE480" s="5" t="e">
        <f t="shared" si="103"/>
        <v>#VALUE!</v>
      </c>
    </row>
    <row r="481" spans="1:31" x14ac:dyDescent="0.2">
      <c r="A481" s="41" t="str">
        <f>IF(F481="","",1+MAX(A$10:A480))</f>
        <v/>
      </c>
      <c r="B481" s="10"/>
      <c r="C481" s="10">
        <v>313</v>
      </c>
      <c r="D481" s="11" t="s">
        <v>92</v>
      </c>
      <c r="E481" s="113"/>
      <c r="F481" s="11"/>
      <c r="G481" s="113"/>
      <c r="H481" s="114">
        <v>0</v>
      </c>
      <c r="I481" s="113">
        <f t="shared" si="104"/>
        <v>0</v>
      </c>
      <c r="J481" s="113">
        <f t="shared" si="105"/>
        <v>0</v>
      </c>
      <c r="K481" s="113" t="str">
        <f>IF(ISERROR(VLOOKUP(AC481,Nachträge!$A$2:$Y$646,25,FALSE)),"",VLOOKUP(AC481,Nachträge!$A$2:$Y$646,25,FALSE))</f>
        <v/>
      </c>
      <c r="L481" s="114">
        <v>0</v>
      </c>
      <c r="M481" s="113" t="e">
        <f t="shared" si="106"/>
        <v>#VALUE!</v>
      </c>
      <c r="N481" s="113" t="e">
        <f t="shared" si="107"/>
        <v>#VALUE!</v>
      </c>
      <c r="O481" s="113" t="e">
        <f t="shared" si="108"/>
        <v>#VALUE!</v>
      </c>
      <c r="P481" s="113" t="e">
        <f t="shared" si="109"/>
        <v>#VALUE!</v>
      </c>
      <c r="Q481" s="113">
        <f>SUMIFS(Zahlungsfreigabe!$K$12:$K$1000,Zahlungsfreigabe!$C$12:$C$1000,Baukosten!F481,Zahlungsfreigabe!$E$12:$E$1000,D481)</f>
        <v>0</v>
      </c>
      <c r="R481" s="113" t="e">
        <f t="shared" si="98"/>
        <v>#VALUE!</v>
      </c>
      <c r="S481" s="130" t="e">
        <f t="shared" si="99"/>
        <v>#VALUE!</v>
      </c>
      <c r="T481" s="55">
        <v>0</v>
      </c>
      <c r="U481" s="113" t="e">
        <f t="shared" si="100"/>
        <v>#VALUE!</v>
      </c>
      <c r="V481" s="11"/>
      <c r="W481" s="11"/>
      <c r="AC481" s="100" t="str">
        <f t="shared" si="101"/>
        <v/>
      </c>
      <c r="AD481" s="129" t="e">
        <f t="shared" si="102"/>
        <v>#VALUE!</v>
      </c>
      <c r="AE481" s="5" t="e">
        <f t="shared" si="103"/>
        <v>#VALUE!</v>
      </c>
    </row>
    <row r="482" spans="1:31" x14ac:dyDescent="0.2">
      <c r="A482" s="41" t="str">
        <f>IF(F482="","",1+MAX(A$10:A481))</f>
        <v/>
      </c>
      <c r="B482" s="10"/>
      <c r="C482" s="10">
        <v>313</v>
      </c>
      <c r="D482" s="11" t="s">
        <v>92</v>
      </c>
      <c r="E482" s="113"/>
      <c r="F482" s="11"/>
      <c r="G482" s="113"/>
      <c r="H482" s="114">
        <v>0</v>
      </c>
      <c r="I482" s="113">
        <f t="shared" si="104"/>
        <v>0</v>
      </c>
      <c r="J482" s="113">
        <f t="shared" si="105"/>
        <v>0</v>
      </c>
      <c r="K482" s="113" t="str">
        <f>IF(ISERROR(VLOOKUP(AC482,Nachträge!$A$2:$Y$646,25,FALSE)),"",VLOOKUP(AC482,Nachträge!$A$2:$Y$646,25,FALSE))</f>
        <v/>
      </c>
      <c r="L482" s="114">
        <v>0</v>
      </c>
      <c r="M482" s="113" t="e">
        <f t="shared" si="106"/>
        <v>#VALUE!</v>
      </c>
      <c r="N482" s="113" t="e">
        <f t="shared" si="107"/>
        <v>#VALUE!</v>
      </c>
      <c r="O482" s="113" t="e">
        <f t="shared" si="108"/>
        <v>#VALUE!</v>
      </c>
      <c r="P482" s="113" t="e">
        <f t="shared" si="109"/>
        <v>#VALUE!</v>
      </c>
      <c r="Q482" s="113">
        <f>SUMIFS(Zahlungsfreigabe!$K$12:$K$1000,Zahlungsfreigabe!$C$12:$C$1000,Baukosten!F482,Zahlungsfreigabe!$E$12:$E$1000,D482)</f>
        <v>0</v>
      </c>
      <c r="R482" s="113" t="e">
        <f t="shared" ref="R482:R545" si="110">(J482+K482)-Q482</f>
        <v>#VALUE!</v>
      </c>
      <c r="S482" s="130" t="e">
        <f t="shared" ref="S482:S545" si="111">SUM(J482+K482)</f>
        <v>#VALUE!</v>
      </c>
      <c r="T482" s="55">
        <v>0</v>
      </c>
      <c r="U482" s="113" t="e">
        <f t="shared" ref="U482:U545" si="112">-SUM(J482+K482)*T482</f>
        <v>#VALUE!</v>
      </c>
      <c r="V482" s="11"/>
      <c r="W482" s="11"/>
      <c r="AC482" s="100" t="str">
        <f t="shared" si="101"/>
        <v/>
      </c>
      <c r="AD482" s="129" t="e">
        <f t="shared" si="102"/>
        <v>#VALUE!</v>
      </c>
      <c r="AE482" s="5" t="e">
        <f t="shared" si="103"/>
        <v>#VALUE!</v>
      </c>
    </row>
    <row r="483" spans="1:31" x14ac:dyDescent="0.2">
      <c r="A483" s="41" t="str">
        <f>IF(F483="","",1+MAX(A$10:A482))</f>
        <v/>
      </c>
      <c r="B483" s="10"/>
      <c r="C483" s="10">
        <v>314</v>
      </c>
      <c r="D483" s="11" t="s">
        <v>93</v>
      </c>
      <c r="E483" s="113"/>
      <c r="F483" s="11"/>
      <c r="G483" s="113"/>
      <c r="H483" s="114">
        <v>0</v>
      </c>
      <c r="I483" s="113">
        <f t="shared" si="104"/>
        <v>0</v>
      </c>
      <c r="J483" s="113">
        <f t="shared" si="105"/>
        <v>0</v>
      </c>
      <c r="K483" s="113" t="str">
        <f>IF(ISERROR(VLOOKUP(AC483,Nachträge!$A$2:$Y$646,25,FALSE)),"",VLOOKUP(AC483,Nachträge!$A$2:$Y$646,25,FALSE))</f>
        <v/>
      </c>
      <c r="L483" s="114">
        <v>0</v>
      </c>
      <c r="M483" s="113" t="e">
        <f t="shared" si="106"/>
        <v>#VALUE!</v>
      </c>
      <c r="N483" s="113" t="e">
        <f t="shared" si="107"/>
        <v>#VALUE!</v>
      </c>
      <c r="O483" s="113" t="e">
        <f t="shared" si="108"/>
        <v>#VALUE!</v>
      </c>
      <c r="P483" s="113" t="e">
        <f t="shared" si="109"/>
        <v>#VALUE!</v>
      </c>
      <c r="Q483" s="113">
        <f>SUMIFS(Zahlungsfreigabe!$K$12:$K$1000,Zahlungsfreigabe!$C$12:$C$1000,Baukosten!F483,Zahlungsfreigabe!$E$12:$E$1000,D483)</f>
        <v>0</v>
      </c>
      <c r="R483" s="113" t="e">
        <f t="shared" si="110"/>
        <v>#VALUE!</v>
      </c>
      <c r="S483" s="130" t="e">
        <f t="shared" si="111"/>
        <v>#VALUE!</v>
      </c>
      <c r="T483" s="55">
        <v>0</v>
      </c>
      <c r="U483" s="113" t="e">
        <f t="shared" si="112"/>
        <v>#VALUE!</v>
      </c>
      <c r="V483" s="11"/>
      <c r="W483" s="11"/>
      <c r="AC483" s="100" t="str">
        <f t="shared" si="101"/>
        <v/>
      </c>
      <c r="AD483" s="129" t="e">
        <f t="shared" si="102"/>
        <v>#VALUE!</v>
      </c>
      <c r="AE483" s="5" t="e">
        <f t="shared" si="103"/>
        <v>#VALUE!</v>
      </c>
    </row>
    <row r="484" spans="1:31" x14ac:dyDescent="0.2">
      <c r="A484" s="41" t="str">
        <f>IF(F484="","",1+MAX(A$10:A483))</f>
        <v/>
      </c>
      <c r="B484" s="10"/>
      <c r="C484" s="10">
        <v>314</v>
      </c>
      <c r="D484" s="11" t="s">
        <v>93</v>
      </c>
      <c r="E484" s="113"/>
      <c r="F484" s="11"/>
      <c r="G484" s="113"/>
      <c r="H484" s="114">
        <v>0</v>
      </c>
      <c r="I484" s="113">
        <f t="shared" si="104"/>
        <v>0</v>
      </c>
      <c r="J484" s="113">
        <f t="shared" si="105"/>
        <v>0</v>
      </c>
      <c r="K484" s="113" t="str">
        <f>IF(ISERROR(VLOOKUP(AC484,Nachträge!$A$2:$Y$646,25,FALSE)),"",VLOOKUP(AC484,Nachträge!$A$2:$Y$646,25,FALSE))</f>
        <v/>
      </c>
      <c r="L484" s="114">
        <v>0</v>
      </c>
      <c r="M484" s="113" t="e">
        <f t="shared" si="106"/>
        <v>#VALUE!</v>
      </c>
      <c r="N484" s="113" t="e">
        <f t="shared" si="107"/>
        <v>#VALUE!</v>
      </c>
      <c r="O484" s="113" t="e">
        <f t="shared" si="108"/>
        <v>#VALUE!</v>
      </c>
      <c r="P484" s="113" t="e">
        <f t="shared" si="109"/>
        <v>#VALUE!</v>
      </c>
      <c r="Q484" s="113">
        <f>SUMIFS(Zahlungsfreigabe!$K$12:$K$1000,Zahlungsfreigabe!$C$12:$C$1000,Baukosten!F484,Zahlungsfreigabe!$E$12:$E$1000,D484)</f>
        <v>0</v>
      </c>
      <c r="R484" s="113" t="e">
        <f t="shared" si="110"/>
        <v>#VALUE!</v>
      </c>
      <c r="S484" s="130" t="e">
        <f t="shared" si="111"/>
        <v>#VALUE!</v>
      </c>
      <c r="T484" s="55">
        <v>0</v>
      </c>
      <c r="U484" s="113" t="e">
        <f t="shared" si="112"/>
        <v>#VALUE!</v>
      </c>
      <c r="V484" s="11"/>
      <c r="W484" s="11"/>
      <c r="AC484" s="100" t="str">
        <f t="shared" si="101"/>
        <v/>
      </c>
      <c r="AD484" s="129" t="e">
        <f t="shared" si="102"/>
        <v>#VALUE!</v>
      </c>
      <c r="AE484" s="5" t="e">
        <f t="shared" si="103"/>
        <v>#VALUE!</v>
      </c>
    </row>
    <row r="485" spans="1:31" x14ac:dyDescent="0.2">
      <c r="A485" s="41" t="str">
        <f>IF(F485="","",1+MAX(A$10:A484))</f>
        <v/>
      </c>
      <c r="B485" s="10"/>
      <c r="C485" s="10">
        <v>314</v>
      </c>
      <c r="D485" s="11" t="s">
        <v>93</v>
      </c>
      <c r="E485" s="113"/>
      <c r="F485" s="11"/>
      <c r="G485" s="113"/>
      <c r="H485" s="114">
        <v>0</v>
      </c>
      <c r="I485" s="113">
        <f t="shared" si="104"/>
        <v>0</v>
      </c>
      <c r="J485" s="113">
        <f t="shared" si="105"/>
        <v>0</v>
      </c>
      <c r="K485" s="113" t="str">
        <f>IF(ISERROR(VLOOKUP(AC485,Nachträge!$A$2:$Y$646,25,FALSE)),"",VLOOKUP(AC485,Nachträge!$A$2:$Y$646,25,FALSE))</f>
        <v/>
      </c>
      <c r="L485" s="114">
        <v>0</v>
      </c>
      <c r="M485" s="113" t="e">
        <f t="shared" si="106"/>
        <v>#VALUE!</v>
      </c>
      <c r="N485" s="113" t="e">
        <f t="shared" si="107"/>
        <v>#VALUE!</v>
      </c>
      <c r="O485" s="113" t="e">
        <f t="shared" si="108"/>
        <v>#VALUE!</v>
      </c>
      <c r="P485" s="113" t="e">
        <f t="shared" si="109"/>
        <v>#VALUE!</v>
      </c>
      <c r="Q485" s="113">
        <f>SUMIFS(Zahlungsfreigabe!$K$12:$K$1000,Zahlungsfreigabe!$C$12:$C$1000,Baukosten!F485,Zahlungsfreigabe!$E$12:$E$1000,D485)</f>
        <v>0</v>
      </c>
      <c r="R485" s="113" t="e">
        <f t="shared" si="110"/>
        <v>#VALUE!</v>
      </c>
      <c r="S485" s="130" t="e">
        <f t="shared" si="111"/>
        <v>#VALUE!</v>
      </c>
      <c r="T485" s="55">
        <v>0</v>
      </c>
      <c r="U485" s="113" t="e">
        <f t="shared" si="112"/>
        <v>#VALUE!</v>
      </c>
      <c r="V485" s="11"/>
      <c r="W485" s="11"/>
      <c r="AC485" s="100" t="str">
        <f t="shared" si="101"/>
        <v/>
      </c>
      <c r="AD485" s="129" t="e">
        <f t="shared" si="102"/>
        <v>#VALUE!</v>
      </c>
      <c r="AE485" s="5" t="e">
        <f t="shared" si="103"/>
        <v>#VALUE!</v>
      </c>
    </row>
    <row r="486" spans="1:31" x14ac:dyDescent="0.2">
      <c r="A486" s="41" t="str">
        <f>IF(F486="","",1+MAX(A$10:A485))</f>
        <v/>
      </c>
      <c r="B486" s="10"/>
      <c r="C486" s="10">
        <v>314</v>
      </c>
      <c r="D486" s="11" t="s">
        <v>93</v>
      </c>
      <c r="E486" s="113"/>
      <c r="F486" s="11"/>
      <c r="G486" s="113"/>
      <c r="H486" s="114">
        <v>0</v>
      </c>
      <c r="I486" s="113">
        <f t="shared" si="104"/>
        <v>0</v>
      </c>
      <c r="J486" s="113">
        <f t="shared" si="105"/>
        <v>0</v>
      </c>
      <c r="K486" s="113" t="str">
        <f>IF(ISERROR(VLOOKUP(AC486,Nachträge!$A$2:$Y$646,25,FALSE)),"",VLOOKUP(AC486,Nachträge!$A$2:$Y$646,25,FALSE))</f>
        <v/>
      </c>
      <c r="L486" s="114">
        <v>0</v>
      </c>
      <c r="M486" s="113" t="e">
        <f t="shared" si="106"/>
        <v>#VALUE!</v>
      </c>
      <c r="N486" s="113" t="e">
        <f t="shared" si="107"/>
        <v>#VALUE!</v>
      </c>
      <c r="O486" s="113" t="e">
        <f t="shared" si="108"/>
        <v>#VALUE!</v>
      </c>
      <c r="P486" s="113" t="e">
        <f t="shared" si="109"/>
        <v>#VALUE!</v>
      </c>
      <c r="Q486" s="113">
        <f>SUMIFS(Zahlungsfreigabe!$K$12:$K$1000,Zahlungsfreigabe!$C$12:$C$1000,Baukosten!F486,Zahlungsfreigabe!$E$12:$E$1000,D486)</f>
        <v>0</v>
      </c>
      <c r="R486" s="113" t="e">
        <f t="shared" si="110"/>
        <v>#VALUE!</v>
      </c>
      <c r="S486" s="130" t="e">
        <f t="shared" si="111"/>
        <v>#VALUE!</v>
      </c>
      <c r="T486" s="55">
        <v>0</v>
      </c>
      <c r="U486" s="113" t="e">
        <f t="shared" si="112"/>
        <v>#VALUE!</v>
      </c>
      <c r="V486" s="11"/>
      <c r="W486" s="11"/>
      <c r="AC486" s="100" t="str">
        <f t="shared" si="101"/>
        <v/>
      </c>
      <c r="AD486" s="129" t="e">
        <f t="shared" si="102"/>
        <v>#VALUE!</v>
      </c>
      <c r="AE486" s="5" t="e">
        <f t="shared" si="103"/>
        <v>#VALUE!</v>
      </c>
    </row>
    <row r="487" spans="1:31" x14ac:dyDescent="0.2">
      <c r="A487" s="41" t="str">
        <f>IF(F487="","",1+MAX(A$10:A486))</f>
        <v/>
      </c>
      <c r="B487" s="10"/>
      <c r="C487" s="10">
        <v>314</v>
      </c>
      <c r="D487" s="11" t="s">
        <v>93</v>
      </c>
      <c r="E487" s="113"/>
      <c r="F487" s="11"/>
      <c r="G487" s="113"/>
      <c r="H487" s="114">
        <v>0</v>
      </c>
      <c r="I487" s="113">
        <f t="shared" si="104"/>
        <v>0</v>
      </c>
      <c r="J487" s="113">
        <f t="shared" si="105"/>
        <v>0</v>
      </c>
      <c r="K487" s="113" t="str">
        <f>IF(ISERROR(VLOOKUP(AC487,Nachträge!$A$2:$Y$646,25,FALSE)),"",VLOOKUP(AC487,Nachträge!$A$2:$Y$646,25,FALSE))</f>
        <v/>
      </c>
      <c r="L487" s="114">
        <v>0</v>
      </c>
      <c r="M487" s="113" t="e">
        <f t="shared" si="106"/>
        <v>#VALUE!</v>
      </c>
      <c r="N487" s="113" t="e">
        <f t="shared" si="107"/>
        <v>#VALUE!</v>
      </c>
      <c r="O487" s="113" t="e">
        <f t="shared" si="108"/>
        <v>#VALUE!</v>
      </c>
      <c r="P487" s="113" t="e">
        <f t="shared" si="109"/>
        <v>#VALUE!</v>
      </c>
      <c r="Q487" s="113">
        <f>SUMIFS(Zahlungsfreigabe!$K$12:$K$1000,Zahlungsfreigabe!$C$12:$C$1000,Baukosten!F487,Zahlungsfreigabe!$E$12:$E$1000,D487)</f>
        <v>0</v>
      </c>
      <c r="R487" s="113" t="e">
        <f t="shared" si="110"/>
        <v>#VALUE!</v>
      </c>
      <c r="S487" s="130" t="e">
        <f t="shared" si="111"/>
        <v>#VALUE!</v>
      </c>
      <c r="T487" s="55">
        <v>0</v>
      </c>
      <c r="U487" s="113" t="e">
        <f t="shared" si="112"/>
        <v>#VALUE!</v>
      </c>
      <c r="V487" s="11"/>
      <c r="W487" s="11"/>
      <c r="AC487" s="100" t="str">
        <f t="shared" si="101"/>
        <v/>
      </c>
      <c r="AD487" s="129" t="e">
        <f t="shared" si="102"/>
        <v>#VALUE!</v>
      </c>
      <c r="AE487" s="5" t="e">
        <f t="shared" si="103"/>
        <v>#VALUE!</v>
      </c>
    </row>
    <row r="488" spans="1:31" x14ac:dyDescent="0.2">
      <c r="A488" s="41" t="str">
        <f>IF(F488="","",1+MAX(A$10:A487))</f>
        <v/>
      </c>
      <c r="B488" s="10"/>
      <c r="C488" s="10">
        <v>314</v>
      </c>
      <c r="D488" s="11" t="s">
        <v>93</v>
      </c>
      <c r="E488" s="113"/>
      <c r="F488" s="11"/>
      <c r="G488" s="113"/>
      <c r="H488" s="114">
        <v>0</v>
      </c>
      <c r="I488" s="113">
        <f t="shared" si="104"/>
        <v>0</v>
      </c>
      <c r="J488" s="113">
        <f t="shared" si="105"/>
        <v>0</v>
      </c>
      <c r="K488" s="113" t="str">
        <f>IF(ISERROR(VLOOKUP(AC488,Nachträge!$A$2:$Y$646,25,FALSE)),"",VLOOKUP(AC488,Nachträge!$A$2:$Y$646,25,FALSE))</f>
        <v/>
      </c>
      <c r="L488" s="114">
        <v>0</v>
      </c>
      <c r="M488" s="113" t="e">
        <f t="shared" si="106"/>
        <v>#VALUE!</v>
      </c>
      <c r="N488" s="113" t="e">
        <f t="shared" si="107"/>
        <v>#VALUE!</v>
      </c>
      <c r="O488" s="113" t="e">
        <f t="shared" si="108"/>
        <v>#VALUE!</v>
      </c>
      <c r="P488" s="113" t="e">
        <f t="shared" si="109"/>
        <v>#VALUE!</v>
      </c>
      <c r="Q488" s="113">
        <f>SUMIFS(Zahlungsfreigabe!$K$12:$K$1000,Zahlungsfreigabe!$C$12:$C$1000,Baukosten!F488,Zahlungsfreigabe!$E$12:$E$1000,D488)</f>
        <v>0</v>
      </c>
      <c r="R488" s="113" t="e">
        <f t="shared" si="110"/>
        <v>#VALUE!</v>
      </c>
      <c r="S488" s="130" t="e">
        <f t="shared" si="111"/>
        <v>#VALUE!</v>
      </c>
      <c r="T488" s="55">
        <v>0</v>
      </c>
      <c r="U488" s="113" t="e">
        <f t="shared" si="112"/>
        <v>#VALUE!</v>
      </c>
      <c r="V488" s="11"/>
      <c r="W488" s="11"/>
      <c r="AC488" s="100" t="str">
        <f t="shared" si="101"/>
        <v/>
      </c>
      <c r="AD488" s="129" t="e">
        <f t="shared" si="102"/>
        <v>#VALUE!</v>
      </c>
      <c r="AE488" s="5" t="e">
        <f t="shared" si="103"/>
        <v>#VALUE!</v>
      </c>
    </row>
    <row r="489" spans="1:31" x14ac:dyDescent="0.2">
      <c r="A489" s="41" t="str">
        <f>IF(F489="","",1+MAX(A$10:A488))</f>
        <v/>
      </c>
      <c r="B489" s="10"/>
      <c r="C489" s="10">
        <v>314</v>
      </c>
      <c r="D489" s="11" t="s">
        <v>93</v>
      </c>
      <c r="E489" s="113"/>
      <c r="F489" s="11"/>
      <c r="G489" s="113"/>
      <c r="H489" s="114">
        <v>0</v>
      </c>
      <c r="I489" s="113">
        <f t="shared" si="104"/>
        <v>0</v>
      </c>
      <c r="J489" s="113">
        <f t="shared" si="105"/>
        <v>0</v>
      </c>
      <c r="K489" s="113" t="str">
        <f>IF(ISERROR(VLOOKUP(AC489,Nachträge!$A$2:$Y$646,25,FALSE)),"",VLOOKUP(AC489,Nachträge!$A$2:$Y$646,25,FALSE))</f>
        <v/>
      </c>
      <c r="L489" s="114">
        <v>0</v>
      </c>
      <c r="M489" s="113" t="e">
        <f t="shared" si="106"/>
        <v>#VALUE!</v>
      </c>
      <c r="N489" s="113" t="e">
        <f t="shared" si="107"/>
        <v>#VALUE!</v>
      </c>
      <c r="O489" s="113" t="e">
        <f t="shared" si="108"/>
        <v>#VALUE!</v>
      </c>
      <c r="P489" s="113" t="e">
        <f t="shared" si="109"/>
        <v>#VALUE!</v>
      </c>
      <c r="Q489" s="113">
        <f>SUMIFS(Zahlungsfreigabe!$K$12:$K$1000,Zahlungsfreigabe!$C$12:$C$1000,Baukosten!F489,Zahlungsfreigabe!$E$12:$E$1000,D489)</f>
        <v>0</v>
      </c>
      <c r="R489" s="113" t="e">
        <f t="shared" si="110"/>
        <v>#VALUE!</v>
      </c>
      <c r="S489" s="130" t="e">
        <f t="shared" si="111"/>
        <v>#VALUE!</v>
      </c>
      <c r="T489" s="55">
        <v>0</v>
      </c>
      <c r="U489" s="113" t="e">
        <f t="shared" si="112"/>
        <v>#VALUE!</v>
      </c>
      <c r="V489" s="11"/>
      <c r="W489" s="11"/>
      <c r="AC489" s="100" t="str">
        <f t="shared" si="101"/>
        <v/>
      </c>
      <c r="AD489" s="129" t="e">
        <f t="shared" si="102"/>
        <v>#VALUE!</v>
      </c>
      <c r="AE489" s="5" t="e">
        <f t="shared" si="103"/>
        <v>#VALUE!</v>
      </c>
    </row>
    <row r="490" spans="1:31" x14ac:dyDescent="0.2">
      <c r="A490" s="41" t="str">
        <f>IF(F490="","",1+MAX(A$10:A489))</f>
        <v/>
      </c>
      <c r="B490" s="10"/>
      <c r="C490" s="10">
        <v>314</v>
      </c>
      <c r="D490" s="11" t="s">
        <v>93</v>
      </c>
      <c r="E490" s="113"/>
      <c r="F490" s="11"/>
      <c r="G490" s="113"/>
      <c r="H490" s="114">
        <v>0</v>
      </c>
      <c r="I490" s="113">
        <f t="shared" si="104"/>
        <v>0</v>
      </c>
      <c r="J490" s="113">
        <f t="shared" si="105"/>
        <v>0</v>
      </c>
      <c r="K490" s="113" t="str">
        <f>IF(ISERROR(VLOOKUP(AC490,Nachträge!$A$2:$Y$646,25,FALSE)),"",VLOOKUP(AC490,Nachträge!$A$2:$Y$646,25,FALSE))</f>
        <v/>
      </c>
      <c r="L490" s="114">
        <v>0</v>
      </c>
      <c r="M490" s="113" t="e">
        <f t="shared" si="106"/>
        <v>#VALUE!</v>
      </c>
      <c r="N490" s="113" t="e">
        <f t="shared" si="107"/>
        <v>#VALUE!</v>
      </c>
      <c r="O490" s="113" t="e">
        <f t="shared" si="108"/>
        <v>#VALUE!</v>
      </c>
      <c r="P490" s="113" t="e">
        <f t="shared" si="109"/>
        <v>#VALUE!</v>
      </c>
      <c r="Q490" s="113">
        <f>SUMIFS(Zahlungsfreigabe!$K$12:$K$1000,Zahlungsfreigabe!$C$12:$C$1000,Baukosten!F490,Zahlungsfreigabe!$E$12:$E$1000,D490)</f>
        <v>0</v>
      </c>
      <c r="R490" s="113" t="e">
        <f t="shared" si="110"/>
        <v>#VALUE!</v>
      </c>
      <c r="S490" s="130" t="e">
        <f t="shared" si="111"/>
        <v>#VALUE!</v>
      </c>
      <c r="T490" s="55">
        <v>0</v>
      </c>
      <c r="U490" s="113" t="e">
        <f t="shared" si="112"/>
        <v>#VALUE!</v>
      </c>
      <c r="V490" s="11"/>
      <c r="W490" s="11"/>
      <c r="AC490" s="100" t="str">
        <f t="shared" si="101"/>
        <v/>
      </c>
      <c r="AD490" s="129" t="e">
        <f t="shared" si="102"/>
        <v>#VALUE!</v>
      </c>
      <c r="AE490" s="5" t="e">
        <f t="shared" si="103"/>
        <v>#VALUE!</v>
      </c>
    </row>
    <row r="491" spans="1:31" x14ac:dyDescent="0.2">
      <c r="A491" s="41" t="str">
        <f>IF(F491="","",1+MAX(A$10:A490))</f>
        <v/>
      </c>
      <c r="B491" s="10"/>
      <c r="C491" s="10">
        <v>314</v>
      </c>
      <c r="D491" s="11" t="s">
        <v>93</v>
      </c>
      <c r="E491" s="113"/>
      <c r="F491" s="11"/>
      <c r="G491" s="113"/>
      <c r="H491" s="114">
        <v>0</v>
      </c>
      <c r="I491" s="113">
        <f t="shared" si="104"/>
        <v>0</v>
      </c>
      <c r="J491" s="113">
        <f t="shared" si="105"/>
        <v>0</v>
      </c>
      <c r="K491" s="113" t="str">
        <f>IF(ISERROR(VLOOKUP(AC491,Nachträge!$A$2:$Y$646,25,FALSE)),"",VLOOKUP(AC491,Nachträge!$A$2:$Y$646,25,FALSE))</f>
        <v/>
      </c>
      <c r="L491" s="114">
        <v>0</v>
      </c>
      <c r="M491" s="113" t="e">
        <f t="shared" si="106"/>
        <v>#VALUE!</v>
      </c>
      <c r="N491" s="113" t="e">
        <f t="shared" si="107"/>
        <v>#VALUE!</v>
      </c>
      <c r="O491" s="113" t="e">
        <f t="shared" si="108"/>
        <v>#VALUE!</v>
      </c>
      <c r="P491" s="113" t="e">
        <f t="shared" si="109"/>
        <v>#VALUE!</v>
      </c>
      <c r="Q491" s="113">
        <f>SUMIFS(Zahlungsfreigabe!$K$12:$K$1000,Zahlungsfreigabe!$C$12:$C$1000,Baukosten!F491,Zahlungsfreigabe!$E$12:$E$1000,D491)</f>
        <v>0</v>
      </c>
      <c r="R491" s="113" t="e">
        <f t="shared" si="110"/>
        <v>#VALUE!</v>
      </c>
      <c r="S491" s="130" t="e">
        <f t="shared" si="111"/>
        <v>#VALUE!</v>
      </c>
      <c r="T491" s="55">
        <v>0</v>
      </c>
      <c r="U491" s="113" t="e">
        <f t="shared" si="112"/>
        <v>#VALUE!</v>
      </c>
      <c r="V491" s="11"/>
      <c r="W491" s="11"/>
      <c r="AC491" s="100" t="str">
        <f t="shared" si="101"/>
        <v/>
      </c>
      <c r="AD491" s="129" t="e">
        <f t="shared" si="102"/>
        <v>#VALUE!</v>
      </c>
      <c r="AE491" s="5" t="e">
        <f t="shared" si="103"/>
        <v>#VALUE!</v>
      </c>
    </row>
    <row r="492" spans="1:31" x14ac:dyDescent="0.2">
      <c r="A492" s="41" t="str">
        <f>IF(F492="","",1+MAX(A$10:A491))</f>
        <v/>
      </c>
      <c r="B492" s="10"/>
      <c r="C492" s="10">
        <v>314</v>
      </c>
      <c r="D492" s="11" t="s">
        <v>93</v>
      </c>
      <c r="E492" s="113"/>
      <c r="F492" s="11"/>
      <c r="G492" s="113"/>
      <c r="H492" s="114">
        <v>0</v>
      </c>
      <c r="I492" s="113">
        <f t="shared" si="104"/>
        <v>0</v>
      </c>
      <c r="J492" s="113">
        <f t="shared" si="105"/>
        <v>0</v>
      </c>
      <c r="K492" s="113" t="str">
        <f>IF(ISERROR(VLOOKUP(AC492,Nachträge!$A$2:$Y$646,25,FALSE)),"",VLOOKUP(AC492,Nachträge!$A$2:$Y$646,25,FALSE))</f>
        <v/>
      </c>
      <c r="L492" s="114">
        <v>0</v>
      </c>
      <c r="M492" s="113" t="e">
        <f t="shared" si="106"/>
        <v>#VALUE!</v>
      </c>
      <c r="N492" s="113" t="e">
        <f t="shared" si="107"/>
        <v>#VALUE!</v>
      </c>
      <c r="O492" s="113" t="e">
        <f t="shared" si="108"/>
        <v>#VALUE!</v>
      </c>
      <c r="P492" s="113" t="e">
        <f t="shared" si="109"/>
        <v>#VALUE!</v>
      </c>
      <c r="Q492" s="113">
        <f>SUMIFS(Zahlungsfreigabe!$K$12:$K$1000,Zahlungsfreigabe!$C$12:$C$1000,Baukosten!F492,Zahlungsfreigabe!$E$12:$E$1000,D492)</f>
        <v>0</v>
      </c>
      <c r="R492" s="113" t="e">
        <f t="shared" si="110"/>
        <v>#VALUE!</v>
      </c>
      <c r="S492" s="130" t="e">
        <f t="shared" si="111"/>
        <v>#VALUE!</v>
      </c>
      <c r="T492" s="55">
        <v>0</v>
      </c>
      <c r="U492" s="113" t="e">
        <f t="shared" si="112"/>
        <v>#VALUE!</v>
      </c>
      <c r="V492" s="11"/>
      <c r="W492" s="11"/>
      <c r="AC492" s="100" t="str">
        <f t="shared" si="101"/>
        <v/>
      </c>
      <c r="AD492" s="129" t="e">
        <f t="shared" si="102"/>
        <v>#VALUE!</v>
      </c>
      <c r="AE492" s="5" t="e">
        <f t="shared" si="103"/>
        <v>#VALUE!</v>
      </c>
    </row>
    <row r="493" spans="1:31" x14ac:dyDescent="0.2">
      <c r="A493" s="41" t="str">
        <f>IF(F493="","",1+MAX(A$10:A492))</f>
        <v/>
      </c>
      <c r="B493" s="10"/>
      <c r="C493" s="10">
        <v>314</v>
      </c>
      <c r="D493" s="11" t="s">
        <v>93</v>
      </c>
      <c r="E493" s="113"/>
      <c r="F493" s="11"/>
      <c r="G493" s="113"/>
      <c r="H493" s="114">
        <v>0</v>
      </c>
      <c r="I493" s="113">
        <f t="shared" si="104"/>
        <v>0</v>
      </c>
      <c r="J493" s="113">
        <f t="shared" si="105"/>
        <v>0</v>
      </c>
      <c r="K493" s="113" t="str">
        <f>IF(ISERROR(VLOOKUP(AC493,Nachträge!$A$2:$Y$646,25,FALSE)),"",VLOOKUP(AC493,Nachträge!$A$2:$Y$646,25,FALSE))</f>
        <v/>
      </c>
      <c r="L493" s="114">
        <v>0</v>
      </c>
      <c r="M493" s="113" t="e">
        <f t="shared" si="106"/>
        <v>#VALUE!</v>
      </c>
      <c r="N493" s="113" t="e">
        <f t="shared" si="107"/>
        <v>#VALUE!</v>
      </c>
      <c r="O493" s="113" t="e">
        <f t="shared" si="108"/>
        <v>#VALUE!</v>
      </c>
      <c r="P493" s="113" t="e">
        <f t="shared" si="109"/>
        <v>#VALUE!</v>
      </c>
      <c r="Q493" s="113">
        <f>SUMIFS(Zahlungsfreigabe!$K$12:$K$1000,Zahlungsfreigabe!$C$12:$C$1000,Baukosten!F493,Zahlungsfreigabe!$E$12:$E$1000,D493)</f>
        <v>0</v>
      </c>
      <c r="R493" s="113" t="e">
        <f t="shared" si="110"/>
        <v>#VALUE!</v>
      </c>
      <c r="S493" s="130" t="e">
        <f t="shared" si="111"/>
        <v>#VALUE!</v>
      </c>
      <c r="T493" s="55">
        <v>0</v>
      </c>
      <c r="U493" s="113" t="e">
        <f t="shared" si="112"/>
        <v>#VALUE!</v>
      </c>
      <c r="V493" s="11"/>
      <c r="W493" s="11"/>
      <c r="AC493" s="100" t="str">
        <f t="shared" si="101"/>
        <v/>
      </c>
      <c r="AD493" s="129" t="e">
        <f t="shared" si="102"/>
        <v>#VALUE!</v>
      </c>
      <c r="AE493" s="5" t="e">
        <f t="shared" si="103"/>
        <v>#VALUE!</v>
      </c>
    </row>
    <row r="494" spans="1:31" x14ac:dyDescent="0.2">
      <c r="A494" s="41" t="str">
        <f>IF(F494="","",1+MAX(A$10:A493))</f>
        <v/>
      </c>
      <c r="B494" s="10"/>
      <c r="C494" s="10">
        <v>314</v>
      </c>
      <c r="D494" s="11" t="s">
        <v>93</v>
      </c>
      <c r="E494" s="113"/>
      <c r="F494" s="11"/>
      <c r="G494" s="113"/>
      <c r="H494" s="114">
        <v>0</v>
      </c>
      <c r="I494" s="113">
        <f t="shared" si="104"/>
        <v>0</v>
      </c>
      <c r="J494" s="113">
        <f t="shared" si="105"/>
        <v>0</v>
      </c>
      <c r="K494" s="113" t="str">
        <f>IF(ISERROR(VLOOKUP(AC494,Nachträge!$A$2:$Y$646,25,FALSE)),"",VLOOKUP(AC494,Nachträge!$A$2:$Y$646,25,FALSE))</f>
        <v/>
      </c>
      <c r="L494" s="114">
        <v>0</v>
      </c>
      <c r="M494" s="113" t="e">
        <f t="shared" si="106"/>
        <v>#VALUE!</v>
      </c>
      <c r="N494" s="113" t="e">
        <f t="shared" si="107"/>
        <v>#VALUE!</v>
      </c>
      <c r="O494" s="113" t="e">
        <f t="shared" si="108"/>
        <v>#VALUE!</v>
      </c>
      <c r="P494" s="113" t="e">
        <f t="shared" si="109"/>
        <v>#VALUE!</v>
      </c>
      <c r="Q494" s="113">
        <f>SUMIFS(Zahlungsfreigabe!$K$12:$K$1000,Zahlungsfreigabe!$C$12:$C$1000,Baukosten!F494,Zahlungsfreigabe!$E$12:$E$1000,D494)</f>
        <v>0</v>
      </c>
      <c r="R494" s="113" t="e">
        <f t="shared" si="110"/>
        <v>#VALUE!</v>
      </c>
      <c r="S494" s="130" t="e">
        <f t="shared" si="111"/>
        <v>#VALUE!</v>
      </c>
      <c r="T494" s="55">
        <v>0</v>
      </c>
      <c r="U494" s="113" t="e">
        <f t="shared" si="112"/>
        <v>#VALUE!</v>
      </c>
      <c r="V494" s="11"/>
      <c r="W494" s="11"/>
      <c r="AC494" s="100" t="str">
        <f t="shared" si="101"/>
        <v/>
      </c>
      <c r="AD494" s="129" t="e">
        <f t="shared" si="102"/>
        <v>#VALUE!</v>
      </c>
      <c r="AE494" s="5" t="e">
        <f t="shared" si="103"/>
        <v>#VALUE!</v>
      </c>
    </row>
    <row r="495" spans="1:31" x14ac:dyDescent="0.2">
      <c r="A495" s="41" t="str">
        <f>IF(F495="","",1+MAX(A$10:A494))</f>
        <v/>
      </c>
      <c r="B495" s="10"/>
      <c r="C495" s="10">
        <v>314</v>
      </c>
      <c r="D495" s="11" t="s">
        <v>93</v>
      </c>
      <c r="E495" s="113"/>
      <c r="F495" s="11"/>
      <c r="G495" s="113"/>
      <c r="H495" s="114">
        <v>0</v>
      </c>
      <c r="I495" s="113">
        <f t="shared" si="104"/>
        <v>0</v>
      </c>
      <c r="J495" s="113">
        <f t="shared" si="105"/>
        <v>0</v>
      </c>
      <c r="K495" s="113" t="str">
        <f>IF(ISERROR(VLOOKUP(AC495,Nachträge!$A$2:$Y$646,25,FALSE)),"",VLOOKUP(AC495,Nachträge!$A$2:$Y$646,25,FALSE))</f>
        <v/>
      </c>
      <c r="L495" s="114">
        <v>0</v>
      </c>
      <c r="M495" s="113" t="e">
        <f t="shared" si="106"/>
        <v>#VALUE!</v>
      </c>
      <c r="N495" s="113" t="e">
        <f t="shared" si="107"/>
        <v>#VALUE!</v>
      </c>
      <c r="O495" s="113" t="e">
        <f t="shared" si="108"/>
        <v>#VALUE!</v>
      </c>
      <c r="P495" s="113" t="e">
        <f t="shared" si="109"/>
        <v>#VALUE!</v>
      </c>
      <c r="Q495" s="113">
        <f>SUMIFS(Zahlungsfreigabe!$K$12:$K$1000,Zahlungsfreigabe!$C$12:$C$1000,Baukosten!F495,Zahlungsfreigabe!$E$12:$E$1000,D495)</f>
        <v>0</v>
      </c>
      <c r="R495" s="113" t="e">
        <f t="shared" si="110"/>
        <v>#VALUE!</v>
      </c>
      <c r="S495" s="130" t="e">
        <f t="shared" si="111"/>
        <v>#VALUE!</v>
      </c>
      <c r="T495" s="55">
        <v>0</v>
      </c>
      <c r="U495" s="113" t="e">
        <f t="shared" si="112"/>
        <v>#VALUE!</v>
      </c>
      <c r="V495" s="11"/>
      <c r="W495" s="11"/>
      <c r="AC495" s="100" t="str">
        <f t="shared" si="101"/>
        <v/>
      </c>
      <c r="AD495" s="129" t="e">
        <f t="shared" si="102"/>
        <v>#VALUE!</v>
      </c>
      <c r="AE495" s="5" t="e">
        <f t="shared" si="103"/>
        <v>#VALUE!</v>
      </c>
    </row>
    <row r="496" spans="1:31" x14ac:dyDescent="0.2">
      <c r="A496" s="41" t="str">
        <f>IF(F496="","",1+MAX(A$10:A495))</f>
        <v/>
      </c>
      <c r="B496" s="10"/>
      <c r="C496" s="10">
        <v>314</v>
      </c>
      <c r="D496" s="11" t="s">
        <v>93</v>
      </c>
      <c r="E496" s="113"/>
      <c r="F496" s="11"/>
      <c r="G496" s="113"/>
      <c r="H496" s="114">
        <v>0</v>
      </c>
      <c r="I496" s="113">
        <f t="shared" si="104"/>
        <v>0</v>
      </c>
      <c r="J496" s="113">
        <f t="shared" si="105"/>
        <v>0</v>
      </c>
      <c r="K496" s="113" t="str">
        <f>IF(ISERROR(VLOOKUP(AC496,Nachträge!$A$2:$Y$646,25,FALSE)),"",VLOOKUP(AC496,Nachträge!$A$2:$Y$646,25,FALSE))</f>
        <v/>
      </c>
      <c r="L496" s="114">
        <v>0</v>
      </c>
      <c r="M496" s="113" t="e">
        <f t="shared" si="106"/>
        <v>#VALUE!</v>
      </c>
      <c r="N496" s="113" t="e">
        <f t="shared" si="107"/>
        <v>#VALUE!</v>
      </c>
      <c r="O496" s="113" t="e">
        <f t="shared" si="108"/>
        <v>#VALUE!</v>
      </c>
      <c r="P496" s="113" t="e">
        <f t="shared" si="109"/>
        <v>#VALUE!</v>
      </c>
      <c r="Q496" s="113">
        <f>SUMIFS(Zahlungsfreigabe!$K$12:$K$1000,Zahlungsfreigabe!$C$12:$C$1000,Baukosten!F496,Zahlungsfreigabe!$E$12:$E$1000,D496)</f>
        <v>0</v>
      </c>
      <c r="R496" s="113" t="e">
        <f t="shared" si="110"/>
        <v>#VALUE!</v>
      </c>
      <c r="S496" s="130" t="e">
        <f t="shared" si="111"/>
        <v>#VALUE!</v>
      </c>
      <c r="T496" s="55">
        <v>0</v>
      </c>
      <c r="U496" s="113" t="e">
        <f t="shared" si="112"/>
        <v>#VALUE!</v>
      </c>
      <c r="V496" s="11"/>
      <c r="W496" s="11"/>
      <c r="AC496" s="100" t="str">
        <f t="shared" si="101"/>
        <v/>
      </c>
      <c r="AD496" s="129" t="e">
        <f t="shared" si="102"/>
        <v>#VALUE!</v>
      </c>
      <c r="AE496" s="5" t="e">
        <f t="shared" si="103"/>
        <v>#VALUE!</v>
      </c>
    </row>
    <row r="497" spans="1:31" x14ac:dyDescent="0.2">
      <c r="A497" s="41" t="str">
        <f>IF(F497="","",1+MAX(A$10:A496))</f>
        <v/>
      </c>
      <c r="B497" s="10"/>
      <c r="C497" s="10">
        <v>314</v>
      </c>
      <c r="D497" s="11" t="s">
        <v>93</v>
      </c>
      <c r="E497" s="113"/>
      <c r="F497" s="11"/>
      <c r="G497" s="113"/>
      <c r="H497" s="114">
        <v>0</v>
      </c>
      <c r="I497" s="113">
        <f t="shared" si="104"/>
        <v>0</v>
      </c>
      <c r="J497" s="113">
        <f t="shared" si="105"/>
        <v>0</v>
      </c>
      <c r="K497" s="113" t="str">
        <f>IF(ISERROR(VLOOKUP(AC497,Nachträge!$A$2:$Y$646,25,FALSE)),"",VLOOKUP(AC497,Nachträge!$A$2:$Y$646,25,FALSE))</f>
        <v/>
      </c>
      <c r="L497" s="114">
        <v>0</v>
      </c>
      <c r="M497" s="113" t="e">
        <f t="shared" si="106"/>
        <v>#VALUE!</v>
      </c>
      <c r="N497" s="113" t="e">
        <f t="shared" si="107"/>
        <v>#VALUE!</v>
      </c>
      <c r="O497" s="113" t="e">
        <f t="shared" si="108"/>
        <v>#VALUE!</v>
      </c>
      <c r="P497" s="113" t="e">
        <f t="shared" si="109"/>
        <v>#VALUE!</v>
      </c>
      <c r="Q497" s="113">
        <f>SUMIFS(Zahlungsfreigabe!$K$12:$K$1000,Zahlungsfreigabe!$C$12:$C$1000,Baukosten!F497,Zahlungsfreigabe!$E$12:$E$1000,D497)</f>
        <v>0</v>
      </c>
      <c r="R497" s="113" t="e">
        <f t="shared" si="110"/>
        <v>#VALUE!</v>
      </c>
      <c r="S497" s="130" t="e">
        <f t="shared" si="111"/>
        <v>#VALUE!</v>
      </c>
      <c r="T497" s="55">
        <v>0</v>
      </c>
      <c r="U497" s="113" t="e">
        <f t="shared" si="112"/>
        <v>#VALUE!</v>
      </c>
      <c r="V497" s="11"/>
      <c r="W497" s="11"/>
      <c r="AC497" s="100" t="str">
        <f t="shared" si="101"/>
        <v/>
      </c>
      <c r="AD497" s="129" t="e">
        <f t="shared" si="102"/>
        <v>#VALUE!</v>
      </c>
      <c r="AE497" s="5" t="e">
        <f t="shared" si="103"/>
        <v>#VALUE!</v>
      </c>
    </row>
    <row r="498" spans="1:31" x14ac:dyDescent="0.2">
      <c r="A498" s="41" t="str">
        <f>IF(F498="","",1+MAX(A$10:A497))</f>
        <v/>
      </c>
      <c r="B498" s="10"/>
      <c r="C498" s="10">
        <v>314</v>
      </c>
      <c r="D498" s="11" t="s">
        <v>93</v>
      </c>
      <c r="E498" s="113"/>
      <c r="F498" s="11"/>
      <c r="G498" s="113"/>
      <c r="H498" s="114">
        <v>0</v>
      </c>
      <c r="I498" s="113">
        <f t="shared" si="104"/>
        <v>0</v>
      </c>
      <c r="J498" s="113">
        <f t="shared" si="105"/>
        <v>0</v>
      </c>
      <c r="K498" s="113" t="str">
        <f>IF(ISERROR(VLOOKUP(AC498,Nachträge!$A$2:$Y$646,25,FALSE)),"",VLOOKUP(AC498,Nachträge!$A$2:$Y$646,25,FALSE))</f>
        <v/>
      </c>
      <c r="L498" s="114">
        <v>0</v>
      </c>
      <c r="M498" s="113" t="e">
        <f t="shared" si="106"/>
        <v>#VALUE!</v>
      </c>
      <c r="N498" s="113" t="e">
        <f t="shared" si="107"/>
        <v>#VALUE!</v>
      </c>
      <c r="O498" s="113" t="e">
        <f t="shared" si="108"/>
        <v>#VALUE!</v>
      </c>
      <c r="P498" s="113" t="e">
        <f t="shared" si="109"/>
        <v>#VALUE!</v>
      </c>
      <c r="Q498" s="113">
        <f>SUMIFS(Zahlungsfreigabe!$K$12:$K$1000,Zahlungsfreigabe!$C$12:$C$1000,Baukosten!F498,Zahlungsfreigabe!$E$12:$E$1000,D498)</f>
        <v>0</v>
      </c>
      <c r="R498" s="113" t="e">
        <f t="shared" si="110"/>
        <v>#VALUE!</v>
      </c>
      <c r="S498" s="130" t="e">
        <f t="shared" si="111"/>
        <v>#VALUE!</v>
      </c>
      <c r="T498" s="55">
        <v>0</v>
      </c>
      <c r="U498" s="113" t="e">
        <f t="shared" si="112"/>
        <v>#VALUE!</v>
      </c>
      <c r="V498" s="11"/>
      <c r="W498" s="11"/>
      <c r="AC498" s="100" t="str">
        <f t="shared" si="101"/>
        <v/>
      </c>
      <c r="AD498" s="129" t="e">
        <f t="shared" si="102"/>
        <v>#VALUE!</v>
      </c>
      <c r="AE498" s="5" t="e">
        <f t="shared" si="103"/>
        <v>#VALUE!</v>
      </c>
    </row>
    <row r="499" spans="1:31" x14ac:dyDescent="0.2">
      <c r="A499" s="41" t="str">
        <f>IF(F499="","",1+MAX(A$10:A498))</f>
        <v/>
      </c>
      <c r="B499" s="10"/>
      <c r="C499" s="10">
        <v>314</v>
      </c>
      <c r="D499" s="11" t="s">
        <v>93</v>
      </c>
      <c r="E499" s="113"/>
      <c r="F499" s="11"/>
      <c r="G499" s="113"/>
      <c r="H499" s="114">
        <v>0</v>
      </c>
      <c r="I499" s="113">
        <f t="shared" si="104"/>
        <v>0</v>
      </c>
      <c r="J499" s="113">
        <f t="shared" si="105"/>
        <v>0</v>
      </c>
      <c r="K499" s="113" t="str">
        <f>IF(ISERROR(VLOOKUP(AC499,Nachträge!$A$2:$Y$646,25,FALSE)),"",VLOOKUP(AC499,Nachträge!$A$2:$Y$646,25,FALSE))</f>
        <v/>
      </c>
      <c r="L499" s="114">
        <v>0</v>
      </c>
      <c r="M499" s="113" t="e">
        <f t="shared" si="106"/>
        <v>#VALUE!</v>
      </c>
      <c r="N499" s="113" t="e">
        <f t="shared" si="107"/>
        <v>#VALUE!</v>
      </c>
      <c r="O499" s="113" t="e">
        <f t="shared" si="108"/>
        <v>#VALUE!</v>
      </c>
      <c r="P499" s="113" t="e">
        <f t="shared" si="109"/>
        <v>#VALUE!</v>
      </c>
      <c r="Q499" s="113">
        <f>SUMIFS(Zahlungsfreigabe!$K$12:$K$1000,Zahlungsfreigabe!$C$12:$C$1000,Baukosten!F499,Zahlungsfreigabe!$E$12:$E$1000,D499)</f>
        <v>0</v>
      </c>
      <c r="R499" s="113" t="e">
        <f t="shared" si="110"/>
        <v>#VALUE!</v>
      </c>
      <c r="S499" s="130" t="e">
        <f t="shared" si="111"/>
        <v>#VALUE!</v>
      </c>
      <c r="T499" s="55">
        <v>0</v>
      </c>
      <c r="U499" s="113" t="e">
        <f t="shared" si="112"/>
        <v>#VALUE!</v>
      </c>
      <c r="V499" s="11"/>
      <c r="W499" s="11"/>
      <c r="AC499" s="100" t="str">
        <f t="shared" si="101"/>
        <v/>
      </c>
      <c r="AD499" s="129" t="e">
        <f t="shared" si="102"/>
        <v>#VALUE!</v>
      </c>
      <c r="AE499" s="5" t="e">
        <f t="shared" si="103"/>
        <v>#VALUE!</v>
      </c>
    </row>
    <row r="500" spans="1:31" x14ac:dyDescent="0.2">
      <c r="A500" s="41" t="str">
        <f>IF(F500="","",1+MAX(A$10:A499))</f>
        <v/>
      </c>
      <c r="B500" s="10"/>
      <c r="C500" s="10">
        <v>314</v>
      </c>
      <c r="D500" s="11" t="s">
        <v>93</v>
      </c>
      <c r="E500" s="113"/>
      <c r="F500" s="11"/>
      <c r="G500" s="113"/>
      <c r="H500" s="114">
        <v>0</v>
      </c>
      <c r="I500" s="113">
        <f t="shared" si="104"/>
        <v>0</v>
      </c>
      <c r="J500" s="113">
        <f t="shared" si="105"/>
        <v>0</v>
      </c>
      <c r="K500" s="113" t="str">
        <f>IF(ISERROR(VLOOKUP(AC500,Nachträge!$A$2:$Y$646,25,FALSE)),"",VLOOKUP(AC500,Nachträge!$A$2:$Y$646,25,FALSE))</f>
        <v/>
      </c>
      <c r="L500" s="114">
        <v>0</v>
      </c>
      <c r="M500" s="113" t="e">
        <f t="shared" si="106"/>
        <v>#VALUE!</v>
      </c>
      <c r="N500" s="113" t="e">
        <f t="shared" si="107"/>
        <v>#VALUE!</v>
      </c>
      <c r="O500" s="113" t="e">
        <f t="shared" si="108"/>
        <v>#VALUE!</v>
      </c>
      <c r="P500" s="113" t="e">
        <f t="shared" si="109"/>
        <v>#VALUE!</v>
      </c>
      <c r="Q500" s="113">
        <f>SUMIFS(Zahlungsfreigabe!$K$12:$K$1000,Zahlungsfreigabe!$C$12:$C$1000,Baukosten!F500,Zahlungsfreigabe!$E$12:$E$1000,D500)</f>
        <v>0</v>
      </c>
      <c r="R500" s="113" t="e">
        <f t="shared" si="110"/>
        <v>#VALUE!</v>
      </c>
      <c r="S500" s="130" t="e">
        <f t="shared" si="111"/>
        <v>#VALUE!</v>
      </c>
      <c r="T500" s="55">
        <v>0</v>
      </c>
      <c r="U500" s="113" t="e">
        <f t="shared" si="112"/>
        <v>#VALUE!</v>
      </c>
      <c r="V500" s="11"/>
      <c r="W500" s="11"/>
      <c r="AC500" s="100" t="str">
        <f t="shared" si="101"/>
        <v/>
      </c>
      <c r="AD500" s="129" t="e">
        <f t="shared" si="102"/>
        <v>#VALUE!</v>
      </c>
      <c r="AE500" s="5" t="e">
        <f t="shared" si="103"/>
        <v>#VALUE!</v>
      </c>
    </row>
    <row r="501" spans="1:31" x14ac:dyDescent="0.2">
      <c r="A501" s="41" t="str">
        <f>IF(F501="","",1+MAX(A$10:A500))</f>
        <v/>
      </c>
      <c r="B501" s="10"/>
      <c r="C501" s="10">
        <v>314</v>
      </c>
      <c r="D501" s="11" t="s">
        <v>93</v>
      </c>
      <c r="E501" s="113"/>
      <c r="F501" s="11"/>
      <c r="G501" s="113"/>
      <c r="H501" s="114">
        <v>0</v>
      </c>
      <c r="I501" s="113">
        <f t="shared" si="104"/>
        <v>0</v>
      </c>
      <c r="J501" s="113">
        <f t="shared" si="105"/>
        <v>0</v>
      </c>
      <c r="K501" s="113" t="str">
        <f>IF(ISERROR(VLOOKUP(AC501,Nachträge!$A$2:$Y$646,25,FALSE)),"",VLOOKUP(AC501,Nachträge!$A$2:$Y$646,25,FALSE))</f>
        <v/>
      </c>
      <c r="L501" s="114">
        <v>0</v>
      </c>
      <c r="M501" s="113" t="e">
        <f t="shared" si="106"/>
        <v>#VALUE!</v>
      </c>
      <c r="N501" s="113" t="e">
        <f t="shared" si="107"/>
        <v>#VALUE!</v>
      </c>
      <c r="O501" s="113" t="e">
        <f t="shared" si="108"/>
        <v>#VALUE!</v>
      </c>
      <c r="P501" s="113" t="e">
        <f t="shared" si="109"/>
        <v>#VALUE!</v>
      </c>
      <c r="Q501" s="113">
        <f>SUMIFS(Zahlungsfreigabe!$K$12:$K$1000,Zahlungsfreigabe!$C$12:$C$1000,Baukosten!F501,Zahlungsfreigabe!$E$12:$E$1000,D501)</f>
        <v>0</v>
      </c>
      <c r="R501" s="113" t="e">
        <f t="shared" si="110"/>
        <v>#VALUE!</v>
      </c>
      <c r="S501" s="130" t="e">
        <f t="shared" si="111"/>
        <v>#VALUE!</v>
      </c>
      <c r="T501" s="55">
        <v>0</v>
      </c>
      <c r="U501" s="113" t="e">
        <f t="shared" si="112"/>
        <v>#VALUE!</v>
      </c>
      <c r="V501" s="11"/>
      <c r="W501" s="11"/>
      <c r="AC501" s="100" t="str">
        <f t="shared" si="101"/>
        <v/>
      </c>
      <c r="AD501" s="129" t="e">
        <f t="shared" si="102"/>
        <v>#VALUE!</v>
      </c>
      <c r="AE501" s="5" t="e">
        <f t="shared" si="103"/>
        <v>#VALUE!</v>
      </c>
    </row>
    <row r="502" spans="1:31" x14ac:dyDescent="0.2">
      <c r="A502" s="41" t="str">
        <f>IF(F502="","",1+MAX(A$10:A501))</f>
        <v/>
      </c>
      <c r="B502" s="10"/>
      <c r="C502" s="10">
        <v>314</v>
      </c>
      <c r="D502" s="11" t="s">
        <v>93</v>
      </c>
      <c r="E502" s="113"/>
      <c r="F502" s="11"/>
      <c r="G502" s="113"/>
      <c r="H502" s="114">
        <v>0</v>
      </c>
      <c r="I502" s="113">
        <f t="shared" si="104"/>
        <v>0</v>
      </c>
      <c r="J502" s="113">
        <f t="shared" si="105"/>
        <v>0</v>
      </c>
      <c r="K502" s="113" t="str">
        <f>IF(ISERROR(VLOOKUP(AC502,Nachträge!$A$2:$Y$646,25,FALSE)),"",VLOOKUP(AC502,Nachträge!$A$2:$Y$646,25,FALSE))</f>
        <v/>
      </c>
      <c r="L502" s="114">
        <v>0</v>
      </c>
      <c r="M502" s="113" t="e">
        <f t="shared" si="106"/>
        <v>#VALUE!</v>
      </c>
      <c r="N502" s="113" t="e">
        <f t="shared" si="107"/>
        <v>#VALUE!</v>
      </c>
      <c r="O502" s="113" t="e">
        <f t="shared" si="108"/>
        <v>#VALUE!</v>
      </c>
      <c r="P502" s="113" t="e">
        <f t="shared" si="109"/>
        <v>#VALUE!</v>
      </c>
      <c r="Q502" s="113">
        <f>SUMIFS(Zahlungsfreigabe!$K$12:$K$1000,Zahlungsfreigabe!$C$12:$C$1000,Baukosten!F502,Zahlungsfreigabe!$E$12:$E$1000,D502)</f>
        <v>0</v>
      </c>
      <c r="R502" s="113" t="e">
        <f t="shared" si="110"/>
        <v>#VALUE!</v>
      </c>
      <c r="S502" s="130" t="e">
        <f t="shared" si="111"/>
        <v>#VALUE!</v>
      </c>
      <c r="T502" s="55">
        <v>0</v>
      </c>
      <c r="U502" s="113" t="e">
        <f t="shared" si="112"/>
        <v>#VALUE!</v>
      </c>
      <c r="V502" s="11"/>
      <c r="W502" s="11"/>
      <c r="AC502" s="100" t="str">
        <f t="shared" si="101"/>
        <v/>
      </c>
      <c r="AD502" s="129" t="e">
        <f t="shared" si="102"/>
        <v>#VALUE!</v>
      </c>
      <c r="AE502" s="5" t="e">
        <f t="shared" si="103"/>
        <v>#VALUE!</v>
      </c>
    </row>
    <row r="503" spans="1:31" x14ac:dyDescent="0.2">
      <c r="A503" s="41" t="str">
        <f>IF(F503="","",1+MAX(A$10:A502))</f>
        <v/>
      </c>
      <c r="B503" s="10"/>
      <c r="C503" s="10">
        <v>314</v>
      </c>
      <c r="D503" s="11" t="s">
        <v>93</v>
      </c>
      <c r="E503" s="113"/>
      <c r="F503" s="11"/>
      <c r="G503" s="113"/>
      <c r="H503" s="114">
        <v>0</v>
      </c>
      <c r="I503" s="113">
        <f t="shared" si="104"/>
        <v>0</v>
      </c>
      <c r="J503" s="113">
        <f t="shared" si="105"/>
        <v>0</v>
      </c>
      <c r="K503" s="113" t="str">
        <f>IF(ISERROR(VLOOKUP(AC503,Nachträge!$A$2:$Y$646,25,FALSE)),"",VLOOKUP(AC503,Nachträge!$A$2:$Y$646,25,FALSE))</f>
        <v/>
      </c>
      <c r="L503" s="114">
        <v>0</v>
      </c>
      <c r="M503" s="113" t="e">
        <f t="shared" si="106"/>
        <v>#VALUE!</v>
      </c>
      <c r="N503" s="113" t="e">
        <f t="shared" si="107"/>
        <v>#VALUE!</v>
      </c>
      <c r="O503" s="113" t="e">
        <f t="shared" si="108"/>
        <v>#VALUE!</v>
      </c>
      <c r="P503" s="113" t="e">
        <f t="shared" si="109"/>
        <v>#VALUE!</v>
      </c>
      <c r="Q503" s="113">
        <f>SUMIFS(Zahlungsfreigabe!$K$12:$K$1000,Zahlungsfreigabe!$C$12:$C$1000,Baukosten!F503,Zahlungsfreigabe!$E$12:$E$1000,D503)</f>
        <v>0</v>
      </c>
      <c r="R503" s="113" t="e">
        <f t="shared" si="110"/>
        <v>#VALUE!</v>
      </c>
      <c r="S503" s="130" t="e">
        <f t="shared" si="111"/>
        <v>#VALUE!</v>
      </c>
      <c r="T503" s="55">
        <v>0</v>
      </c>
      <c r="U503" s="113" t="e">
        <f t="shared" si="112"/>
        <v>#VALUE!</v>
      </c>
      <c r="V503" s="11"/>
      <c r="W503" s="11"/>
      <c r="AC503" s="100" t="str">
        <f t="shared" si="101"/>
        <v/>
      </c>
      <c r="AD503" s="129" t="e">
        <f t="shared" si="102"/>
        <v>#VALUE!</v>
      </c>
      <c r="AE503" s="5" t="e">
        <f t="shared" si="103"/>
        <v>#VALUE!</v>
      </c>
    </row>
    <row r="504" spans="1:31" x14ac:dyDescent="0.2">
      <c r="A504" s="41" t="str">
        <f>IF(F504="","",1+MAX(A$10:A503))</f>
        <v/>
      </c>
      <c r="B504" s="10"/>
      <c r="C504" s="10">
        <v>314</v>
      </c>
      <c r="D504" s="11" t="s">
        <v>93</v>
      </c>
      <c r="E504" s="113"/>
      <c r="F504" s="11"/>
      <c r="G504" s="113"/>
      <c r="H504" s="114">
        <v>0</v>
      </c>
      <c r="I504" s="113">
        <f t="shared" si="104"/>
        <v>0</v>
      </c>
      <c r="J504" s="113">
        <f t="shared" si="105"/>
        <v>0</v>
      </c>
      <c r="K504" s="113" t="str">
        <f>IF(ISERROR(VLOOKUP(AC504,Nachträge!$A$2:$Y$646,25,FALSE)),"",VLOOKUP(AC504,Nachträge!$A$2:$Y$646,25,FALSE))</f>
        <v/>
      </c>
      <c r="L504" s="114">
        <v>0</v>
      </c>
      <c r="M504" s="113" t="e">
        <f t="shared" si="106"/>
        <v>#VALUE!</v>
      </c>
      <c r="N504" s="113" t="e">
        <f t="shared" si="107"/>
        <v>#VALUE!</v>
      </c>
      <c r="O504" s="113" t="e">
        <f t="shared" si="108"/>
        <v>#VALUE!</v>
      </c>
      <c r="P504" s="113" t="e">
        <f t="shared" si="109"/>
        <v>#VALUE!</v>
      </c>
      <c r="Q504" s="113">
        <f>SUMIFS(Zahlungsfreigabe!$K$12:$K$1000,Zahlungsfreigabe!$C$12:$C$1000,Baukosten!F504,Zahlungsfreigabe!$E$12:$E$1000,D504)</f>
        <v>0</v>
      </c>
      <c r="R504" s="113" t="e">
        <f t="shared" si="110"/>
        <v>#VALUE!</v>
      </c>
      <c r="S504" s="130" t="e">
        <f t="shared" si="111"/>
        <v>#VALUE!</v>
      </c>
      <c r="T504" s="55">
        <v>0</v>
      </c>
      <c r="U504" s="113" t="e">
        <f t="shared" si="112"/>
        <v>#VALUE!</v>
      </c>
      <c r="V504" s="11"/>
      <c r="W504" s="11"/>
      <c r="AC504" s="100" t="str">
        <f t="shared" si="101"/>
        <v/>
      </c>
      <c r="AD504" s="129" t="e">
        <f t="shared" si="102"/>
        <v>#VALUE!</v>
      </c>
      <c r="AE504" s="5" t="e">
        <f t="shared" si="103"/>
        <v>#VALUE!</v>
      </c>
    </row>
    <row r="505" spans="1:31" x14ac:dyDescent="0.2">
      <c r="A505" s="41" t="str">
        <f>IF(F505="","",1+MAX(A$10:A504))</f>
        <v/>
      </c>
      <c r="B505" s="10"/>
      <c r="C505" s="10">
        <v>314</v>
      </c>
      <c r="D505" s="11" t="s">
        <v>93</v>
      </c>
      <c r="E505" s="113"/>
      <c r="F505" s="11"/>
      <c r="G505" s="113"/>
      <c r="H505" s="114">
        <v>0</v>
      </c>
      <c r="I505" s="113">
        <f t="shared" si="104"/>
        <v>0</v>
      </c>
      <c r="J505" s="113">
        <f t="shared" si="105"/>
        <v>0</v>
      </c>
      <c r="K505" s="113" t="str">
        <f>IF(ISERROR(VLOOKUP(AC505,Nachträge!$A$2:$Y$646,25,FALSE)),"",VLOOKUP(AC505,Nachträge!$A$2:$Y$646,25,FALSE))</f>
        <v/>
      </c>
      <c r="L505" s="114">
        <v>0</v>
      </c>
      <c r="M505" s="113" t="e">
        <f t="shared" si="106"/>
        <v>#VALUE!</v>
      </c>
      <c r="N505" s="113" t="e">
        <f t="shared" si="107"/>
        <v>#VALUE!</v>
      </c>
      <c r="O505" s="113" t="e">
        <f t="shared" si="108"/>
        <v>#VALUE!</v>
      </c>
      <c r="P505" s="113" t="e">
        <f t="shared" si="109"/>
        <v>#VALUE!</v>
      </c>
      <c r="Q505" s="113">
        <f>SUMIFS(Zahlungsfreigabe!$K$12:$K$1000,Zahlungsfreigabe!$C$12:$C$1000,Baukosten!F505,Zahlungsfreigabe!$E$12:$E$1000,D505)</f>
        <v>0</v>
      </c>
      <c r="R505" s="113" t="e">
        <f t="shared" si="110"/>
        <v>#VALUE!</v>
      </c>
      <c r="S505" s="130" t="e">
        <f t="shared" si="111"/>
        <v>#VALUE!</v>
      </c>
      <c r="T505" s="55">
        <v>0</v>
      </c>
      <c r="U505" s="113" t="e">
        <f t="shared" si="112"/>
        <v>#VALUE!</v>
      </c>
      <c r="V505" s="11"/>
      <c r="W505" s="11"/>
      <c r="AC505" s="100" t="str">
        <f t="shared" si="101"/>
        <v/>
      </c>
      <c r="AD505" s="129" t="e">
        <f t="shared" si="102"/>
        <v>#VALUE!</v>
      </c>
      <c r="AE505" s="5" t="e">
        <f t="shared" si="103"/>
        <v>#VALUE!</v>
      </c>
    </row>
    <row r="506" spans="1:31" x14ac:dyDescent="0.2">
      <c r="A506" s="41" t="str">
        <f>IF(F506="","",1+MAX(A$10:A505))</f>
        <v/>
      </c>
      <c r="B506" s="10"/>
      <c r="C506" s="10">
        <v>314</v>
      </c>
      <c r="D506" s="11" t="s">
        <v>93</v>
      </c>
      <c r="E506" s="113"/>
      <c r="F506" s="11"/>
      <c r="G506" s="113"/>
      <c r="H506" s="114">
        <v>0</v>
      </c>
      <c r="I506" s="113">
        <f t="shared" si="104"/>
        <v>0</v>
      </c>
      <c r="J506" s="113">
        <f t="shared" si="105"/>
        <v>0</v>
      </c>
      <c r="K506" s="113" t="str">
        <f>IF(ISERROR(VLOOKUP(AC506,Nachträge!$A$2:$Y$646,25,FALSE)),"",VLOOKUP(AC506,Nachträge!$A$2:$Y$646,25,FALSE))</f>
        <v/>
      </c>
      <c r="L506" s="114">
        <v>0</v>
      </c>
      <c r="M506" s="113" t="e">
        <f t="shared" si="106"/>
        <v>#VALUE!</v>
      </c>
      <c r="N506" s="113" t="e">
        <f t="shared" si="107"/>
        <v>#VALUE!</v>
      </c>
      <c r="O506" s="113" t="e">
        <f t="shared" si="108"/>
        <v>#VALUE!</v>
      </c>
      <c r="P506" s="113" t="e">
        <f t="shared" si="109"/>
        <v>#VALUE!</v>
      </c>
      <c r="Q506" s="113">
        <f>SUMIFS(Zahlungsfreigabe!$K$12:$K$1000,Zahlungsfreigabe!$C$12:$C$1000,Baukosten!F506,Zahlungsfreigabe!$E$12:$E$1000,D506)</f>
        <v>0</v>
      </c>
      <c r="R506" s="113" t="e">
        <f t="shared" si="110"/>
        <v>#VALUE!</v>
      </c>
      <c r="S506" s="130" t="e">
        <f t="shared" si="111"/>
        <v>#VALUE!</v>
      </c>
      <c r="T506" s="55">
        <v>0</v>
      </c>
      <c r="U506" s="113" t="e">
        <f t="shared" si="112"/>
        <v>#VALUE!</v>
      </c>
      <c r="V506" s="11"/>
      <c r="W506" s="11"/>
      <c r="AC506" s="100" t="str">
        <f t="shared" si="101"/>
        <v/>
      </c>
      <c r="AD506" s="129" t="e">
        <f t="shared" si="102"/>
        <v>#VALUE!</v>
      </c>
      <c r="AE506" s="5" t="e">
        <f t="shared" si="103"/>
        <v>#VALUE!</v>
      </c>
    </row>
    <row r="507" spans="1:31" x14ac:dyDescent="0.2">
      <c r="A507" s="41" t="str">
        <f>IF(F507="","",1+MAX(A$10:A506))</f>
        <v/>
      </c>
      <c r="B507" s="10"/>
      <c r="C507" s="10">
        <v>314</v>
      </c>
      <c r="D507" s="11" t="s">
        <v>93</v>
      </c>
      <c r="E507" s="113"/>
      <c r="F507" s="11"/>
      <c r="G507" s="113"/>
      <c r="H507" s="114">
        <v>0</v>
      </c>
      <c r="I507" s="113">
        <f t="shared" si="104"/>
        <v>0</v>
      </c>
      <c r="J507" s="113">
        <f t="shared" si="105"/>
        <v>0</v>
      </c>
      <c r="K507" s="113" t="str">
        <f>IF(ISERROR(VLOOKUP(AC507,Nachträge!$A$2:$Y$646,25,FALSE)),"",VLOOKUP(AC507,Nachträge!$A$2:$Y$646,25,FALSE))</f>
        <v/>
      </c>
      <c r="L507" s="114">
        <v>0</v>
      </c>
      <c r="M507" s="113" t="e">
        <f t="shared" si="106"/>
        <v>#VALUE!</v>
      </c>
      <c r="N507" s="113" t="e">
        <f t="shared" si="107"/>
        <v>#VALUE!</v>
      </c>
      <c r="O507" s="113" t="e">
        <f t="shared" si="108"/>
        <v>#VALUE!</v>
      </c>
      <c r="P507" s="113" t="e">
        <f t="shared" si="109"/>
        <v>#VALUE!</v>
      </c>
      <c r="Q507" s="113">
        <f>SUMIFS(Zahlungsfreigabe!$K$12:$K$1000,Zahlungsfreigabe!$C$12:$C$1000,Baukosten!F507,Zahlungsfreigabe!$E$12:$E$1000,D507)</f>
        <v>0</v>
      </c>
      <c r="R507" s="113" t="e">
        <f t="shared" si="110"/>
        <v>#VALUE!</v>
      </c>
      <c r="S507" s="130" t="e">
        <f t="shared" si="111"/>
        <v>#VALUE!</v>
      </c>
      <c r="T507" s="55">
        <v>0</v>
      </c>
      <c r="U507" s="113" t="e">
        <f t="shared" si="112"/>
        <v>#VALUE!</v>
      </c>
      <c r="V507" s="11"/>
      <c r="W507" s="11"/>
      <c r="AC507" s="100" t="str">
        <f t="shared" si="101"/>
        <v/>
      </c>
      <c r="AD507" s="129" t="e">
        <f t="shared" si="102"/>
        <v>#VALUE!</v>
      </c>
      <c r="AE507" s="5" t="e">
        <f t="shared" si="103"/>
        <v>#VALUE!</v>
      </c>
    </row>
    <row r="508" spans="1:31" x14ac:dyDescent="0.2">
      <c r="A508" s="41" t="str">
        <f>IF(F508="","",1+MAX(A$10:A507))</f>
        <v/>
      </c>
      <c r="B508" s="10"/>
      <c r="C508" s="10">
        <v>316</v>
      </c>
      <c r="D508" s="11" t="s">
        <v>94</v>
      </c>
      <c r="E508" s="113"/>
      <c r="F508" s="11"/>
      <c r="G508" s="113"/>
      <c r="H508" s="114">
        <v>0</v>
      </c>
      <c r="I508" s="113">
        <f t="shared" si="104"/>
        <v>0</v>
      </c>
      <c r="J508" s="113">
        <f t="shared" si="105"/>
        <v>0</v>
      </c>
      <c r="K508" s="113" t="str">
        <f>IF(ISERROR(VLOOKUP(AC508,Nachträge!$A$2:$Y$646,25,FALSE)),"",VLOOKUP(AC508,Nachträge!$A$2:$Y$646,25,FALSE))</f>
        <v/>
      </c>
      <c r="L508" s="114">
        <v>0</v>
      </c>
      <c r="M508" s="113" t="e">
        <f t="shared" si="106"/>
        <v>#VALUE!</v>
      </c>
      <c r="N508" s="113" t="e">
        <f t="shared" si="107"/>
        <v>#VALUE!</v>
      </c>
      <c r="O508" s="113" t="e">
        <f t="shared" si="108"/>
        <v>#VALUE!</v>
      </c>
      <c r="P508" s="113" t="e">
        <f t="shared" si="109"/>
        <v>#VALUE!</v>
      </c>
      <c r="Q508" s="113">
        <f>SUMIFS(Zahlungsfreigabe!$K$12:$K$1000,Zahlungsfreigabe!$C$12:$C$1000,Baukosten!F508,Zahlungsfreigabe!$E$12:$E$1000,D508)</f>
        <v>0</v>
      </c>
      <c r="R508" s="113" t="e">
        <f t="shared" si="110"/>
        <v>#VALUE!</v>
      </c>
      <c r="S508" s="130" t="e">
        <f t="shared" si="111"/>
        <v>#VALUE!</v>
      </c>
      <c r="T508" s="55">
        <v>0</v>
      </c>
      <c r="U508" s="113" t="e">
        <f t="shared" si="112"/>
        <v>#VALUE!</v>
      </c>
      <c r="V508" s="11"/>
      <c r="W508" s="11"/>
      <c r="AC508" s="100" t="str">
        <f t="shared" si="101"/>
        <v/>
      </c>
      <c r="AD508" s="129" t="e">
        <f t="shared" si="102"/>
        <v>#VALUE!</v>
      </c>
      <c r="AE508" s="5" t="e">
        <f t="shared" si="103"/>
        <v>#VALUE!</v>
      </c>
    </row>
    <row r="509" spans="1:31" x14ac:dyDescent="0.2">
      <c r="A509" s="41" t="str">
        <f>IF(F509="","",1+MAX(A$10:A508))</f>
        <v/>
      </c>
      <c r="B509" s="10"/>
      <c r="C509" s="10">
        <v>316</v>
      </c>
      <c r="D509" s="11" t="s">
        <v>94</v>
      </c>
      <c r="E509" s="113"/>
      <c r="F509" s="11"/>
      <c r="G509" s="113"/>
      <c r="H509" s="114">
        <v>0</v>
      </c>
      <c r="I509" s="113">
        <f t="shared" si="104"/>
        <v>0</v>
      </c>
      <c r="J509" s="113">
        <f t="shared" si="105"/>
        <v>0</v>
      </c>
      <c r="K509" s="113" t="str">
        <f>IF(ISERROR(VLOOKUP(AC509,Nachträge!$A$2:$Y$646,25,FALSE)),"",VLOOKUP(AC509,Nachträge!$A$2:$Y$646,25,FALSE))</f>
        <v/>
      </c>
      <c r="L509" s="114">
        <v>0</v>
      </c>
      <c r="M509" s="113" t="e">
        <f t="shared" si="106"/>
        <v>#VALUE!</v>
      </c>
      <c r="N509" s="113" t="e">
        <f t="shared" si="107"/>
        <v>#VALUE!</v>
      </c>
      <c r="O509" s="113" t="e">
        <f t="shared" si="108"/>
        <v>#VALUE!</v>
      </c>
      <c r="P509" s="113" t="e">
        <f t="shared" si="109"/>
        <v>#VALUE!</v>
      </c>
      <c r="Q509" s="113">
        <f>SUMIFS(Zahlungsfreigabe!$K$12:$K$1000,Zahlungsfreigabe!$C$12:$C$1000,Baukosten!F509,Zahlungsfreigabe!$E$12:$E$1000,D509)</f>
        <v>0</v>
      </c>
      <c r="R509" s="113" t="e">
        <f t="shared" si="110"/>
        <v>#VALUE!</v>
      </c>
      <c r="S509" s="130" t="e">
        <f t="shared" si="111"/>
        <v>#VALUE!</v>
      </c>
      <c r="T509" s="55">
        <v>0</v>
      </c>
      <c r="U509" s="113" t="e">
        <f t="shared" si="112"/>
        <v>#VALUE!</v>
      </c>
      <c r="V509" s="11"/>
      <c r="W509" s="11"/>
      <c r="AC509" s="100" t="str">
        <f t="shared" si="101"/>
        <v/>
      </c>
      <c r="AD509" s="129" t="e">
        <f t="shared" si="102"/>
        <v>#VALUE!</v>
      </c>
      <c r="AE509" s="5" t="e">
        <f t="shared" si="103"/>
        <v>#VALUE!</v>
      </c>
    </row>
    <row r="510" spans="1:31" x14ac:dyDescent="0.2">
      <c r="A510" s="41" t="str">
        <f>IF(F510="","",1+MAX(A$10:A509))</f>
        <v/>
      </c>
      <c r="B510" s="10"/>
      <c r="C510" s="10">
        <v>316</v>
      </c>
      <c r="D510" s="11" t="s">
        <v>94</v>
      </c>
      <c r="E510" s="113"/>
      <c r="F510" s="11"/>
      <c r="G510" s="113"/>
      <c r="H510" s="114">
        <v>0</v>
      </c>
      <c r="I510" s="113">
        <f t="shared" si="104"/>
        <v>0</v>
      </c>
      <c r="J510" s="113">
        <f t="shared" si="105"/>
        <v>0</v>
      </c>
      <c r="K510" s="113" t="str">
        <f>IF(ISERROR(VLOOKUP(AC510,Nachträge!$A$2:$Y$646,25,FALSE)),"",VLOOKUP(AC510,Nachträge!$A$2:$Y$646,25,FALSE))</f>
        <v/>
      </c>
      <c r="L510" s="114">
        <v>0</v>
      </c>
      <c r="M510" s="113" t="e">
        <f t="shared" si="106"/>
        <v>#VALUE!</v>
      </c>
      <c r="N510" s="113" t="e">
        <f t="shared" si="107"/>
        <v>#VALUE!</v>
      </c>
      <c r="O510" s="113" t="e">
        <f t="shared" si="108"/>
        <v>#VALUE!</v>
      </c>
      <c r="P510" s="113" t="e">
        <f t="shared" si="109"/>
        <v>#VALUE!</v>
      </c>
      <c r="Q510" s="113">
        <f>SUMIFS(Zahlungsfreigabe!$K$12:$K$1000,Zahlungsfreigabe!$C$12:$C$1000,Baukosten!F510,Zahlungsfreigabe!$E$12:$E$1000,D510)</f>
        <v>0</v>
      </c>
      <c r="R510" s="113" t="e">
        <f t="shared" si="110"/>
        <v>#VALUE!</v>
      </c>
      <c r="S510" s="130" t="e">
        <f t="shared" si="111"/>
        <v>#VALUE!</v>
      </c>
      <c r="T510" s="55">
        <v>0</v>
      </c>
      <c r="U510" s="113" t="e">
        <f t="shared" si="112"/>
        <v>#VALUE!</v>
      </c>
      <c r="V510" s="11"/>
      <c r="W510" s="11"/>
      <c r="AC510" s="100" t="str">
        <f t="shared" si="101"/>
        <v/>
      </c>
      <c r="AD510" s="129" t="e">
        <f t="shared" si="102"/>
        <v>#VALUE!</v>
      </c>
      <c r="AE510" s="5" t="e">
        <f t="shared" si="103"/>
        <v>#VALUE!</v>
      </c>
    </row>
    <row r="511" spans="1:31" x14ac:dyDescent="0.2">
      <c r="A511" s="41" t="str">
        <f>IF(F511="","",1+MAX(A$10:A510))</f>
        <v/>
      </c>
      <c r="B511" s="10"/>
      <c r="C511" s="10">
        <v>316</v>
      </c>
      <c r="D511" s="11" t="s">
        <v>94</v>
      </c>
      <c r="E511" s="113"/>
      <c r="F511" s="11"/>
      <c r="G511" s="113"/>
      <c r="H511" s="114">
        <v>0</v>
      </c>
      <c r="I511" s="113">
        <f t="shared" si="104"/>
        <v>0</v>
      </c>
      <c r="J511" s="113">
        <f t="shared" si="105"/>
        <v>0</v>
      </c>
      <c r="K511" s="113" t="str">
        <f>IF(ISERROR(VLOOKUP(AC511,Nachträge!$A$2:$Y$646,25,FALSE)),"",VLOOKUP(AC511,Nachträge!$A$2:$Y$646,25,FALSE))</f>
        <v/>
      </c>
      <c r="L511" s="114">
        <v>0</v>
      </c>
      <c r="M511" s="113" t="e">
        <f t="shared" si="106"/>
        <v>#VALUE!</v>
      </c>
      <c r="N511" s="113" t="e">
        <f t="shared" si="107"/>
        <v>#VALUE!</v>
      </c>
      <c r="O511" s="113" t="e">
        <f t="shared" si="108"/>
        <v>#VALUE!</v>
      </c>
      <c r="P511" s="113" t="e">
        <f t="shared" si="109"/>
        <v>#VALUE!</v>
      </c>
      <c r="Q511" s="113">
        <f>SUMIFS(Zahlungsfreigabe!$K$12:$K$1000,Zahlungsfreigabe!$C$12:$C$1000,Baukosten!F511,Zahlungsfreigabe!$E$12:$E$1000,D511)</f>
        <v>0</v>
      </c>
      <c r="R511" s="113" t="e">
        <f t="shared" si="110"/>
        <v>#VALUE!</v>
      </c>
      <c r="S511" s="130" t="e">
        <f t="shared" si="111"/>
        <v>#VALUE!</v>
      </c>
      <c r="T511" s="55">
        <v>0</v>
      </c>
      <c r="U511" s="113" t="e">
        <f t="shared" si="112"/>
        <v>#VALUE!</v>
      </c>
      <c r="V511" s="11"/>
      <c r="W511" s="11"/>
      <c r="AC511" s="100" t="str">
        <f t="shared" si="101"/>
        <v/>
      </c>
      <c r="AD511" s="129" t="e">
        <f t="shared" si="102"/>
        <v>#VALUE!</v>
      </c>
      <c r="AE511" s="5" t="e">
        <f t="shared" si="103"/>
        <v>#VALUE!</v>
      </c>
    </row>
    <row r="512" spans="1:31" x14ac:dyDescent="0.2">
      <c r="A512" s="41" t="str">
        <f>IF(F512="","",1+MAX(A$10:A511))</f>
        <v/>
      </c>
      <c r="B512" s="10"/>
      <c r="C512" s="10">
        <v>316</v>
      </c>
      <c r="D512" s="11" t="s">
        <v>94</v>
      </c>
      <c r="E512" s="113"/>
      <c r="F512" s="11"/>
      <c r="G512" s="113"/>
      <c r="H512" s="114">
        <v>0</v>
      </c>
      <c r="I512" s="113">
        <f t="shared" si="104"/>
        <v>0</v>
      </c>
      <c r="J512" s="113">
        <f t="shared" si="105"/>
        <v>0</v>
      </c>
      <c r="K512" s="113" t="str">
        <f>IF(ISERROR(VLOOKUP(AC512,Nachträge!$A$2:$Y$646,25,FALSE)),"",VLOOKUP(AC512,Nachträge!$A$2:$Y$646,25,FALSE))</f>
        <v/>
      </c>
      <c r="L512" s="114">
        <v>0</v>
      </c>
      <c r="M512" s="113" t="e">
        <f t="shared" si="106"/>
        <v>#VALUE!</v>
      </c>
      <c r="N512" s="113" t="e">
        <f t="shared" si="107"/>
        <v>#VALUE!</v>
      </c>
      <c r="O512" s="113" t="e">
        <f t="shared" si="108"/>
        <v>#VALUE!</v>
      </c>
      <c r="P512" s="113" t="e">
        <f t="shared" si="109"/>
        <v>#VALUE!</v>
      </c>
      <c r="Q512" s="113">
        <f>SUMIFS(Zahlungsfreigabe!$K$12:$K$1000,Zahlungsfreigabe!$C$12:$C$1000,Baukosten!F512,Zahlungsfreigabe!$E$12:$E$1000,D512)</f>
        <v>0</v>
      </c>
      <c r="R512" s="113" t="e">
        <f t="shared" si="110"/>
        <v>#VALUE!</v>
      </c>
      <c r="S512" s="130" t="e">
        <f t="shared" si="111"/>
        <v>#VALUE!</v>
      </c>
      <c r="T512" s="55">
        <v>0</v>
      </c>
      <c r="U512" s="113" t="e">
        <f t="shared" si="112"/>
        <v>#VALUE!</v>
      </c>
      <c r="V512" s="11"/>
      <c r="W512" s="11"/>
      <c r="AC512" s="100" t="str">
        <f t="shared" si="101"/>
        <v/>
      </c>
      <c r="AD512" s="129" t="e">
        <f t="shared" si="102"/>
        <v>#VALUE!</v>
      </c>
      <c r="AE512" s="5" t="e">
        <f t="shared" si="103"/>
        <v>#VALUE!</v>
      </c>
    </row>
    <row r="513" spans="1:31" x14ac:dyDescent="0.2">
      <c r="A513" s="41" t="str">
        <f>IF(F513="","",1+MAX(A$10:A512))</f>
        <v/>
      </c>
      <c r="B513" s="10"/>
      <c r="C513" s="10">
        <v>316</v>
      </c>
      <c r="D513" s="11" t="s">
        <v>94</v>
      </c>
      <c r="E513" s="113"/>
      <c r="F513" s="11"/>
      <c r="G513" s="113"/>
      <c r="H513" s="114">
        <v>0</v>
      </c>
      <c r="I513" s="113">
        <f t="shared" si="104"/>
        <v>0</v>
      </c>
      <c r="J513" s="113">
        <f t="shared" si="105"/>
        <v>0</v>
      </c>
      <c r="K513" s="113" t="str">
        <f>IF(ISERROR(VLOOKUP(AC513,Nachträge!$A$2:$Y$646,25,FALSE)),"",VLOOKUP(AC513,Nachträge!$A$2:$Y$646,25,FALSE))</f>
        <v/>
      </c>
      <c r="L513" s="114">
        <v>0</v>
      </c>
      <c r="M513" s="113" t="e">
        <f t="shared" si="106"/>
        <v>#VALUE!</v>
      </c>
      <c r="N513" s="113" t="e">
        <f t="shared" si="107"/>
        <v>#VALUE!</v>
      </c>
      <c r="O513" s="113" t="e">
        <f t="shared" si="108"/>
        <v>#VALUE!</v>
      </c>
      <c r="P513" s="113" t="e">
        <f t="shared" si="109"/>
        <v>#VALUE!</v>
      </c>
      <c r="Q513" s="113">
        <f>SUMIFS(Zahlungsfreigabe!$K$12:$K$1000,Zahlungsfreigabe!$C$12:$C$1000,Baukosten!F513,Zahlungsfreigabe!$E$12:$E$1000,D513)</f>
        <v>0</v>
      </c>
      <c r="R513" s="113" t="e">
        <f t="shared" si="110"/>
        <v>#VALUE!</v>
      </c>
      <c r="S513" s="130" t="e">
        <f t="shared" si="111"/>
        <v>#VALUE!</v>
      </c>
      <c r="T513" s="55">
        <v>0</v>
      </c>
      <c r="U513" s="113" t="e">
        <f t="shared" si="112"/>
        <v>#VALUE!</v>
      </c>
      <c r="V513" s="11"/>
      <c r="W513" s="11"/>
      <c r="AC513" s="100" t="str">
        <f t="shared" si="101"/>
        <v/>
      </c>
      <c r="AD513" s="129" t="e">
        <f t="shared" si="102"/>
        <v>#VALUE!</v>
      </c>
      <c r="AE513" s="5" t="e">
        <f t="shared" si="103"/>
        <v>#VALUE!</v>
      </c>
    </row>
    <row r="514" spans="1:31" x14ac:dyDescent="0.2">
      <c r="A514" s="41" t="str">
        <f>IF(F514="","",1+MAX(A$10:A513))</f>
        <v/>
      </c>
      <c r="B514" s="10"/>
      <c r="C514" s="10">
        <v>316</v>
      </c>
      <c r="D514" s="11" t="s">
        <v>94</v>
      </c>
      <c r="E514" s="113"/>
      <c r="F514" s="11"/>
      <c r="G514" s="113"/>
      <c r="H514" s="114">
        <v>0</v>
      </c>
      <c r="I514" s="113">
        <f t="shared" si="104"/>
        <v>0</v>
      </c>
      <c r="J514" s="113">
        <f t="shared" si="105"/>
        <v>0</v>
      </c>
      <c r="K514" s="113" t="str">
        <f>IF(ISERROR(VLOOKUP(AC514,Nachträge!$A$2:$Y$646,25,FALSE)),"",VLOOKUP(AC514,Nachträge!$A$2:$Y$646,25,FALSE))</f>
        <v/>
      </c>
      <c r="L514" s="114">
        <v>0</v>
      </c>
      <c r="M514" s="113" t="e">
        <f t="shared" si="106"/>
        <v>#VALUE!</v>
      </c>
      <c r="N514" s="113" t="e">
        <f t="shared" si="107"/>
        <v>#VALUE!</v>
      </c>
      <c r="O514" s="113" t="e">
        <f t="shared" si="108"/>
        <v>#VALUE!</v>
      </c>
      <c r="P514" s="113" t="e">
        <f t="shared" si="109"/>
        <v>#VALUE!</v>
      </c>
      <c r="Q514" s="113">
        <f>SUMIFS(Zahlungsfreigabe!$K$12:$K$1000,Zahlungsfreigabe!$C$12:$C$1000,Baukosten!F514,Zahlungsfreigabe!$E$12:$E$1000,D514)</f>
        <v>0</v>
      </c>
      <c r="R514" s="113" t="e">
        <f t="shared" si="110"/>
        <v>#VALUE!</v>
      </c>
      <c r="S514" s="130" t="e">
        <f t="shared" si="111"/>
        <v>#VALUE!</v>
      </c>
      <c r="T514" s="55">
        <v>0</v>
      </c>
      <c r="U514" s="113" t="e">
        <f t="shared" si="112"/>
        <v>#VALUE!</v>
      </c>
      <c r="V514" s="11"/>
      <c r="W514" s="11"/>
      <c r="AC514" s="100" t="str">
        <f t="shared" si="101"/>
        <v/>
      </c>
      <c r="AD514" s="129" t="e">
        <f t="shared" si="102"/>
        <v>#VALUE!</v>
      </c>
      <c r="AE514" s="5" t="e">
        <f t="shared" si="103"/>
        <v>#VALUE!</v>
      </c>
    </row>
    <row r="515" spans="1:31" x14ac:dyDescent="0.2">
      <c r="A515" s="41" t="str">
        <f>IF(F515="","",1+MAX(A$10:A514))</f>
        <v/>
      </c>
      <c r="B515" s="10"/>
      <c r="C515" s="10">
        <v>316</v>
      </c>
      <c r="D515" s="11" t="s">
        <v>94</v>
      </c>
      <c r="E515" s="113"/>
      <c r="F515" s="11"/>
      <c r="G515" s="113"/>
      <c r="H515" s="114">
        <v>0</v>
      </c>
      <c r="I515" s="113">
        <f t="shared" si="104"/>
        <v>0</v>
      </c>
      <c r="J515" s="113">
        <f t="shared" si="105"/>
        <v>0</v>
      </c>
      <c r="K515" s="113" t="str">
        <f>IF(ISERROR(VLOOKUP(AC515,Nachträge!$A$2:$Y$646,25,FALSE)),"",VLOOKUP(AC515,Nachträge!$A$2:$Y$646,25,FALSE))</f>
        <v/>
      </c>
      <c r="L515" s="114">
        <v>0</v>
      </c>
      <c r="M515" s="113" t="e">
        <f t="shared" si="106"/>
        <v>#VALUE!</v>
      </c>
      <c r="N515" s="113" t="e">
        <f t="shared" si="107"/>
        <v>#VALUE!</v>
      </c>
      <c r="O515" s="113" t="e">
        <f t="shared" si="108"/>
        <v>#VALUE!</v>
      </c>
      <c r="P515" s="113" t="e">
        <f t="shared" si="109"/>
        <v>#VALUE!</v>
      </c>
      <c r="Q515" s="113">
        <f>SUMIFS(Zahlungsfreigabe!$K$12:$K$1000,Zahlungsfreigabe!$C$12:$C$1000,Baukosten!F515,Zahlungsfreigabe!$E$12:$E$1000,D515)</f>
        <v>0</v>
      </c>
      <c r="R515" s="113" t="e">
        <f t="shared" si="110"/>
        <v>#VALUE!</v>
      </c>
      <c r="S515" s="130" t="e">
        <f t="shared" si="111"/>
        <v>#VALUE!</v>
      </c>
      <c r="T515" s="55">
        <v>0</v>
      </c>
      <c r="U515" s="113" t="e">
        <f t="shared" si="112"/>
        <v>#VALUE!</v>
      </c>
      <c r="V515" s="11"/>
      <c r="W515" s="11"/>
      <c r="AC515" s="100" t="str">
        <f t="shared" si="101"/>
        <v/>
      </c>
      <c r="AD515" s="129" t="e">
        <f t="shared" si="102"/>
        <v>#VALUE!</v>
      </c>
      <c r="AE515" s="5" t="e">
        <f t="shared" si="103"/>
        <v>#VALUE!</v>
      </c>
    </row>
    <row r="516" spans="1:31" x14ac:dyDescent="0.2">
      <c r="A516" s="41" t="str">
        <f>IF(F516="","",1+MAX(A$10:A515))</f>
        <v/>
      </c>
      <c r="B516" s="10"/>
      <c r="C516" s="10">
        <v>316</v>
      </c>
      <c r="D516" s="11" t="s">
        <v>94</v>
      </c>
      <c r="E516" s="113"/>
      <c r="F516" s="11"/>
      <c r="G516" s="113"/>
      <c r="H516" s="114">
        <v>0</v>
      </c>
      <c r="I516" s="113">
        <f t="shared" si="104"/>
        <v>0</v>
      </c>
      <c r="J516" s="113">
        <f t="shared" si="105"/>
        <v>0</v>
      </c>
      <c r="K516" s="113" t="str">
        <f>IF(ISERROR(VLOOKUP(AC516,Nachträge!$A$2:$Y$646,25,FALSE)),"",VLOOKUP(AC516,Nachträge!$A$2:$Y$646,25,FALSE))</f>
        <v/>
      </c>
      <c r="L516" s="114">
        <v>0</v>
      </c>
      <c r="M516" s="113" t="e">
        <f t="shared" si="106"/>
        <v>#VALUE!</v>
      </c>
      <c r="N516" s="113" t="e">
        <f t="shared" si="107"/>
        <v>#VALUE!</v>
      </c>
      <c r="O516" s="113" t="e">
        <f t="shared" si="108"/>
        <v>#VALUE!</v>
      </c>
      <c r="P516" s="113" t="e">
        <f t="shared" si="109"/>
        <v>#VALUE!</v>
      </c>
      <c r="Q516" s="113">
        <f>SUMIFS(Zahlungsfreigabe!$K$12:$K$1000,Zahlungsfreigabe!$C$12:$C$1000,Baukosten!F516,Zahlungsfreigabe!$E$12:$E$1000,D516)</f>
        <v>0</v>
      </c>
      <c r="R516" s="113" t="e">
        <f t="shared" si="110"/>
        <v>#VALUE!</v>
      </c>
      <c r="S516" s="130" t="e">
        <f t="shared" si="111"/>
        <v>#VALUE!</v>
      </c>
      <c r="T516" s="55">
        <v>0</v>
      </c>
      <c r="U516" s="113" t="e">
        <f t="shared" si="112"/>
        <v>#VALUE!</v>
      </c>
      <c r="V516" s="11"/>
      <c r="W516" s="11"/>
      <c r="AC516" s="100" t="str">
        <f t="shared" si="101"/>
        <v/>
      </c>
      <c r="AD516" s="129" t="e">
        <f t="shared" si="102"/>
        <v>#VALUE!</v>
      </c>
      <c r="AE516" s="5" t="e">
        <f t="shared" si="103"/>
        <v>#VALUE!</v>
      </c>
    </row>
    <row r="517" spans="1:31" x14ac:dyDescent="0.2">
      <c r="A517" s="41" t="str">
        <f>IF(F517="","",1+MAX(A$10:A516))</f>
        <v/>
      </c>
      <c r="B517" s="10"/>
      <c r="C517" s="10">
        <v>316</v>
      </c>
      <c r="D517" s="11" t="s">
        <v>94</v>
      </c>
      <c r="E517" s="113"/>
      <c r="F517" s="11"/>
      <c r="G517" s="113"/>
      <c r="H517" s="114">
        <v>0</v>
      </c>
      <c r="I517" s="113">
        <f t="shared" si="104"/>
        <v>0</v>
      </c>
      <c r="J517" s="113">
        <f t="shared" si="105"/>
        <v>0</v>
      </c>
      <c r="K517" s="113" t="str">
        <f>IF(ISERROR(VLOOKUP(AC517,Nachträge!$A$2:$Y$646,25,FALSE)),"",VLOOKUP(AC517,Nachträge!$A$2:$Y$646,25,FALSE))</f>
        <v/>
      </c>
      <c r="L517" s="114">
        <v>0</v>
      </c>
      <c r="M517" s="113" t="e">
        <f t="shared" si="106"/>
        <v>#VALUE!</v>
      </c>
      <c r="N517" s="113" t="e">
        <f t="shared" si="107"/>
        <v>#VALUE!</v>
      </c>
      <c r="O517" s="113" t="e">
        <f t="shared" si="108"/>
        <v>#VALUE!</v>
      </c>
      <c r="P517" s="113" t="e">
        <f t="shared" si="109"/>
        <v>#VALUE!</v>
      </c>
      <c r="Q517" s="113">
        <f>SUMIFS(Zahlungsfreigabe!$K$12:$K$1000,Zahlungsfreigabe!$C$12:$C$1000,Baukosten!F517,Zahlungsfreigabe!$E$12:$E$1000,D517)</f>
        <v>0</v>
      </c>
      <c r="R517" s="113" t="e">
        <f t="shared" si="110"/>
        <v>#VALUE!</v>
      </c>
      <c r="S517" s="130" t="e">
        <f t="shared" si="111"/>
        <v>#VALUE!</v>
      </c>
      <c r="T517" s="55">
        <v>0</v>
      </c>
      <c r="U517" s="113" t="e">
        <f t="shared" si="112"/>
        <v>#VALUE!</v>
      </c>
      <c r="V517" s="11"/>
      <c r="W517" s="11"/>
      <c r="AC517" s="100" t="str">
        <f t="shared" si="101"/>
        <v/>
      </c>
      <c r="AD517" s="129" t="e">
        <f t="shared" si="102"/>
        <v>#VALUE!</v>
      </c>
      <c r="AE517" s="5" t="e">
        <f t="shared" si="103"/>
        <v>#VALUE!</v>
      </c>
    </row>
    <row r="518" spans="1:31" x14ac:dyDescent="0.2">
      <c r="A518" s="41" t="str">
        <f>IF(F518="","",1+MAX(A$10:A517))</f>
        <v/>
      </c>
      <c r="B518" s="10"/>
      <c r="C518" s="10">
        <v>316</v>
      </c>
      <c r="D518" s="11" t="s">
        <v>94</v>
      </c>
      <c r="E518" s="113"/>
      <c r="F518" s="11"/>
      <c r="G518" s="113"/>
      <c r="H518" s="114">
        <v>0</v>
      </c>
      <c r="I518" s="113">
        <f t="shared" si="104"/>
        <v>0</v>
      </c>
      <c r="J518" s="113">
        <f t="shared" si="105"/>
        <v>0</v>
      </c>
      <c r="K518" s="113" t="str">
        <f>IF(ISERROR(VLOOKUP(AC518,Nachträge!$A$2:$Y$646,25,FALSE)),"",VLOOKUP(AC518,Nachträge!$A$2:$Y$646,25,FALSE))</f>
        <v/>
      </c>
      <c r="L518" s="114">
        <v>0</v>
      </c>
      <c r="M518" s="113" t="e">
        <f t="shared" si="106"/>
        <v>#VALUE!</v>
      </c>
      <c r="N518" s="113" t="e">
        <f t="shared" si="107"/>
        <v>#VALUE!</v>
      </c>
      <c r="O518" s="113" t="e">
        <f t="shared" si="108"/>
        <v>#VALUE!</v>
      </c>
      <c r="P518" s="113" t="e">
        <f t="shared" si="109"/>
        <v>#VALUE!</v>
      </c>
      <c r="Q518" s="113">
        <f>SUMIFS(Zahlungsfreigabe!$K$12:$K$1000,Zahlungsfreigabe!$C$12:$C$1000,Baukosten!F518,Zahlungsfreigabe!$E$12:$E$1000,D518)</f>
        <v>0</v>
      </c>
      <c r="R518" s="113" t="e">
        <f t="shared" si="110"/>
        <v>#VALUE!</v>
      </c>
      <c r="S518" s="130" t="e">
        <f t="shared" si="111"/>
        <v>#VALUE!</v>
      </c>
      <c r="T518" s="55">
        <v>0</v>
      </c>
      <c r="U518" s="113" t="e">
        <f t="shared" si="112"/>
        <v>#VALUE!</v>
      </c>
      <c r="V518" s="11"/>
      <c r="W518" s="11"/>
      <c r="AC518" s="100" t="str">
        <f t="shared" si="101"/>
        <v/>
      </c>
      <c r="AD518" s="129" t="e">
        <f t="shared" si="102"/>
        <v>#VALUE!</v>
      </c>
      <c r="AE518" s="5" t="e">
        <f t="shared" si="103"/>
        <v>#VALUE!</v>
      </c>
    </row>
    <row r="519" spans="1:31" x14ac:dyDescent="0.2">
      <c r="A519" s="41" t="str">
        <f>IF(F519="","",1+MAX(A$10:A518))</f>
        <v/>
      </c>
      <c r="B519" s="10"/>
      <c r="C519" s="10">
        <v>316</v>
      </c>
      <c r="D519" s="11" t="s">
        <v>94</v>
      </c>
      <c r="E519" s="113"/>
      <c r="F519" s="11"/>
      <c r="G519" s="113"/>
      <c r="H519" s="114">
        <v>0</v>
      </c>
      <c r="I519" s="113">
        <f t="shared" si="104"/>
        <v>0</v>
      </c>
      <c r="J519" s="113">
        <f t="shared" si="105"/>
        <v>0</v>
      </c>
      <c r="K519" s="113" t="str">
        <f>IF(ISERROR(VLOOKUP(AC519,Nachträge!$A$2:$Y$646,25,FALSE)),"",VLOOKUP(AC519,Nachträge!$A$2:$Y$646,25,FALSE))</f>
        <v/>
      </c>
      <c r="L519" s="114">
        <v>0</v>
      </c>
      <c r="M519" s="113" t="e">
        <f t="shared" si="106"/>
        <v>#VALUE!</v>
      </c>
      <c r="N519" s="113" t="e">
        <f t="shared" si="107"/>
        <v>#VALUE!</v>
      </c>
      <c r="O519" s="113" t="e">
        <f t="shared" si="108"/>
        <v>#VALUE!</v>
      </c>
      <c r="P519" s="113" t="e">
        <f t="shared" si="109"/>
        <v>#VALUE!</v>
      </c>
      <c r="Q519" s="113">
        <f>SUMIFS(Zahlungsfreigabe!$K$12:$K$1000,Zahlungsfreigabe!$C$12:$C$1000,Baukosten!F519,Zahlungsfreigabe!$E$12:$E$1000,D519)</f>
        <v>0</v>
      </c>
      <c r="R519" s="113" t="e">
        <f t="shared" si="110"/>
        <v>#VALUE!</v>
      </c>
      <c r="S519" s="130" t="e">
        <f t="shared" si="111"/>
        <v>#VALUE!</v>
      </c>
      <c r="T519" s="55">
        <v>0</v>
      </c>
      <c r="U519" s="113" t="e">
        <f t="shared" si="112"/>
        <v>#VALUE!</v>
      </c>
      <c r="V519" s="11"/>
      <c r="W519" s="11"/>
      <c r="AC519" s="100" t="str">
        <f t="shared" si="101"/>
        <v/>
      </c>
      <c r="AD519" s="129" t="e">
        <f t="shared" si="102"/>
        <v>#VALUE!</v>
      </c>
      <c r="AE519" s="5" t="e">
        <f t="shared" si="103"/>
        <v>#VALUE!</v>
      </c>
    </row>
    <row r="520" spans="1:31" x14ac:dyDescent="0.2">
      <c r="A520" s="41" t="str">
        <f>IF(F520="","",1+MAX(A$10:A519))</f>
        <v/>
      </c>
      <c r="B520" s="10"/>
      <c r="C520" s="10">
        <v>316</v>
      </c>
      <c r="D520" s="11" t="s">
        <v>94</v>
      </c>
      <c r="E520" s="113"/>
      <c r="F520" s="11"/>
      <c r="G520" s="113"/>
      <c r="H520" s="114">
        <v>0</v>
      </c>
      <c r="I520" s="113">
        <f t="shared" si="104"/>
        <v>0</v>
      </c>
      <c r="J520" s="113">
        <f t="shared" si="105"/>
        <v>0</v>
      </c>
      <c r="K520" s="113" t="str">
        <f>IF(ISERROR(VLOOKUP(AC520,Nachträge!$A$2:$Y$646,25,FALSE)),"",VLOOKUP(AC520,Nachträge!$A$2:$Y$646,25,FALSE))</f>
        <v/>
      </c>
      <c r="L520" s="114">
        <v>0</v>
      </c>
      <c r="M520" s="113" t="e">
        <f t="shared" si="106"/>
        <v>#VALUE!</v>
      </c>
      <c r="N520" s="113" t="e">
        <f t="shared" si="107"/>
        <v>#VALUE!</v>
      </c>
      <c r="O520" s="113" t="e">
        <f t="shared" si="108"/>
        <v>#VALUE!</v>
      </c>
      <c r="P520" s="113" t="e">
        <f t="shared" si="109"/>
        <v>#VALUE!</v>
      </c>
      <c r="Q520" s="113">
        <f>SUMIFS(Zahlungsfreigabe!$K$12:$K$1000,Zahlungsfreigabe!$C$12:$C$1000,Baukosten!F520,Zahlungsfreigabe!$E$12:$E$1000,D520)</f>
        <v>0</v>
      </c>
      <c r="R520" s="113" t="e">
        <f t="shared" si="110"/>
        <v>#VALUE!</v>
      </c>
      <c r="S520" s="130" t="e">
        <f t="shared" si="111"/>
        <v>#VALUE!</v>
      </c>
      <c r="T520" s="55">
        <v>0</v>
      </c>
      <c r="U520" s="113" t="e">
        <f t="shared" si="112"/>
        <v>#VALUE!</v>
      </c>
      <c r="V520" s="11"/>
      <c r="W520" s="11"/>
      <c r="AC520" s="100" t="str">
        <f t="shared" si="101"/>
        <v/>
      </c>
      <c r="AD520" s="129" t="e">
        <f t="shared" si="102"/>
        <v>#VALUE!</v>
      </c>
      <c r="AE520" s="5" t="e">
        <f t="shared" si="103"/>
        <v>#VALUE!</v>
      </c>
    </row>
    <row r="521" spans="1:31" x14ac:dyDescent="0.2">
      <c r="A521" s="41" t="str">
        <f>IF(F521="","",1+MAX(A$10:A520))</f>
        <v/>
      </c>
      <c r="B521" s="10"/>
      <c r="C521" s="10">
        <v>316</v>
      </c>
      <c r="D521" s="11" t="s">
        <v>94</v>
      </c>
      <c r="E521" s="113"/>
      <c r="F521" s="11"/>
      <c r="G521" s="113"/>
      <c r="H521" s="114">
        <v>0</v>
      </c>
      <c r="I521" s="113">
        <f t="shared" si="104"/>
        <v>0</v>
      </c>
      <c r="J521" s="113">
        <f t="shared" si="105"/>
        <v>0</v>
      </c>
      <c r="K521" s="113" t="str">
        <f>IF(ISERROR(VLOOKUP(AC521,Nachträge!$A$2:$Y$646,25,FALSE)),"",VLOOKUP(AC521,Nachträge!$A$2:$Y$646,25,FALSE))</f>
        <v/>
      </c>
      <c r="L521" s="114">
        <v>0</v>
      </c>
      <c r="M521" s="113" t="e">
        <f t="shared" si="106"/>
        <v>#VALUE!</v>
      </c>
      <c r="N521" s="113" t="e">
        <f t="shared" si="107"/>
        <v>#VALUE!</v>
      </c>
      <c r="O521" s="113" t="e">
        <f t="shared" si="108"/>
        <v>#VALUE!</v>
      </c>
      <c r="P521" s="113" t="e">
        <f t="shared" si="109"/>
        <v>#VALUE!</v>
      </c>
      <c r="Q521" s="113">
        <f>SUMIFS(Zahlungsfreigabe!$K$12:$K$1000,Zahlungsfreigabe!$C$12:$C$1000,Baukosten!F521,Zahlungsfreigabe!$E$12:$E$1000,D521)</f>
        <v>0</v>
      </c>
      <c r="R521" s="113" t="e">
        <f t="shared" si="110"/>
        <v>#VALUE!</v>
      </c>
      <c r="S521" s="130" t="e">
        <f t="shared" si="111"/>
        <v>#VALUE!</v>
      </c>
      <c r="T521" s="55">
        <v>0</v>
      </c>
      <c r="U521" s="113" t="e">
        <f t="shared" si="112"/>
        <v>#VALUE!</v>
      </c>
      <c r="V521" s="11"/>
      <c r="W521" s="11"/>
      <c r="AC521" s="100" t="str">
        <f t="shared" si="101"/>
        <v/>
      </c>
      <c r="AD521" s="129" t="e">
        <f t="shared" si="102"/>
        <v>#VALUE!</v>
      </c>
      <c r="AE521" s="5" t="e">
        <f t="shared" si="103"/>
        <v>#VALUE!</v>
      </c>
    </row>
    <row r="522" spans="1:31" x14ac:dyDescent="0.2">
      <c r="A522" s="41" t="str">
        <f>IF(F522="","",1+MAX(A$10:A521))</f>
        <v/>
      </c>
      <c r="B522" s="10"/>
      <c r="C522" s="10">
        <v>316</v>
      </c>
      <c r="D522" s="11" t="s">
        <v>94</v>
      </c>
      <c r="E522" s="113"/>
      <c r="F522" s="11"/>
      <c r="G522" s="113"/>
      <c r="H522" s="114">
        <v>0</v>
      </c>
      <c r="I522" s="113">
        <f t="shared" si="104"/>
        <v>0</v>
      </c>
      <c r="J522" s="113">
        <f t="shared" si="105"/>
        <v>0</v>
      </c>
      <c r="K522" s="113" t="str">
        <f>IF(ISERROR(VLOOKUP(AC522,Nachträge!$A$2:$Y$646,25,FALSE)),"",VLOOKUP(AC522,Nachträge!$A$2:$Y$646,25,FALSE))</f>
        <v/>
      </c>
      <c r="L522" s="114">
        <v>0</v>
      </c>
      <c r="M522" s="113" t="e">
        <f t="shared" si="106"/>
        <v>#VALUE!</v>
      </c>
      <c r="N522" s="113" t="e">
        <f t="shared" si="107"/>
        <v>#VALUE!</v>
      </c>
      <c r="O522" s="113" t="e">
        <f t="shared" si="108"/>
        <v>#VALUE!</v>
      </c>
      <c r="P522" s="113" t="e">
        <f t="shared" si="109"/>
        <v>#VALUE!</v>
      </c>
      <c r="Q522" s="113">
        <f>SUMIFS(Zahlungsfreigabe!$K$12:$K$1000,Zahlungsfreigabe!$C$12:$C$1000,Baukosten!F522,Zahlungsfreigabe!$E$12:$E$1000,D522)</f>
        <v>0</v>
      </c>
      <c r="R522" s="113" t="e">
        <f t="shared" si="110"/>
        <v>#VALUE!</v>
      </c>
      <c r="S522" s="130" t="e">
        <f t="shared" si="111"/>
        <v>#VALUE!</v>
      </c>
      <c r="T522" s="55">
        <v>0</v>
      </c>
      <c r="U522" s="113" t="e">
        <f t="shared" si="112"/>
        <v>#VALUE!</v>
      </c>
      <c r="V522" s="11"/>
      <c r="W522" s="11"/>
      <c r="AC522" s="100" t="str">
        <f t="shared" si="101"/>
        <v/>
      </c>
      <c r="AD522" s="129" t="e">
        <f t="shared" si="102"/>
        <v>#VALUE!</v>
      </c>
      <c r="AE522" s="5" t="e">
        <f t="shared" si="103"/>
        <v>#VALUE!</v>
      </c>
    </row>
    <row r="523" spans="1:31" x14ac:dyDescent="0.2">
      <c r="A523" s="41" t="str">
        <f>IF(F523="","",1+MAX(A$10:A522))</f>
        <v/>
      </c>
      <c r="B523" s="10"/>
      <c r="C523" s="10">
        <v>316</v>
      </c>
      <c r="D523" s="11" t="s">
        <v>94</v>
      </c>
      <c r="E523" s="113"/>
      <c r="F523" s="11"/>
      <c r="G523" s="113"/>
      <c r="H523" s="114">
        <v>0</v>
      </c>
      <c r="I523" s="113">
        <f t="shared" si="104"/>
        <v>0</v>
      </c>
      <c r="J523" s="113">
        <f t="shared" si="105"/>
        <v>0</v>
      </c>
      <c r="K523" s="113" t="str">
        <f>IF(ISERROR(VLOOKUP(AC523,Nachträge!$A$2:$Y$646,25,FALSE)),"",VLOOKUP(AC523,Nachträge!$A$2:$Y$646,25,FALSE))</f>
        <v/>
      </c>
      <c r="L523" s="114">
        <v>0</v>
      </c>
      <c r="M523" s="113" t="e">
        <f t="shared" si="106"/>
        <v>#VALUE!</v>
      </c>
      <c r="N523" s="113" t="e">
        <f t="shared" si="107"/>
        <v>#VALUE!</v>
      </c>
      <c r="O523" s="113" t="e">
        <f t="shared" si="108"/>
        <v>#VALUE!</v>
      </c>
      <c r="P523" s="113" t="e">
        <f t="shared" si="109"/>
        <v>#VALUE!</v>
      </c>
      <c r="Q523" s="113">
        <f>SUMIFS(Zahlungsfreigabe!$K$12:$K$1000,Zahlungsfreigabe!$C$12:$C$1000,Baukosten!F523,Zahlungsfreigabe!$E$12:$E$1000,D523)</f>
        <v>0</v>
      </c>
      <c r="R523" s="113" t="e">
        <f t="shared" si="110"/>
        <v>#VALUE!</v>
      </c>
      <c r="S523" s="130" t="e">
        <f t="shared" si="111"/>
        <v>#VALUE!</v>
      </c>
      <c r="T523" s="55">
        <v>0</v>
      </c>
      <c r="U523" s="113" t="e">
        <f t="shared" si="112"/>
        <v>#VALUE!</v>
      </c>
      <c r="V523" s="11"/>
      <c r="W523" s="11"/>
      <c r="AC523" s="100" t="str">
        <f t="shared" si="101"/>
        <v/>
      </c>
      <c r="AD523" s="129" t="e">
        <f t="shared" si="102"/>
        <v>#VALUE!</v>
      </c>
      <c r="AE523" s="5" t="e">
        <f t="shared" si="103"/>
        <v>#VALUE!</v>
      </c>
    </row>
    <row r="524" spans="1:31" x14ac:dyDescent="0.2">
      <c r="A524" s="41" t="str">
        <f>IF(F524="","",1+MAX(A$10:A523))</f>
        <v/>
      </c>
      <c r="B524" s="10"/>
      <c r="C524" s="10">
        <v>316</v>
      </c>
      <c r="D524" s="11" t="s">
        <v>94</v>
      </c>
      <c r="E524" s="113"/>
      <c r="F524" s="11"/>
      <c r="G524" s="113"/>
      <c r="H524" s="114">
        <v>0</v>
      </c>
      <c r="I524" s="113">
        <f t="shared" si="104"/>
        <v>0</v>
      </c>
      <c r="J524" s="113">
        <f t="shared" si="105"/>
        <v>0</v>
      </c>
      <c r="K524" s="113" t="str">
        <f>IF(ISERROR(VLOOKUP(AC524,Nachträge!$A$2:$Y$646,25,FALSE)),"",VLOOKUP(AC524,Nachträge!$A$2:$Y$646,25,FALSE))</f>
        <v/>
      </c>
      <c r="L524" s="114">
        <v>0</v>
      </c>
      <c r="M524" s="113" t="e">
        <f t="shared" si="106"/>
        <v>#VALUE!</v>
      </c>
      <c r="N524" s="113" t="e">
        <f t="shared" si="107"/>
        <v>#VALUE!</v>
      </c>
      <c r="O524" s="113" t="e">
        <f t="shared" si="108"/>
        <v>#VALUE!</v>
      </c>
      <c r="P524" s="113" t="e">
        <f t="shared" si="109"/>
        <v>#VALUE!</v>
      </c>
      <c r="Q524" s="113">
        <f>SUMIFS(Zahlungsfreigabe!$K$12:$K$1000,Zahlungsfreigabe!$C$12:$C$1000,Baukosten!F524,Zahlungsfreigabe!$E$12:$E$1000,D524)</f>
        <v>0</v>
      </c>
      <c r="R524" s="113" t="e">
        <f t="shared" si="110"/>
        <v>#VALUE!</v>
      </c>
      <c r="S524" s="130" t="e">
        <f t="shared" si="111"/>
        <v>#VALUE!</v>
      </c>
      <c r="T524" s="55">
        <v>0</v>
      </c>
      <c r="U524" s="113" t="e">
        <f t="shared" si="112"/>
        <v>#VALUE!</v>
      </c>
      <c r="V524" s="11"/>
      <c r="W524" s="11"/>
      <c r="AC524" s="100" t="str">
        <f t="shared" ref="AC524:AC587" si="113">IFERROR(A524,"")</f>
        <v/>
      </c>
      <c r="AD524" s="129" t="e">
        <f t="shared" ref="AD524:AD587" si="114">J524+K524</f>
        <v>#VALUE!</v>
      </c>
      <c r="AE524" s="5" t="e">
        <f t="shared" ref="AE524:AE587" si="115">(AD524/100)*80</f>
        <v>#VALUE!</v>
      </c>
    </row>
    <row r="525" spans="1:31" x14ac:dyDescent="0.2">
      <c r="A525" s="41" t="str">
        <f>IF(F525="","",1+MAX(A$10:A524))</f>
        <v/>
      </c>
      <c r="B525" s="10"/>
      <c r="C525" s="10">
        <v>316</v>
      </c>
      <c r="D525" s="11" t="s">
        <v>94</v>
      </c>
      <c r="E525" s="113"/>
      <c r="F525" s="11"/>
      <c r="G525" s="113"/>
      <c r="H525" s="114">
        <v>0</v>
      </c>
      <c r="I525" s="113">
        <f t="shared" ref="I525:I588" si="116">-SUM(G525*H525)</f>
        <v>0</v>
      </c>
      <c r="J525" s="113">
        <f t="shared" ref="J525:J588" si="117">SUM(G525+I525)</f>
        <v>0</v>
      </c>
      <c r="K525" s="113" t="str">
        <f>IF(ISERROR(VLOOKUP(AC525,Nachträge!$A$2:$Y$646,25,FALSE)),"",VLOOKUP(AC525,Nachträge!$A$2:$Y$646,25,FALSE))</f>
        <v/>
      </c>
      <c r="L525" s="114">
        <v>0</v>
      </c>
      <c r="M525" s="113" t="e">
        <f t="shared" ref="M525:M588" si="118">-SUM(K525*L525)</f>
        <v>#VALUE!</v>
      </c>
      <c r="N525" s="113" t="e">
        <f t="shared" ref="N525:N588" si="119">SUM(K525+M525)</f>
        <v>#VALUE!</v>
      </c>
      <c r="O525" s="113" t="e">
        <f t="shared" ref="O525:O588" si="120">SUM(G525+K525)</f>
        <v>#VALUE!</v>
      </c>
      <c r="P525" s="113" t="e">
        <f t="shared" ref="P525:P588" si="121">SUM(J525+N525)</f>
        <v>#VALUE!</v>
      </c>
      <c r="Q525" s="113">
        <f>SUMIFS(Zahlungsfreigabe!$K$12:$K$1000,Zahlungsfreigabe!$C$12:$C$1000,Baukosten!F525,Zahlungsfreigabe!$E$12:$E$1000,D525)</f>
        <v>0</v>
      </c>
      <c r="R525" s="113" t="e">
        <f t="shared" si="110"/>
        <v>#VALUE!</v>
      </c>
      <c r="S525" s="130" t="e">
        <f t="shared" si="111"/>
        <v>#VALUE!</v>
      </c>
      <c r="T525" s="55">
        <v>0</v>
      </c>
      <c r="U525" s="113" t="e">
        <f t="shared" si="112"/>
        <v>#VALUE!</v>
      </c>
      <c r="V525" s="11"/>
      <c r="W525" s="11"/>
      <c r="AC525" s="100" t="str">
        <f t="shared" si="113"/>
        <v/>
      </c>
      <c r="AD525" s="129" t="e">
        <f t="shared" si="114"/>
        <v>#VALUE!</v>
      </c>
      <c r="AE525" s="5" t="e">
        <f t="shared" si="115"/>
        <v>#VALUE!</v>
      </c>
    </row>
    <row r="526" spans="1:31" x14ac:dyDescent="0.2">
      <c r="A526" s="41" t="str">
        <f>IF(F526="","",1+MAX(A$10:A525))</f>
        <v/>
      </c>
      <c r="B526" s="10"/>
      <c r="C526" s="10">
        <v>316</v>
      </c>
      <c r="D526" s="11" t="s">
        <v>94</v>
      </c>
      <c r="E526" s="113"/>
      <c r="F526" s="11"/>
      <c r="G526" s="113"/>
      <c r="H526" s="114">
        <v>0</v>
      </c>
      <c r="I526" s="113">
        <f t="shared" si="116"/>
        <v>0</v>
      </c>
      <c r="J526" s="113">
        <f t="shared" si="117"/>
        <v>0</v>
      </c>
      <c r="K526" s="113" t="str">
        <f>IF(ISERROR(VLOOKUP(AC526,Nachträge!$A$2:$Y$646,25,FALSE)),"",VLOOKUP(AC526,Nachträge!$A$2:$Y$646,25,FALSE))</f>
        <v/>
      </c>
      <c r="L526" s="114">
        <v>0</v>
      </c>
      <c r="M526" s="113" t="e">
        <f t="shared" si="118"/>
        <v>#VALUE!</v>
      </c>
      <c r="N526" s="113" t="e">
        <f t="shared" si="119"/>
        <v>#VALUE!</v>
      </c>
      <c r="O526" s="113" t="e">
        <f t="shared" si="120"/>
        <v>#VALUE!</v>
      </c>
      <c r="P526" s="113" t="e">
        <f t="shared" si="121"/>
        <v>#VALUE!</v>
      </c>
      <c r="Q526" s="113">
        <f>SUMIFS(Zahlungsfreigabe!$K$12:$K$1000,Zahlungsfreigabe!$C$12:$C$1000,Baukosten!F526,Zahlungsfreigabe!$E$12:$E$1000,D526)</f>
        <v>0</v>
      </c>
      <c r="R526" s="113" t="e">
        <f t="shared" si="110"/>
        <v>#VALUE!</v>
      </c>
      <c r="S526" s="130" t="e">
        <f t="shared" si="111"/>
        <v>#VALUE!</v>
      </c>
      <c r="T526" s="55">
        <v>0</v>
      </c>
      <c r="U526" s="113" t="e">
        <f t="shared" si="112"/>
        <v>#VALUE!</v>
      </c>
      <c r="V526" s="11"/>
      <c r="W526" s="11"/>
      <c r="AC526" s="100" t="str">
        <f t="shared" si="113"/>
        <v/>
      </c>
      <c r="AD526" s="129" t="e">
        <f t="shared" si="114"/>
        <v>#VALUE!</v>
      </c>
      <c r="AE526" s="5" t="e">
        <f t="shared" si="115"/>
        <v>#VALUE!</v>
      </c>
    </row>
    <row r="527" spans="1:31" x14ac:dyDescent="0.2">
      <c r="A527" s="41" t="str">
        <f>IF(F527="","",1+MAX(A$10:A526))</f>
        <v/>
      </c>
      <c r="B527" s="10"/>
      <c r="C527" s="10">
        <v>316</v>
      </c>
      <c r="D527" s="11" t="s">
        <v>94</v>
      </c>
      <c r="E527" s="113"/>
      <c r="F527" s="11"/>
      <c r="G527" s="113"/>
      <c r="H527" s="114">
        <v>0</v>
      </c>
      <c r="I527" s="113">
        <f t="shared" si="116"/>
        <v>0</v>
      </c>
      <c r="J527" s="113">
        <f t="shared" si="117"/>
        <v>0</v>
      </c>
      <c r="K527" s="113" t="str">
        <f>IF(ISERROR(VLOOKUP(AC527,Nachträge!$A$2:$Y$646,25,FALSE)),"",VLOOKUP(AC527,Nachträge!$A$2:$Y$646,25,FALSE))</f>
        <v/>
      </c>
      <c r="L527" s="114">
        <v>0</v>
      </c>
      <c r="M527" s="113" t="e">
        <f t="shared" si="118"/>
        <v>#VALUE!</v>
      </c>
      <c r="N527" s="113" t="e">
        <f t="shared" si="119"/>
        <v>#VALUE!</v>
      </c>
      <c r="O527" s="113" t="e">
        <f t="shared" si="120"/>
        <v>#VALUE!</v>
      </c>
      <c r="P527" s="113" t="e">
        <f t="shared" si="121"/>
        <v>#VALUE!</v>
      </c>
      <c r="Q527" s="113">
        <f>SUMIFS(Zahlungsfreigabe!$K$12:$K$1000,Zahlungsfreigabe!$C$12:$C$1000,Baukosten!F527,Zahlungsfreigabe!$E$12:$E$1000,D527)</f>
        <v>0</v>
      </c>
      <c r="R527" s="113" t="e">
        <f t="shared" si="110"/>
        <v>#VALUE!</v>
      </c>
      <c r="S527" s="130" t="e">
        <f t="shared" si="111"/>
        <v>#VALUE!</v>
      </c>
      <c r="T527" s="55">
        <v>0</v>
      </c>
      <c r="U527" s="113" t="e">
        <f t="shared" si="112"/>
        <v>#VALUE!</v>
      </c>
      <c r="V527" s="11"/>
      <c r="W527" s="11"/>
      <c r="AC527" s="100" t="str">
        <f t="shared" si="113"/>
        <v/>
      </c>
      <c r="AD527" s="129" t="e">
        <f t="shared" si="114"/>
        <v>#VALUE!</v>
      </c>
      <c r="AE527" s="5" t="e">
        <f t="shared" si="115"/>
        <v>#VALUE!</v>
      </c>
    </row>
    <row r="528" spans="1:31" x14ac:dyDescent="0.2">
      <c r="A528" s="41" t="str">
        <f>IF(F528="","",1+MAX(A$10:A527))</f>
        <v/>
      </c>
      <c r="B528" s="10"/>
      <c r="C528" s="10">
        <v>317</v>
      </c>
      <c r="D528" s="11" t="s">
        <v>95</v>
      </c>
      <c r="E528" s="113"/>
      <c r="F528" s="11"/>
      <c r="G528" s="113"/>
      <c r="H528" s="114">
        <v>0</v>
      </c>
      <c r="I528" s="113">
        <f t="shared" si="116"/>
        <v>0</v>
      </c>
      <c r="J528" s="113">
        <f t="shared" si="117"/>
        <v>0</v>
      </c>
      <c r="K528" s="113" t="str">
        <f>IF(ISERROR(VLOOKUP(AC528,Nachträge!$A$2:$Y$646,25,FALSE)),"",VLOOKUP(AC528,Nachträge!$A$2:$Y$646,25,FALSE))</f>
        <v/>
      </c>
      <c r="L528" s="114">
        <v>0</v>
      </c>
      <c r="M528" s="113" t="e">
        <f t="shared" si="118"/>
        <v>#VALUE!</v>
      </c>
      <c r="N528" s="113" t="e">
        <f t="shared" si="119"/>
        <v>#VALUE!</v>
      </c>
      <c r="O528" s="113" t="e">
        <f t="shared" si="120"/>
        <v>#VALUE!</v>
      </c>
      <c r="P528" s="113" t="e">
        <f t="shared" si="121"/>
        <v>#VALUE!</v>
      </c>
      <c r="Q528" s="113">
        <f>SUMIFS(Zahlungsfreigabe!$K$12:$K$1000,Zahlungsfreigabe!$C$12:$C$1000,Baukosten!F528,Zahlungsfreigabe!$E$12:$E$1000,D528)</f>
        <v>0</v>
      </c>
      <c r="R528" s="113" t="e">
        <f t="shared" si="110"/>
        <v>#VALUE!</v>
      </c>
      <c r="S528" s="130" t="e">
        <f t="shared" si="111"/>
        <v>#VALUE!</v>
      </c>
      <c r="T528" s="55">
        <v>0</v>
      </c>
      <c r="U528" s="113" t="e">
        <f t="shared" si="112"/>
        <v>#VALUE!</v>
      </c>
      <c r="V528" s="11"/>
      <c r="W528" s="11"/>
      <c r="AC528" s="100" t="str">
        <f t="shared" si="113"/>
        <v/>
      </c>
      <c r="AD528" s="129" t="e">
        <f t="shared" si="114"/>
        <v>#VALUE!</v>
      </c>
      <c r="AE528" s="5" t="e">
        <f t="shared" si="115"/>
        <v>#VALUE!</v>
      </c>
    </row>
    <row r="529" spans="1:31" x14ac:dyDescent="0.2">
      <c r="A529" s="41" t="str">
        <f>IF(F529="","",1+MAX(A$10:A528))</f>
        <v/>
      </c>
      <c r="B529" s="10"/>
      <c r="C529" s="10">
        <v>317</v>
      </c>
      <c r="D529" s="11" t="s">
        <v>95</v>
      </c>
      <c r="E529" s="113"/>
      <c r="F529" s="11"/>
      <c r="G529" s="113"/>
      <c r="H529" s="114">
        <v>0</v>
      </c>
      <c r="I529" s="113">
        <f t="shared" si="116"/>
        <v>0</v>
      </c>
      <c r="J529" s="113">
        <f t="shared" si="117"/>
        <v>0</v>
      </c>
      <c r="K529" s="113" t="str">
        <f>IF(ISERROR(VLOOKUP(AC529,Nachträge!$A$2:$Y$646,25,FALSE)),"",VLOOKUP(AC529,Nachträge!$A$2:$Y$646,25,FALSE))</f>
        <v/>
      </c>
      <c r="L529" s="114">
        <v>0</v>
      </c>
      <c r="M529" s="113" t="e">
        <f t="shared" si="118"/>
        <v>#VALUE!</v>
      </c>
      <c r="N529" s="113" t="e">
        <f t="shared" si="119"/>
        <v>#VALUE!</v>
      </c>
      <c r="O529" s="113" t="e">
        <f t="shared" si="120"/>
        <v>#VALUE!</v>
      </c>
      <c r="P529" s="113" t="e">
        <f t="shared" si="121"/>
        <v>#VALUE!</v>
      </c>
      <c r="Q529" s="113">
        <f>SUMIFS(Zahlungsfreigabe!$K$12:$K$1000,Zahlungsfreigabe!$C$12:$C$1000,Baukosten!F529,Zahlungsfreigabe!$E$12:$E$1000,D529)</f>
        <v>0</v>
      </c>
      <c r="R529" s="113" t="e">
        <f t="shared" si="110"/>
        <v>#VALUE!</v>
      </c>
      <c r="S529" s="130" t="e">
        <f t="shared" si="111"/>
        <v>#VALUE!</v>
      </c>
      <c r="T529" s="55">
        <v>0</v>
      </c>
      <c r="U529" s="113" t="e">
        <f t="shared" si="112"/>
        <v>#VALUE!</v>
      </c>
      <c r="V529" s="11"/>
      <c r="W529" s="11"/>
      <c r="AC529" s="100" t="str">
        <f t="shared" si="113"/>
        <v/>
      </c>
      <c r="AD529" s="129" t="e">
        <f t="shared" si="114"/>
        <v>#VALUE!</v>
      </c>
      <c r="AE529" s="5" t="e">
        <f t="shared" si="115"/>
        <v>#VALUE!</v>
      </c>
    </row>
    <row r="530" spans="1:31" x14ac:dyDescent="0.2">
      <c r="A530" s="41" t="str">
        <f>IF(F530="","",1+MAX(A$10:A529))</f>
        <v/>
      </c>
      <c r="B530" s="10"/>
      <c r="C530" s="10">
        <v>317</v>
      </c>
      <c r="D530" s="11" t="s">
        <v>95</v>
      </c>
      <c r="E530" s="113"/>
      <c r="F530" s="11"/>
      <c r="G530" s="113"/>
      <c r="H530" s="114">
        <v>0</v>
      </c>
      <c r="I530" s="113">
        <f t="shared" si="116"/>
        <v>0</v>
      </c>
      <c r="J530" s="113">
        <f t="shared" si="117"/>
        <v>0</v>
      </c>
      <c r="K530" s="113" t="str">
        <f>IF(ISERROR(VLOOKUP(AC530,Nachträge!$A$2:$Y$646,25,FALSE)),"",VLOOKUP(AC530,Nachträge!$A$2:$Y$646,25,FALSE))</f>
        <v/>
      </c>
      <c r="L530" s="114">
        <v>0</v>
      </c>
      <c r="M530" s="113" t="e">
        <f t="shared" si="118"/>
        <v>#VALUE!</v>
      </c>
      <c r="N530" s="113" t="e">
        <f t="shared" si="119"/>
        <v>#VALUE!</v>
      </c>
      <c r="O530" s="113" t="e">
        <f t="shared" si="120"/>
        <v>#VALUE!</v>
      </c>
      <c r="P530" s="113" t="e">
        <f t="shared" si="121"/>
        <v>#VALUE!</v>
      </c>
      <c r="Q530" s="113">
        <f>SUMIFS(Zahlungsfreigabe!$K$12:$K$1000,Zahlungsfreigabe!$C$12:$C$1000,Baukosten!F530,Zahlungsfreigabe!$E$12:$E$1000,D530)</f>
        <v>0</v>
      </c>
      <c r="R530" s="113" t="e">
        <f t="shared" si="110"/>
        <v>#VALUE!</v>
      </c>
      <c r="S530" s="130" t="e">
        <f t="shared" si="111"/>
        <v>#VALUE!</v>
      </c>
      <c r="T530" s="55">
        <v>0</v>
      </c>
      <c r="U530" s="113" t="e">
        <f t="shared" si="112"/>
        <v>#VALUE!</v>
      </c>
      <c r="V530" s="11"/>
      <c r="W530" s="11"/>
      <c r="AC530" s="100" t="str">
        <f t="shared" si="113"/>
        <v/>
      </c>
      <c r="AD530" s="129" t="e">
        <f t="shared" si="114"/>
        <v>#VALUE!</v>
      </c>
      <c r="AE530" s="5" t="e">
        <f t="shared" si="115"/>
        <v>#VALUE!</v>
      </c>
    </row>
    <row r="531" spans="1:31" x14ac:dyDescent="0.2">
      <c r="A531" s="41" t="str">
        <f>IF(F531="","",1+MAX(A$10:A530))</f>
        <v/>
      </c>
      <c r="B531" s="10"/>
      <c r="C531" s="10">
        <v>317</v>
      </c>
      <c r="D531" s="11" t="s">
        <v>95</v>
      </c>
      <c r="E531" s="113"/>
      <c r="F531" s="11"/>
      <c r="G531" s="113"/>
      <c r="H531" s="114">
        <v>0</v>
      </c>
      <c r="I531" s="113">
        <f t="shared" si="116"/>
        <v>0</v>
      </c>
      <c r="J531" s="113">
        <f t="shared" si="117"/>
        <v>0</v>
      </c>
      <c r="K531" s="113" t="str">
        <f>IF(ISERROR(VLOOKUP(AC531,Nachträge!$A$2:$Y$646,25,FALSE)),"",VLOOKUP(AC531,Nachträge!$A$2:$Y$646,25,FALSE))</f>
        <v/>
      </c>
      <c r="L531" s="114">
        <v>0</v>
      </c>
      <c r="M531" s="113" t="e">
        <f t="shared" si="118"/>
        <v>#VALUE!</v>
      </c>
      <c r="N531" s="113" t="e">
        <f t="shared" si="119"/>
        <v>#VALUE!</v>
      </c>
      <c r="O531" s="113" t="e">
        <f t="shared" si="120"/>
        <v>#VALUE!</v>
      </c>
      <c r="P531" s="113" t="e">
        <f t="shared" si="121"/>
        <v>#VALUE!</v>
      </c>
      <c r="Q531" s="113">
        <f>SUMIFS(Zahlungsfreigabe!$K$12:$K$1000,Zahlungsfreigabe!$C$12:$C$1000,Baukosten!F531,Zahlungsfreigabe!$E$12:$E$1000,D531)</f>
        <v>0</v>
      </c>
      <c r="R531" s="113" t="e">
        <f t="shared" si="110"/>
        <v>#VALUE!</v>
      </c>
      <c r="S531" s="130" t="e">
        <f t="shared" si="111"/>
        <v>#VALUE!</v>
      </c>
      <c r="T531" s="55">
        <v>0</v>
      </c>
      <c r="U531" s="113" t="e">
        <f t="shared" si="112"/>
        <v>#VALUE!</v>
      </c>
      <c r="V531" s="11"/>
      <c r="W531" s="11"/>
      <c r="AC531" s="100" t="str">
        <f t="shared" si="113"/>
        <v/>
      </c>
      <c r="AD531" s="129" t="e">
        <f t="shared" si="114"/>
        <v>#VALUE!</v>
      </c>
      <c r="AE531" s="5" t="e">
        <f t="shared" si="115"/>
        <v>#VALUE!</v>
      </c>
    </row>
    <row r="532" spans="1:31" x14ac:dyDescent="0.2">
      <c r="A532" s="41" t="str">
        <f>IF(F532="","",1+MAX(A$10:A531))</f>
        <v/>
      </c>
      <c r="B532" s="10"/>
      <c r="C532" s="10">
        <v>317</v>
      </c>
      <c r="D532" s="11" t="s">
        <v>95</v>
      </c>
      <c r="E532" s="113"/>
      <c r="F532" s="11"/>
      <c r="G532" s="113"/>
      <c r="H532" s="114">
        <v>0</v>
      </c>
      <c r="I532" s="113">
        <f t="shared" si="116"/>
        <v>0</v>
      </c>
      <c r="J532" s="113">
        <f t="shared" si="117"/>
        <v>0</v>
      </c>
      <c r="K532" s="113" t="str">
        <f>IF(ISERROR(VLOOKUP(AC532,Nachträge!$A$2:$Y$646,25,FALSE)),"",VLOOKUP(AC532,Nachträge!$A$2:$Y$646,25,FALSE))</f>
        <v/>
      </c>
      <c r="L532" s="114">
        <v>0</v>
      </c>
      <c r="M532" s="113" t="e">
        <f t="shared" si="118"/>
        <v>#VALUE!</v>
      </c>
      <c r="N532" s="113" t="e">
        <f t="shared" si="119"/>
        <v>#VALUE!</v>
      </c>
      <c r="O532" s="113" t="e">
        <f t="shared" si="120"/>
        <v>#VALUE!</v>
      </c>
      <c r="P532" s="113" t="e">
        <f t="shared" si="121"/>
        <v>#VALUE!</v>
      </c>
      <c r="Q532" s="113">
        <f>SUMIFS(Zahlungsfreigabe!$K$12:$K$1000,Zahlungsfreigabe!$C$12:$C$1000,Baukosten!F532,Zahlungsfreigabe!$E$12:$E$1000,D532)</f>
        <v>0</v>
      </c>
      <c r="R532" s="113" t="e">
        <f t="shared" si="110"/>
        <v>#VALUE!</v>
      </c>
      <c r="S532" s="130" t="e">
        <f t="shared" si="111"/>
        <v>#VALUE!</v>
      </c>
      <c r="T532" s="55">
        <v>0</v>
      </c>
      <c r="U532" s="113" t="e">
        <f t="shared" si="112"/>
        <v>#VALUE!</v>
      </c>
      <c r="V532" s="11"/>
      <c r="W532" s="11"/>
      <c r="AC532" s="100" t="str">
        <f t="shared" si="113"/>
        <v/>
      </c>
      <c r="AD532" s="129" t="e">
        <f t="shared" si="114"/>
        <v>#VALUE!</v>
      </c>
      <c r="AE532" s="5" t="e">
        <f t="shared" si="115"/>
        <v>#VALUE!</v>
      </c>
    </row>
    <row r="533" spans="1:31" x14ac:dyDescent="0.2">
      <c r="A533" s="41" t="str">
        <f>IF(F533="","",1+MAX(A$10:A532))</f>
        <v/>
      </c>
      <c r="B533" s="10"/>
      <c r="C533" s="10">
        <v>317</v>
      </c>
      <c r="D533" s="11" t="s">
        <v>95</v>
      </c>
      <c r="E533" s="113"/>
      <c r="F533" s="11"/>
      <c r="G533" s="113"/>
      <c r="H533" s="114">
        <v>0</v>
      </c>
      <c r="I533" s="113">
        <f t="shared" si="116"/>
        <v>0</v>
      </c>
      <c r="J533" s="113">
        <f t="shared" si="117"/>
        <v>0</v>
      </c>
      <c r="K533" s="113" t="str">
        <f>IF(ISERROR(VLOOKUP(AC533,Nachträge!$A$2:$Y$646,25,FALSE)),"",VLOOKUP(AC533,Nachträge!$A$2:$Y$646,25,FALSE))</f>
        <v/>
      </c>
      <c r="L533" s="114">
        <v>0</v>
      </c>
      <c r="M533" s="113" t="e">
        <f t="shared" si="118"/>
        <v>#VALUE!</v>
      </c>
      <c r="N533" s="113" t="e">
        <f t="shared" si="119"/>
        <v>#VALUE!</v>
      </c>
      <c r="O533" s="113" t="e">
        <f t="shared" si="120"/>
        <v>#VALUE!</v>
      </c>
      <c r="P533" s="113" t="e">
        <f t="shared" si="121"/>
        <v>#VALUE!</v>
      </c>
      <c r="Q533" s="113">
        <f>SUMIFS(Zahlungsfreigabe!$K$12:$K$1000,Zahlungsfreigabe!$C$12:$C$1000,Baukosten!F533,Zahlungsfreigabe!$E$12:$E$1000,D533)</f>
        <v>0</v>
      </c>
      <c r="R533" s="113" t="e">
        <f t="shared" si="110"/>
        <v>#VALUE!</v>
      </c>
      <c r="S533" s="130" t="e">
        <f t="shared" si="111"/>
        <v>#VALUE!</v>
      </c>
      <c r="T533" s="55">
        <v>0</v>
      </c>
      <c r="U533" s="113" t="e">
        <f t="shared" si="112"/>
        <v>#VALUE!</v>
      </c>
      <c r="V533" s="11"/>
      <c r="W533" s="11"/>
      <c r="AC533" s="100" t="str">
        <f t="shared" si="113"/>
        <v/>
      </c>
      <c r="AD533" s="129" t="e">
        <f t="shared" si="114"/>
        <v>#VALUE!</v>
      </c>
      <c r="AE533" s="5" t="e">
        <f t="shared" si="115"/>
        <v>#VALUE!</v>
      </c>
    </row>
    <row r="534" spans="1:31" x14ac:dyDescent="0.2">
      <c r="A534" s="41" t="str">
        <f>IF(F534="","",1+MAX(A$10:A533))</f>
        <v/>
      </c>
      <c r="B534" s="10"/>
      <c r="C534" s="10">
        <v>317</v>
      </c>
      <c r="D534" s="11" t="s">
        <v>95</v>
      </c>
      <c r="E534" s="113"/>
      <c r="F534" s="11"/>
      <c r="G534" s="113"/>
      <c r="H534" s="114">
        <v>0</v>
      </c>
      <c r="I534" s="113">
        <f t="shared" si="116"/>
        <v>0</v>
      </c>
      <c r="J534" s="113">
        <f t="shared" si="117"/>
        <v>0</v>
      </c>
      <c r="K534" s="113" t="str">
        <f>IF(ISERROR(VLOOKUP(AC534,Nachträge!$A$2:$Y$646,25,FALSE)),"",VLOOKUP(AC534,Nachträge!$A$2:$Y$646,25,FALSE))</f>
        <v/>
      </c>
      <c r="L534" s="114">
        <v>0</v>
      </c>
      <c r="M534" s="113" t="e">
        <f t="shared" si="118"/>
        <v>#VALUE!</v>
      </c>
      <c r="N534" s="113" t="e">
        <f t="shared" si="119"/>
        <v>#VALUE!</v>
      </c>
      <c r="O534" s="113" t="e">
        <f t="shared" si="120"/>
        <v>#VALUE!</v>
      </c>
      <c r="P534" s="113" t="e">
        <f t="shared" si="121"/>
        <v>#VALUE!</v>
      </c>
      <c r="Q534" s="113">
        <f>SUMIFS(Zahlungsfreigabe!$K$12:$K$1000,Zahlungsfreigabe!$C$12:$C$1000,Baukosten!F534,Zahlungsfreigabe!$E$12:$E$1000,D534)</f>
        <v>0</v>
      </c>
      <c r="R534" s="113" t="e">
        <f t="shared" si="110"/>
        <v>#VALUE!</v>
      </c>
      <c r="S534" s="130" t="e">
        <f t="shared" si="111"/>
        <v>#VALUE!</v>
      </c>
      <c r="T534" s="55">
        <v>0</v>
      </c>
      <c r="U534" s="113" t="e">
        <f t="shared" si="112"/>
        <v>#VALUE!</v>
      </c>
      <c r="V534" s="11"/>
      <c r="W534" s="11"/>
      <c r="AC534" s="100" t="str">
        <f t="shared" si="113"/>
        <v/>
      </c>
      <c r="AD534" s="129" t="e">
        <f t="shared" si="114"/>
        <v>#VALUE!</v>
      </c>
      <c r="AE534" s="5" t="e">
        <f t="shared" si="115"/>
        <v>#VALUE!</v>
      </c>
    </row>
    <row r="535" spans="1:31" x14ac:dyDescent="0.2">
      <c r="A535" s="41" t="str">
        <f>IF(F535="","",1+MAX(A$10:A534))</f>
        <v/>
      </c>
      <c r="B535" s="10"/>
      <c r="C535" s="10">
        <v>317</v>
      </c>
      <c r="D535" s="11" t="s">
        <v>95</v>
      </c>
      <c r="E535" s="113"/>
      <c r="F535" s="11"/>
      <c r="G535" s="113"/>
      <c r="H535" s="114">
        <v>0</v>
      </c>
      <c r="I535" s="113">
        <f t="shared" si="116"/>
        <v>0</v>
      </c>
      <c r="J535" s="113">
        <f t="shared" si="117"/>
        <v>0</v>
      </c>
      <c r="K535" s="113" t="str">
        <f>IF(ISERROR(VLOOKUP(AC535,Nachträge!$A$2:$Y$646,25,FALSE)),"",VLOOKUP(AC535,Nachträge!$A$2:$Y$646,25,FALSE))</f>
        <v/>
      </c>
      <c r="L535" s="114">
        <v>0</v>
      </c>
      <c r="M535" s="113" t="e">
        <f t="shared" si="118"/>
        <v>#VALUE!</v>
      </c>
      <c r="N535" s="113" t="e">
        <f t="shared" si="119"/>
        <v>#VALUE!</v>
      </c>
      <c r="O535" s="113" t="e">
        <f t="shared" si="120"/>
        <v>#VALUE!</v>
      </c>
      <c r="P535" s="113" t="e">
        <f t="shared" si="121"/>
        <v>#VALUE!</v>
      </c>
      <c r="Q535" s="113">
        <f>SUMIFS(Zahlungsfreigabe!$K$12:$K$1000,Zahlungsfreigabe!$C$12:$C$1000,Baukosten!F535,Zahlungsfreigabe!$E$12:$E$1000,D535)</f>
        <v>0</v>
      </c>
      <c r="R535" s="113" t="e">
        <f t="shared" si="110"/>
        <v>#VALUE!</v>
      </c>
      <c r="S535" s="130" t="e">
        <f t="shared" si="111"/>
        <v>#VALUE!</v>
      </c>
      <c r="T535" s="55">
        <v>0</v>
      </c>
      <c r="U535" s="113" t="e">
        <f t="shared" si="112"/>
        <v>#VALUE!</v>
      </c>
      <c r="V535" s="11"/>
      <c r="W535" s="11"/>
      <c r="AC535" s="100" t="str">
        <f t="shared" si="113"/>
        <v/>
      </c>
      <c r="AD535" s="129" t="e">
        <f t="shared" si="114"/>
        <v>#VALUE!</v>
      </c>
      <c r="AE535" s="5" t="e">
        <f t="shared" si="115"/>
        <v>#VALUE!</v>
      </c>
    </row>
    <row r="536" spans="1:31" x14ac:dyDescent="0.2">
      <c r="A536" s="41" t="str">
        <f>IF(F536="","",1+MAX(A$10:A535))</f>
        <v/>
      </c>
      <c r="B536" s="10"/>
      <c r="C536" s="10">
        <v>317</v>
      </c>
      <c r="D536" s="11" t="s">
        <v>95</v>
      </c>
      <c r="E536" s="113"/>
      <c r="F536" s="11"/>
      <c r="G536" s="113"/>
      <c r="H536" s="114">
        <v>0</v>
      </c>
      <c r="I536" s="113">
        <f t="shared" si="116"/>
        <v>0</v>
      </c>
      <c r="J536" s="113">
        <f t="shared" si="117"/>
        <v>0</v>
      </c>
      <c r="K536" s="113" t="str">
        <f>IF(ISERROR(VLOOKUP(AC536,Nachträge!$A$2:$Y$646,25,FALSE)),"",VLOOKUP(AC536,Nachträge!$A$2:$Y$646,25,FALSE))</f>
        <v/>
      </c>
      <c r="L536" s="114">
        <v>0</v>
      </c>
      <c r="M536" s="113" t="e">
        <f t="shared" si="118"/>
        <v>#VALUE!</v>
      </c>
      <c r="N536" s="113" t="e">
        <f t="shared" si="119"/>
        <v>#VALUE!</v>
      </c>
      <c r="O536" s="113" t="e">
        <f t="shared" si="120"/>
        <v>#VALUE!</v>
      </c>
      <c r="P536" s="113" t="e">
        <f t="shared" si="121"/>
        <v>#VALUE!</v>
      </c>
      <c r="Q536" s="113">
        <f>SUMIFS(Zahlungsfreigabe!$K$12:$K$1000,Zahlungsfreigabe!$C$12:$C$1000,Baukosten!F536,Zahlungsfreigabe!$E$12:$E$1000,D536)</f>
        <v>0</v>
      </c>
      <c r="R536" s="113" t="e">
        <f t="shared" si="110"/>
        <v>#VALUE!</v>
      </c>
      <c r="S536" s="130" t="e">
        <f t="shared" si="111"/>
        <v>#VALUE!</v>
      </c>
      <c r="T536" s="55">
        <v>0</v>
      </c>
      <c r="U536" s="113" t="e">
        <f t="shared" si="112"/>
        <v>#VALUE!</v>
      </c>
      <c r="V536" s="11"/>
      <c r="W536" s="11"/>
      <c r="AC536" s="100" t="str">
        <f t="shared" si="113"/>
        <v/>
      </c>
      <c r="AD536" s="129" t="e">
        <f t="shared" si="114"/>
        <v>#VALUE!</v>
      </c>
      <c r="AE536" s="5" t="e">
        <f t="shared" si="115"/>
        <v>#VALUE!</v>
      </c>
    </row>
    <row r="537" spans="1:31" x14ac:dyDescent="0.2">
      <c r="A537" s="41" t="str">
        <f>IF(F537="","",1+MAX(A$10:A536))</f>
        <v/>
      </c>
      <c r="B537" s="10"/>
      <c r="C537" s="10">
        <v>317</v>
      </c>
      <c r="D537" s="11" t="s">
        <v>95</v>
      </c>
      <c r="E537" s="113"/>
      <c r="F537" s="11"/>
      <c r="G537" s="113"/>
      <c r="H537" s="114">
        <v>0</v>
      </c>
      <c r="I537" s="113">
        <f t="shared" si="116"/>
        <v>0</v>
      </c>
      <c r="J537" s="113">
        <f t="shared" si="117"/>
        <v>0</v>
      </c>
      <c r="K537" s="113" t="str">
        <f>IF(ISERROR(VLOOKUP(AC537,Nachträge!$A$2:$Y$646,25,FALSE)),"",VLOOKUP(AC537,Nachträge!$A$2:$Y$646,25,FALSE))</f>
        <v/>
      </c>
      <c r="L537" s="114">
        <v>0</v>
      </c>
      <c r="M537" s="113" t="e">
        <f t="shared" si="118"/>
        <v>#VALUE!</v>
      </c>
      <c r="N537" s="113" t="e">
        <f t="shared" si="119"/>
        <v>#VALUE!</v>
      </c>
      <c r="O537" s="113" t="e">
        <f t="shared" si="120"/>
        <v>#VALUE!</v>
      </c>
      <c r="P537" s="113" t="e">
        <f t="shared" si="121"/>
        <v>#VALUE!</v>
      </c>
      <c r="Q537" s="113">
        <f>SUMIFS(Zahlungsfreigabe!$K$12:$K$1000,Zahlungsfreigabe!$C$12:$C$1000,Baukosten!F537,Zahlungsfreigabe!$E$12:$E$1000,D537)</f>
        <v>0</v>
      </c>
      <c r="R537" s="113" t="e">
        <f t="shared" si="110"/>
        <v>#VALUE!</v>
      </c>
      <c r="S537" s="130" t="e">
        <f t="shared" si="111"/>
        <v>#VALUE!</v>
      </c>
      <c r="T537" s="55">
        <v>0</v>
      </c>
      <c r="U537" s="113" t="e">
        <f t="shared" si="112"/>
        <v>#VALUE!</v>
      </c>
      <c r="V537" s="11"/>
      <c r="W537" s="11"/>
      <c r="AC537" s="100" t="str">
        <f t="shared" si="113"/>
        <v/>
      </c>
      <c r="AD537" s="129" t="e">
        <f t="shared" si="114"/>
        <v>#VALUE!</v>
      </c>
      <c r="AE537" s="5" t="e">
        <f t="shared" si="115"/>
        <v>#VALUE!</v>
      </c>
    </row>
    <row r="538" spans="1:31" x14ac:dyDescent="0.2">
      <c r="A538" s="41" t="str">
        <f>IF(F538="","",1+MAX(A$10:A537))</f>
        <v/>
      </c>
      <c r="B538" s="10"/>
      <c r="C538" s="10">
        <v>317</v>
      </c>
      <c r="D538" s="11" t="s">
        <v>95</v>
      </c>
      <c r="E538" s="113"/>
      <c r="F538" s="11"/>
      <c r="G538" s="113"/>
      <c r="H538" s="114">
        <v>0</v>
      </c>
      <c r="I538" s="113">
        <f t="shared" si="116"/>
        <v>0</v>
      </c>
      <c r="J538" s="113">
        <f t="shared" si="117"/>
        <v>0</v>
      </c>
      <c r="K538" s="113" t="str">
        <f>IF(ISERROR(VLOOKUP(AC538,Nachträge!$A$2:$Y$646,25,FALSE)),"",VLOOKUP(AC538,Nachträge!$A$2:$Y$646,25,FALSE))</f>
        <v/>
      </c>
      <c r="L538" s="114">
        <v>0</v>
      </c>
      <c r="M538" s="113" t="e">
        <f t="shared" si="118"/>
        <v>#VALUE!</v>
      </c>
      <c r="N538" s="113" t="e">
        <f t="shared" si="119"/>
        <v>#VALUE!</v>
      </c>
      <c r="O538" s="113" t="e">
        <f t="shared" si="120"/>
        <v>#VALUE!</v>
      </c>
      <c r="P538" s="113" t="e">
        <f t="shared" si="121"/>
        <v>#VALUE!</v>
      </c>
      <c r="Q538" s="113">
        <f>SUMIFS(Zahlungsfreigabe!$K$12:$K$1000,Zahlungsfreigabe!$C$12:$C$1000,Baukosten!F538,Zahlungsfreigabe!$E$12:$E$1000,D538)</f>
        <v>0</v>
      </c>
      <c r="R538" s="113" t="e">
        <f t="shared" si="110"/>
        <v>#VALUE!</v>
      </c>
      <c r="S538" s="130" t="e">
        <f t="shared" si="111"/>
        <v>#VALUE!</v>
      </c>
      <c r="T538" s="55">
        <v>0</v>
      </c>
      <c r="U538" s="113" t="e">
        <f t="shared" si="112"/>
        <v>#VALUE!</v>
      </c>
      <c r="V538" s="11"/>
      <c r="W538" s="11"/>
      <c r="AC538" s="100" t="str">
        <f t="shared" si="113"/>
        <v/>
      </c>
      <c r="AD538" s="129" t="e">
        <f t="shared" si="114"/>
        <v>#VALUE!</v>
      </c>
      <c r="AE538" s="5" t="e">
        <f t="shared" si="115"/>
        <v>#VALUE!</v>
      </c>
    </row>
    <row r="539" spans="1:31" x14ac:dyDescent="0.2">
      <c r="A539" s="41" t="str">
        <f>IF(F539="","",1+MAX(A$10:A538))</f>
        <v/>
      </c>
      <c r="B539" s="10"/>
      <c r="C539" s="10">
        <v>317</v>
      </c>
      <c r="D539" s="11" t="s">
        <v>95</v>
      </c>
      <c r="E539" s="113"/>
      <c r="F539" s="11"/>
      <c r="G539" s="113"/>
      <c r="H539" s="114">
        <v>0</v>
      </c>
      <c r="I539" s="113">
        <f t="shared" si="116"/>
        <v>0</v>
      </c>
      <c r="J539" s="113">
        <f t="shared" si="117"/>
        <v>0</v>
      </c>
      <c r="K539" s="113" t="str">
        <f>IF(ISERROR(VLOOKUP(AC539,Nachträge!$A$2:$Y$646,25,FALSE)),"",VLOOKUP(AC539,Nachträge!$A$2:$Y$646,25,FALSE))</f>
        <v/>
      </c>
      <c r="L539" s="114">
        <v>0</v>
      </c>
      <c r="M539" s="113" t="e">
        <f t="shared" si="118"/>
        <v>#VALUE!</v>
      </c>
      <c r="N539" s="113" t="e">
        <f t="shared" si="119"/>
        <v>#VALUE!</v>
      </c>
      <c r="O539" s="113" t="e">
        <f t="shared" si="120"/>
        <v>#VALUE!</v>
      </c>
      <c r="P539" s="113" t="e">
        <f t="shared" si="121"/>
        <v>#VALUE!</v>
      </c>
      <c r="Q539" s="113">
        <f>SUMIFS(Zahlungsfreigabe!$K$12:$K$1000,Zahlungsfreigabe!$C$12:$C$1000,Baukosten!F539,Zahlungsfreigabe!$E$12:$E$1000,D539)</f>
        <v>0</v>
      </c>
      <c r="R539" s="113" t="e">
        <f t="shared" si="110"/>
        <v>#VALUE!</v>
      </c>
      <c r="S539" s="130" t="e">
        <f t="shared" si="111"/>
        <v>#VALUE!</v>
      </c>
      <c r="T539" s="55">
        <v>0</v>
      </c>
      <c r="U539" s="113" t="e">
        <f t="shared" si="112"/>
        <v>#VALUE!</v>
      </c>
      <c r="V539" s="11"/>
      <c r="W539" s="11"/>
      <c r="AC539" s="100" t="str">
        <f t="shared" si="113"/>
        <v/>
      </c>
      <c r="AD539" s="129" t="e">
        <f t="shared" si="114"/>
        <v>#VALUE!</v>
      </c>
      <c r="AE539" s="5" t="e">
        <f t="shared" si="115"/>
        <v>#VALUE!</v>
      </c>
    </row>
    <row r="540" spans="1:31" x14ac:dyDescent="0.2">
      <c r="A540" s="41" t="str">
        <f>IF(F540="","",1+MAX(A$10:A539))</f>
        <v/>
      </c>
      <c r="B540" s="10"/>
      <c r="C540" s="10">
        <v>317</v>
      </c>
      <c r="D540" s="11" t="s">
        <v>95</v>
      </c>
      <c r="E540" s="113"/>
      <c r="F540" s="11"/>
      <c r="G540" s="113"/>
      <c r="H540" s="114">
        <v>0</v>
      </c>
      <c r="I540" s="113">
        <f t="shared" si="116"/>
        <v>0</v>
      </c>
      <c r="J540" s="113">
        <f t="shared" si="117"/>
        <v>0</v>
      </c>
      <c r="K540" s="113" t="str">
        <f>IF(ISERROR(VLOOKUP(AC540,Nachträge!$A$2:$Y$646,25,FALSE)),"",VLOOKUP(AC540,Nachträge!$A$2:$Y$646,25,FALSE))</f>
        <v/>
      </c>
      <c r="L540" s="114">
        <v>0</v>
      </c>
      <c r="M540" s="113" t="e">
        <f t="shared" si="118"/>
        <v>#VALUE!</v>
      </c>
      <c r="N540" s="113" t="e">
        <f t="shared" si="119"/>
        <v>#VALUE!</v>
      </c>
      <c r="O540" s="113" t="e">
        <f t="shared" si="120"/>
        <v>#VALUE!</v>
      </c>
      <c r="P540" s="113" t="e">
        <f t="shared" si="121"/>
        <v>#VALUE!</v>
      </c>
      <c r="Q540" s="113">
        <f>SUMIFS(Zahlungsfreigabe!$K$12:$K$1000,Zahlungsfreigabe!$C$12:$C$1000,Baukosten!F540,Zahlungsfreigabe!$E$12:$E$1000,D540)</f>
        <v>0</v>
      </c>
      <c r="R540" s="113" t="e">
        <f t="shared" si="110"/>
        <v>#VALUE!</v>
      </c>
      <c r="S540" s="130" t="e">
        <f t="shared" si="111"/>
        <v>#VALUE!</v>
      </c>
      <c r="T540" s="55">
        <v>0</v>
      </c>
      <c r="U540" s="113" t="e">
        <f t="shared" si="112"/>
        <v>#VALUE!</v>
      </c>
      <c r="V540" s="11"/>
      <c r="W540" s="11"/>
      <c r="AC540" s="100" t="str">
        <f t="shared" si="113"/>
        <v/>
      </c>
      <c r="AD540" s="129" t="e">
        <f t="shared" si="114"/>
        <v>#VALUE!</v>
      </c>
      <c r="AE540" s="5" t="e">
        <f t="shared" si="115"/>
        <v>#VALUE!</v>
      </c>
    </row>
    <row r="541" spans="1:31" x14ac:dyDescent="0.2">
      <c r="A541" s="41" t="str">
        <f>IF(F541="","",1+MAX(A$10:A540))</f>
        <v/>
      </c>
      <c r="B541" s="10"/>
      <c r="C541" s="10">
        <v>317</v>
      </c>
      <c r="D541" s="11" t="s">
        <v>95</v>
      </c>
      <c r="E541" s="113"/>
      <c r="F541" s="11"/>
      <c r="G541" s="113"/>
      <c r="H541" s="114">
        <v>0</v>
      </c>
      <c r="I541" s="113">
        <f t="shared" si="116"/>
        <v>0</v>
      </c>
      <c r="J541" s="113">
        <f t="shared" si="117"/>
        <v>0</v>
      </c>
      <c r="K541" s="113" t="str">
        <f>IF(ISERROR(VLOOKUP(AC541,Nachträge!$A$2:$Y$646,25,FALSE)),"",VLOOKUP(AC541,Nachträge!$A$2:$Y$646,25,FALSE))</f>
        <v/>
      </c>
      <c r="L541" s="114">
        <v>0</v>
      </c>
      <c r="M541" s="113" t="e">
        <f t="shared" si="118"/>
        <v>#VALUE!</v>
      </c>
      <c r="N541" s="113" t="e">
        <f t="shared" si="119"/>
        <v>#VALUE!</v>
      </c>
      <c r="O541" s="113" t="e">
        <f t="shared" si="120"/>
        <v>#VALUE!</v>
      </c>
      <c r="P541" s="113" t="e">
        <f t="shared" si="121"/>
        <v>#VALUE!</v>
      </c>
      <c r="Q541" s="113">
        <f>SUMIFS(Zahlungsfreigabe!$K$12:$K$1000,Zahlungsfreigabe!$C$12:$C$1000,Baukosten!F541,Zahlungsfreigabe!$E$12:$E$1000,D541)</f>
        <v>0</v>
      </c>
      <c r="R541" s="113" t="e">
        <f t="shared" si="110"/>
        <v>#VALUE!</v>
      </c>
      <c r="S541" s="130" t="e">
        <f t="shared" si="111"/>
        <v>#VALUE!</v>
      </c>
      <c r="T541" s="55">
        <v>0</v>
      </c>
      <c r="U541" s="113" t="e">
        <f t="shared" si="112"/>
        <v>#VALUE!</v>
      </c>
      <c r="V541" s="11"/>
      <c r="W541" s="11"/>
      <c r="AC541" s="100" t="str">
        <f t="shared" si="113"/>
        <v/>
      </c>
      <c r="AD541" s="129" t="e">
        <f t="shared" si="114"/>
        <v>#VALUE!</v>
      </c>
      <c r="AE541" s="5" t="e">
        <f t="shared" si="115"/>
        <v>#VALUE!</v>
      </c>
    </row>
    <row r="542" spans="1:31" x14ac:dyDescent="0.2">
      <c r="A542" s="41" t="str">
        <f>IF(F542="","",1+MAX(A$10:A541))</f>
        <v/>
      </c>
      <c r="B542" s="10"/>
      <c r="C542" s="10">
        <v>317</v>
      </c>
      <c r="D542" s="11" t="s">
        <v>95</v>
      </c>
      <c r="E542" s="113"/>
      <c r="F542" s="11"/>
      <c r="G542" s="113"/>
      <c r="H542" s="114">
        <v>0</v>
      </c>
      <c r="I542" s="113">
        <f t="shared" si="116"/>
        <v>0</v>
      </c>
      <c r="J542" s="113">
        <f t="shared" si="117"/>
        <v>0</v>
      </c>
      <c r="K542" s="113" t="str">
        <f>IF(ISERROR(VLOOKUP(AC542,Nachträge!$A$2:$Y$646,25,FALSE)),"",VLOOKUP(AC542,Nachträge!$A$2:$Y$646,25,FALSE))</f>
        <v/>
      </c>
      <c r="L542" s="114">
        <v>0</v>
      </c>
      <c r="M542" s="113" t="e">
        <f t="shared" si="118"/>
        <v>#VALUE!</v>
      </c>
      <c r="N542" s="113" t="e">
        <f t="shared" si="119"/>
        <v>#VALUE!</v>
      </c>
      <c r="O542" s="113" t="e">
        <f t="shared" si="120"/>
        <v>#VALUE!</v>
      </c>
      <c r="P542" s="113" t="e">
        <f t="shared" si="121"/>
        <v>#VALUE!</v>
      </c>
      <c r="Q542" s="113">
        <f>SUMIFS(Zahlungsfreigabe!$K$12:$K$1000,Zahlungsfreigabe!$C$12:$C$1000,Baukosten!F542,Zahlungsfreigabe!$E$12:$E$1000,D542)</f>
        <v>0</v>
      </c>
      <c r="R542" s="113" t="e">
        <f t="shared" si="110"/>
        <v>#VALUE!</v>
      </c>
      <c r="S542" s="130" t="e">
        <f t="shared" si="111"/>
        <v>#VALUE!</v>
      </c>
      <c r="T542" s="55">
        <v>0</v>
      </c>
      <c r="U542" s="113" t="e">
        <f t="shared" si="112"/>
        <v>#VALUE!</v>
      </c>
      <c r="V542" s="11"/>
      <c r="W542" s="11"/>
      <c r="AC542" s="100" t="str">
        <f t="shared" si="113"/>
        <v/>
      </c>
      <c r="AD542" s="129" t="e">
        <f t="shared" si="114"/>
        <v>#VALUE!</v>
      </c>
      <c r="AE542" s="5" t="e">
        <f t="shared" si="115"/>
        <v>#VALUE!</v>
      </c>
    </row>
    <row r="543" spans="1:31" x14ac:dyDescent="0.2">
      <c r="A543" s="41" t="str">
        <f>IF(F543="","",1+MAX(A$10:A542))</f>
        <v/>
      </c>
      <c r="B543" s="10"/>
      <c r="C543" s="10">
        <v>317</v>
      </c>
      <c r="D543" s="11" t="s">
        <v>95</v>
      </c>
      <c r="E543" s="113"/>
      <c r="F543" s="11"/>
      <c r="G543" s="113"/>
      <c r="H543" s="114">
        <v>0</v>
      </c>
      <c r="I543" s="113">
        <f t="shared" si="116"/>
        <v>0</v>
      </c>
      <c r="J543" s="113">
        <f t="shared" si="117"/>
        <v>0</v>
      </c>
      <c r="K543" s="113" t="str">
        <f>IF(ISERROR(VLOOKUP(AC543,Nachträge!$A$2:$Y$646,25,FALSE)),"",VLOOKUP(AC543,Nachträge!$A$2:$Y$646,25,FALSE))</f>
        <v/>
      </c>
      <c r="L543" s="114">
        <v>0</v>
      </c>
      <c r="M543" s="113" t="e">
        <f t="shared" si="118"/>
        <v>#VALUE!</v>
      </c>
      <c r="N543" s="113" t="e">
        <f t="shared" si="119"/>
        <v>#VALUE!</v>
      </c>
      <c r="O543" s="113" t="e">
        <f t="shared" si="120"/>
        <v>#VALUE!</v>
      </c>
      <c r="P543" s="113" t="e">
        <f t="shared" si="121"/>
        <v>#VALUE!</v>
      </c>
      <c r="Q543" s="113">
        <f>SUMIFS(Zahlungsfreigabe!$K$12:$K$1000,Zahlungsfreigabe!$C$12:$C$1000,Baukosten!F543,Zahlungsfreigabe!$E$12:$E$1000,D543)</f>
        <v>0</v>
      </c>
      <c r="R543" s="113" t="e">
        <f t="shared" si="110"/>
        <v>#VALUE!</v>
      </c>
      <c r="S543" s="130" t="e">
        <f t="shared" si="111"/>
        <v>#VALUE!</v>
      </c>
      <c r="T543" s="55">
        <v>0</v>
      </c>
      <c r="U543" s="113" t="e">
        <f t="shared" si="112"/>
        <v>#VALUE!</v>
      </c>
      <c r="V543" s="11"/>
      <c r="W543" s="11"/>
      <c r="AC543" s="100" t="str">
        <f t="shared" si="113"/>
        <v/>
      </c>
      <c r="AD543" s="129" t="e">
        <f t="shared" si="114"/>
        <v>#VALUE!</v>
      </c>
      <c r="AE543" s="5" t="e">
        <f t="shared" si="115"/>
        <v>#VALUE!</v>
      </c>
    </row>
    <row r="544" spans="1:31" x14ac:dyDescent="0.2">
      <c r="A544" s="41" t="str">
        <f>IF(F544="","",1+MAX(A$10:A543))</f>
        <v/>
      </c>
      <c r="B544" s="10"/>
      <c r="C544" s="10">
        <v>317</v>
      </c>
      <c r="D544" s="11" t="s">
        <v>95</v>
      </c>
      <c r="E544" s="113"/>
      <c r="F544" s="11"/>
      <c r="G544" s="113"/>
      <c r="H544" s="114">
        <v>0</v>
      </c>
      <c r="I544" s="113">
        <f t="shared" si="116"/>
        <v>0</v>
      </c>
      <c r="J544" s="113">
        <f t="shared" si="117"/>
        <v>0</v>
      </c>
      <c r="K544" s="113" t="str">
        <f>IF(ISERROR(VLOOKUP(AC544,Nachträge!$A$2:$Y$646,25,FALSE)),"",VLOOKUP(AC544,Nachträge!$A$2:$Y$646,25,FALSE))</f>
        <v/>
      </c>
      <c r="L544" s="114">
        <v>0</v>
      </c>
      <c r="M544" s="113" t="e">
        <f t="shared" si="118"/>
        <v>#VALUE!</v>
      </c>
      <c r="N544" s="113" t="e">
        <f t="shared" si="119"/>
        <v>#VALUE!</v>
      </c>
      <c r="O544" s="113" t="e">
        <f t="shared" si="120"/>
        <v>#VALUE!</v>
      </c>
      <c r="P544" s="113" t="e">
        <f t="shared" si="121"/>
        <v>#VALUE!</v>
      </c>
      <c r="Q544" s="113">
        <f>SUMIFS(Zahlungsfreigabe!$K$12:$K$1000,Zahlungsfreigabe!$C$12:$C$1000,Baukosten!F544,Zahlungsfreigabe!$E$12:$E$1000,D544)</f>
        <v>0</v>
      </c>
      <c r="R544" s="113" t="e">
        <f t="shared" si="110"/>
        <v>#VALUE!</v>
      </c>
      <c r="S544" s="130" t="e">
        <f t="shared" si="111"/>
        <v>#VALUE!</v>
      </c>
      <c r="T544" s="55">
        <v>0</v>
      </c>
      <c r="U544" s="113" t="e">
        <f t="shared" si="112"/>
        <v>#VALUE!</v>
      </c>
      <c r="V544" s="11"/>
      <c r="W544" s="11"/>
      <c r="AC544" s="100" t="str">
        <f t="shared" si="113"/>
        <v/>
      </c>
      <c r="AD544" s="129" t="e">
        <f t="shared" si="114"/>
        <v>#VALUE!</v>
      </c>
      <c r="AE544" s="5" t="e">
        <f t="shared" si="115"/>
        <v>#VALUE!</v>
      </c>
    </row>
    <row r="545" spans="1:31" x14ac:dyDescent="0.2">
      <c r="A545" s="41" t="str">
        <f>IF(F545="","",1+MAX(A$10:A544))</f>
        <v/>
      </c>
      <c r="B545" s="10"/>
      <c r="C545" s="10">
        <v>317</v>
      </c>
      <c r="D545" s="11" t="s">
        <v>95</v>
      </c>
      <c r="E545" s="113"/>
      <c r="F545" s="11"/>
      <c r="G545" s="113"/>
      <c r="H545" s="114">
        <v>0</v>
      </c>
      <c r="I545" s="113">
        <f t="shared" si="116"/>
        <v>0</v>
      </c>
      <c r="J545" s="113">
        <f t="shared" si="117"/>
        <v>0</v>
      </c>
      <c r="K545" s="113" t="str">
        <f>IF(ISERROR(VLOOKUP(AC545,Nachträge!$A$2:$Y$646,25,FALSE)),"",VLOOKUP(AC545,Nachträge!$A$2:$Y$646,25,FALSE))</f>
        <v/>
      </c>
      <c r="L545" s="114">
        <v>0</v>
      </c>
      <c r="M545" s="113" t="e">
        <f t="shared" si="118"/>
        <v>#VALUE!</v>
      </c>
      <c r="N545" s="113" t="e">
        <f t="shared" si="119"/>
        <v>#VALUE!</v>
      </c>
      <c r="O545" s="113" t="e">
        <f t="shared" si="120"/>
        <v>#VALUE!</v>
      </c>
      <c r="P545" s="113" t="e">
        <f t="shared" si="121"/>
        <v>#VALUE!</v>
      </c>
      <c r="Q545" s="113">
        <f>SUMIFS(Zahlungsfreigabe!$K$12:$K$1000,Zahlungsfreigabe!$C$12:$C$1000,Baukosten!F545,Zahlungsfreigabe!$E$12:$E$1000,D545)</f>
        <v>0</v>
      </c>
      <c r="R545" s="113" t="e">
        <f t="shared" si="110"/>
        <v>#VALUE!</v>
      </c>
      <c r="S545" s="130" t="e">
        <f t="shared" si="111"/>
        <v>#VALUE!</v>
      </c>
      <c r="T545" s="55">
        <v>0</v>
      </c>
      <c r="U545" s="113" t="e">
        <f t="shared" si="112"/>
        <v>#VALUE!</v>
      </c>
      <c r="V545" s="11"/>
      <c r="W545" s="11"/>
      <c r="AC545" s="100" t="str">
        <f t="shared" si="113"/>
        <v/>
      </c>
      <c r="AD545" s="129" t="e">
        <f t="shared" si="114"/>
        <v>#VALUE!</v>
      </c>
      <c r="AE545" s="5" t="e">
        <f t="shared" si="115"/>
        <v>#VALUE!</v>
      </c>
    </row>
    <row r="546" spans="1:31" x14ac:dyDescent="0.2">
      <c r="A546" s="41" t="str">
        <f>IF(F546="","",1+MAX(A$10:A545))</f>
        <v/>
      </c>
      <c r="B546" s="10"/>
      <c r="C546" s="10">
        <v>317</v>
      </c>
      <c r="D546" s="11" t="s">
        <v>95</v>
      </c>
      <c r="E546" s="113"/>
      <c r="F546" s="11"/>
      <c r="G546" s="113"/>
      <c r="H546" s="114">
        <v>0</v>
      </c>
      <c r="I546" s="113">
        <f t="shared" si="116"/>
        <v>0</v>
      </c>
      <c r="J546" s="113">
        <f t="shared" si="117"/>
        <v>0</v>
      </c>
      <c r="K546" s="113" t="str">
        <f>IF(ISERROR(VLOOKUP(AC546,Nachträge!$A$2:$Y$646,25,FALSE)),"",VLOOKUP(AC546,Nachträge!$A$2:$Y$646,25,FALSE))</f>
        <v/>
      </c>
      <c r="L546" s="114">
        <v>0</v>
      </c>
      <c r="M546" s="113" t="e">
        <f t="shared" si="118"/>
        <v>#VALUE!</v>
      </c>
      <c r="N546" s="113" t="e">
        <f t="shared" si="119"/>
        <v>#VALUE!</v>
      </c>
      <c r="O546" s="113" t="e">
        <f t="shared" si="120"/>
        <v>#VALUE!</v>
      </c>
      <c r="P546" s="113" t="e">
        <f t="shared" si="121"/>
        <v>#VALUE!</v>
      </c>
      <c r="Q546" s="113">
        <f>SUMIFS(Zahlungsfreigabe!$K$12:$K$1000,Zahlungsfreigabe!$C$12:$C$1000,Baukosten!F546,Zahlungsfreigabe!$E$12:$E$1000,D546)</f>
        <v>0</v>
      </c>
      <c r="R546" s="113" t="e">
        <f t="shared" ref="R546:R609" si="122">(J546+K546)-Q546</f>
        <v>#VALUE!</v>
      </c>
      <c r="S546" s="130" t="e">
        <f t="shared" ref="S546:S609" si="123">SUM(J546+K546)</f>
        <v>#VALUE!</v>
      </c>
      <c r="T546" s="55">
        <v>0</v>
      </c>
      <c r="U546" s="113" t="e">
        <f t="shared" ref="U546:U609" si="124">-SUM(J546+K546)*T546</f>
        <v>#VALUE!</v>
      </c>
      <c r="V546" s="11"/>
      <c r="W546" s="11"/>
      <c r="AC546" s="100" t="str">
        <f t="shared" si="113"/>
        <v/>
      </c>
      <c r="AD546" s="129" t="e">
        <f t="shared" si="114"/>
        <v>#VALUE!</v>
      </c>
      <c r="AE546" s="5" t="e">
        <f t="shared" si="115"/>
        <v>#VALUE!</v>
      </c>
    </row>
    <row r="547" spans="1:31" x14ac:dyDescent="0.2">
      <c r="A547" s="41" t="str">
        <f>IF(F547="","",1+MAX(A$10:A546))</f>
        <v/>
      </c>
      <c r="B547" s="10"/>
      <c r="C547" s="10">
        <v>318</v>
      </c>
      <c r="D547" s="11" t="s">
        <v>96</v>
      </c>
      <c r="E547" s="113"/>
      <c r="F547" s="11"/>
      <c r="G547" s="113"/>
      <c r="H547" s="114">
        <v>0</v>
      </c>
      <c r="I547" s="113">
        <f t="shared" si="116"/>
        <v>0</v>
      </c>
      <c r="J547" s="113">
        <f t="shared" si="117"/>
        <v>0</v>
      </c>
      <c r="K547" s="113" t="str">
        <f>IF(ISERROR(VLOOKUP(AC547,Nachträge!$A$2:$Y$646,25,FALSE)),"",VLOOKUP(AC547,Nachträge!$A$2:$Y$646,25,FALSE))</f>
        <v/>
      </c>
      <c r="L547" s="114">
        <v>0</v>
      </c>
      <c r="M547" s="113" t="e">
        <f t="shared" si="118"/>
        <v>#VALUE!</v>
      </c>
      <c r="N547" s="113" t="e">
        <f t="shared" si="119"/>
        <v>#VALUE!</v>
      </c>
      <c r="O547" s="113" t="e">
        <f t="shared" si="120"/>
        <v>#VALUE!</v>
      </c>
      <c r="P547" s="113" t="e">
        <f t="shared" si="121"/>
        <v>#VALUE!</v>
      </c>
      <c r="Q547" s="113">
        <f>SUMIFS(Zahlungsfreigabe!$K$12:$K$1000,Zahlungsfreigabe!$C$12:$C$1000,Baukosten!F547,Zahlungsfreigabe!$E$12:$E$1000,D547)</f>
        <v>0</v>
      </c>
      <c r="R547" s="113" t="e">
        <f t="shared" si="122"/>
        <v>#VALUE!</v>
      </c>
      <c r="S547" s="130" t="e">
        <f t="shared" si="123"/>
        <v>#VALUE!</v>
      </c>
      <c r="T547" s="55">
        <v>0</v>
      </c>
      <c r="U547" s="113" t="e">
        <f t="shared" si="124"/>
        <v>#VALUE!</v>
      </c>
      <c r="V547" s="11"/>
      <c r="W547" s="11"/>
      <c r="AC547" s="100" t="str">
        <f t="shared" si="113"/>
        <v/>
      </c>
      <c r="AD547" s="129" t="e">
        <f t="shared" si="114"/>
        <v>#VALUE!</v>
      </c>
      <c r="AE547" s="5" t="e">
        <f t="shared" si="115"/>
        <v>#VALUE!</v>
      </c>
    </row>
    <row r="548" spans="1:31" x14ac:dyDescent="0.2">
      <c r="A548" s="41" t="str">
        <f>IF(F548="","",1+MAX(A$10:A547))</f>
        <v/>
      </c>
      <c r="B548" s="10"/>
      <c r="C548" s="10">
        <v>318</v>
      </c>
      <c r="D548" s="11" t="s">
        <v>96</v>
      </c>
      <c r="E548" s="113"/>
      <c r="F548" s="11"/>
      <c r="G548" s="113"/>
      <c r="H548" s="114">
        <v>0</v>
      </c>
      <c r="I548" s="113">
        <f t="shared" si="116"/>
        <v>0</v>
      </c>
      <c r="J548" s="113">
        <f t="shared" si="117"/>
        <v>0</v>
      </c>
      <c r="K548" s="113" t="str">
        <f>IF(ISERROR(VLOOKUP(AC548,Nachträge!$A$2:$Y$646,25,FALSE)),"",VLOOKUP(AC548,Nachträge!$A$2:$Y$646,25,FALSE))</f>
        <v/>
      </c>
      <c r="L548" s="114">
        <v>0</v>
      </c>
      <c r="M548" s="113" t="e">
        <f t="shared" si="118"/>
        <v>#VALUE!</v>
      </c>
      <c r="N548" s="113" t="e">
        <f t="shared" si="119"/>
        <v>#VALUE!</v>
      </c>
      <c r="O548" s="113" t="e">
        <f t="shared" si="120"/>
        <v>#VALUE!</v>
      </c>
      <c r="P548" s="113" t="e">
        <f t="shared" si="121"/>
        <v>#VALUE!</v>
      </c>
      <c r="Q548" s="113">
        <f>SUMIFS(Zahlungsfreigabe!$K$12:$K$1000,Zahlungsfreigabe!$C$12:$C$1000,Baukosten!F548,Zahlungsfreigabe!$E$12:$E$1000,D548)</f>
        <v>0</v>
      </c>
      <c r="R548" s="113" t="e">
        <f t="shared" si="122"/>
        <v>#VALUE!</v>
      </c>
      <c r="S548" s="130" t="e">
        <f t="shared" si="123"/>
        <v>#VALUE!</v>
      </c>
      <c r="T548" s="55">
        <v>0</v>
      </c>
      <c r="U548" s="113" t="e">
        <f t="shared" si="124"/>
        <v>#VALUE!</v>
      </c>
      <c r="V548" s="11"/>
      <c r="W548" s="11"/>
      <c r="AC548" s="100" t="str">
        <f t="shared" si="113"/>
        <v/>
      </c>
      <c r="AD548" s="129" t="e">
        <f t="shared" si="114"/>
        <v>#VALUE!</v>
      </c>
      <c r="AE548" s="5" t="e">
        <f t="shared" si="115"/>
        <v>#VALUE!</v>
      </c>
    </row>
    <row r="549" spans="1:31" x14ac:dyDescent="0.2">
      <c r="A549" s="41" t="str">
        <f>IF(F549="","",1+MAX(A$10:A548))</f>
        <v/>
      </c>
      <c r="B549" s="10"/>
      <c r="C549" s="10">
        <v>318</v>
      </c>
      <c r="D549" s="11" t="s">
        <v>96</v>
      </c>
      <c r="E549" s="113"/>
      <c r="F549" s="11"/>
      <c r="G549" s="113"/>
      <c r="H549" s="114">
        <v>0</v>
      </c>
      <c r="I549" s="113">
        <f t="shared" si="116"/>
        <v>0</v>
      </c>
      <c r="J549" s="113">
        <f t="shared" si="117"/>
        <v>0</v>
      </c>
      <c r="K549" s="113" t="str">
        <f>IF(ISERROR(VLOOKUP(AC549,Nachträge!$A$2:$Y$646,25,FALSE)),"",VLOOKUP(AC549,Nachträge!$A$2:$Y$646,25,FALSE))</f>
        <v/>
      </c>
      <c r="L549" s="114">
        <v>0</v>
      </c>
      <c r="M549" s="113" t="e">
        <f t="shared" si="118"/>
        <v>#VALUE!</v>
      </c>
      <c r="N549" s="113" t="e">
        <f t="shared" si="119"/>
        <v>#VALUE!</v>
      </c>
      <c r="O549" s="113" t="e">
        <f t="shared" si="120"/>
        <v>#VALUE!</v>
      </c>
      <c r="P549" s="113" t="e">
        <f t="shared" si="121"/>
        <v>#VALUE!</v>
      </c>
      <c r="Q549" s="113">
        <f>SUMIFS(Zahlungsfreigabe!$K$12:$K$1000,Zahlungsfreigabe!$C$12:$C$1000,Baukosten!F549,Zahlungsfreigabe!$E$12:$E$1000,D549)</f>
        <v>0</v>
      </c>
      <c r="R549" s="113" t="e">
        <f t="shared" si="122"/>
        <v>#VALUE!</v>
      </c>
      <c r="S549" s="130" t="e">
        <f t="shared" si="123"/>
        <v>#VALUE!</v>
      </c>
      <c r="T549" s="55">
        <v>0</v>
      </c>
      <c r="U549" s="113" t="e">
        <f t="shared" si="124"/>
        <v>#VALUE!</v>
      </c>
      <c r="V549" s="11"/>
      <c r="W549" s="11"/>
      <c r="AC549" s="100" t="str">
        <f t="shared" si="113"/>
        <v/>
      </c>
      <c r="AD549" s="129" t="e">
        <f t="shared" si="114"/>
        <v>#VALUE!</v>
      </c>
      <c r="AE549" s="5" t="e">
        <f t="shared" si="115"/>
        <v>#VALUE!</v>
      </c>
    </row>
    <row r="550" spans="1:31" x14ac:dyDescent="0.2">
      <c r="A550" s="41" t="str">
        <f>IF(F550="","",1+MAX(A$10:A549))</f>
        <v/>
      </c>
      <c r="B550" s="10"/>
      <c r="C550" s="10">
        <v>318</v>
      </c>
      <c r="D550" s="11" t="s">
        <v>96</v>
      </c>
      <c r="E550" s="113"/>
      <c r="F550" s="11"/>
      <c r="G550" s="113"/>
      <c r="H550" s="114">
        <v>0</v>
      </c>
      <c r="I550" s="113">
        <f t="shared" si="116"/>
        <v>0</v>
      </c>
      <c r="J550" s="113">
        <f t="shared" si="117"/>
        <v>0</v>
      </c>
      <c r="K550" s="113" t="str">
        <f>IF(ISERROR(VLOOKUP(AC550,Nachträge!$A$2:$Y$646,25,FALSE)),"",VLOOKUP(AC550,Nachträge!$A$2:$Y$646,25,FALSE))</f>
        <v/>
      </c>
      <c r="L550" s="114">
        <v>0</v>
      </c>
      <c r="M550" s="113" t="e">
        <f t="shared" si="118"/>
        <v>#VALUE!</v>
      </c>
      <c r="N550" s="113" t="e">
        <f t="shared" si="119"/>
        <v>#VALUE!</v>
      </c>
      <c r="O550" s="113" t="e">
        <f t="shared" si="120"/>
        <v>#VALUE!</v>
      </c>
      <c r="P550" s="113" t="e">
        <f t="shared" si="121"/>
        <v>#VALUE!</v>
      </c>
      <c r="Q550" s="113">
        <f>SUMIFS(Zahlungsfreigabe!$K$12:$K$1000,Zahlungsfreigabe!$C$12:$C$1000,Baukosten!F550,Zahlungsfreigabe!$E$12:$E$1000,D550)</f>
        <v>0</v>
      </c>
      <c r="R550" s="113" t="e">
        <f t="shared" si="122"/>
        <v>#VALUE!</v>
      </c>
      <c r="S550" s="130" t="e">
        <f t="shared" si="123"/>
        <v>#VALUE!</v>
      </c>
      <c r="T550" s="55">
        <v>0</v>
      </c>
      <c r="U550" s="113" t="e">
        <f t="shared" si="124"/>
        <v>#VALUE!</v>
      </c>
      <c r="V550" s="11"/>
      <c r="W550" s="11"/>
      <c r="AC550" s="100" t="str">
        <f t="shared" si="113"/>
        <v/>
      </c>
      <c r="AD550" s="129" t="e">
        <f t="shared" si="114"/>
        <v>#VALUE!</v>
      </c>
      <c r="AE550" s="5" t="e">
        <f t="shared" si="115"/>
        <v>#VALUE!</v>
      </c>
    </row>
    <row r="551" spans="1:31" x14ac:dyDescent="0.2">
      <c r="A551" s="41" t="str">
        <f>IF(F551="","",1+MAX(A$10:A550))</f>
        <v/>
      </c>
      <c r="B551" s="10"/>
      <c r="C551" s="10">
        <v>318</v>
      </c>
      <c r="D551" s="11" t="s">
        <v>96</v>
      </c>
      <c r="E551" s="113"/>
      <c r="F551" s="11"/>
      <c r="G551" s="113"/>
      <c r="H551" s="114">
        <v>0</v>
      </c>
      <c r="I551" s="113">
        <f t="shared" si="116"/>
        <v>0</v>
      </c>
      <c r="J551" s="113">
        <f t="shared" si="117"/>
        <v>0</v>
      </c>
      <c r="K551" s="113" t="str">
        <f>IF(ISERROR(VLOOKUP(AC551,Nachträge!$A$2:$Y$646,25,FALSE)),"",VLOOKUP(AC551,Nachträge!$A$2:$Y$646,25,FALSE))</f>
        <v/>
      </c>
      <c r="L551" s="114">
        <v>0</v>
      </c>
      <c r="M551" s="113" t="e">
        <f t="shared" si="118"/>
        <v>#VALUE!</v>
      </c>
      <c r="N551" s="113" t="e">
        <f t="shared" si="119"/>
        <v>#VALUE!</v>
      </c>
      <c r="O551" s="113" t="e">
        <f t="shared" si="120"/>
        <v>#VALUE!</v>
      </c>
      <c r="P551" s="113" t="e">
        <f t="shared" si="121"/>
        <v>#VALUE!</v>
      </c>
      <c r="Q551" s="113">
        <f>SUMIFS(Zahlungsfreigabe!$K$12:$K$1000,Zahlungsfreigabe!$C$12:$C$1000,Baukosten!F551,Zahlungsfreigabe!$E$12:$E$1000,D551)</f>
        <v>0</v>
      </c>
      <c r="R551" s="113" t="e">
        <f t="shared" si="122"/>
        <v>#VALUE!</v>
      </c>
      <c r="S551" s="130" t="e">
        <f t="shared" si="123"/>
        <v>#VALUE!</v>
      </c>
      <c r="T551" s="55">
        <v>0</v>
      </c>
      <c r="U551" s="113" t="e">
        <f t="shared" si="124"/>
        <v>#VALUE!</v>
      </c>
      <c r="V551" s="11"/>
      <c r="W551" s="11"/>
      <c r="AC551" s="100" t="str">
        <f t="shared" si="113"/>
        <v/>
      </c>
      <c r="AD551" s="129" t="e">
        <f t="shared" si="114"/>
        <v>#VALUE!</v>
      </c>
      <c r="AE551" s="5" t="e">
        <f t="shared" si="115"/>
        <v>#VALUE!</v>
      </c>
    </row>
    <row r="552" spans="1:31" x14ac:dyDescent="0.2">
      <c r="A552" s="41" t="str">
        <f>IF(F552="","",1+MAX(A$10:A551))</f>
        <v/>
      </c>
      <c r="B552" s="10"/>
      <c r="C552" s="10">
        <v>318</v>
      </c>
      <c r="D552" s="11" t="s">
        <v>96</v>
      </c>
      <c r="E552" s="113"/>
      <c r="F552" s="11"/>
      <c r="G552" s="113"/>
      <c r="H552" s="114">
        <v>0</v>
      </c>
      <c r="I552" s="113">
        <f t="shared" si="116"/>
        <v>0</v>
      </c>
      <c r="J552" s="113">
        <f t="shared" si="117"/>
        <v>0</v>
      </c>
      <c r="K552" s="113" t="str">
        <f>IF(ISERROR(VLOOKUP(AC552,Nachträge!$A$2:$Y$646,25,FALSE)),"",VLOOKUP(AC552,Nachträge!$A$2:$Y$646,25,FALSE))</f>
        <v/>
      </c>
      <c r="L552" s="114">
        <v>0</v>
      </c>
      <c r="M552" s="113" t="e">
        <f t="shared" si="118"/>
        <v>#VALUE!</v>
      </c>
      <c r="N552" s="113" t="e">
        <f t="shared" si="119"/>
        <v>#VALUE!</v>
      </c>
      <c r="O552" s="113" t="e">
        <f t="shared" si="120"/>
        <v>#VALUE!</v>
      </c>
      <c r="P552" s="113" t="e">
        <f t="shared" si="121"/>
        <v>#VALUE!</v>
      </c>
      <c r="Q552" s="113">
        <f>SUMIFS(Zahlungsfreigabe!$K$12:$K$1000,Zahlungsfreigabe!$C$12:$C$1000,Baukosten!F552,Zahlungsfreigabe!$E$12:$E$1000,D552)</f>
        <v>0</v>
      </c>
      <c r="R552" s="113" t="e">
        <f t="shared" si="122"/>
        <v>#VALUE!</v>
      </c>
      <c r="S552" s="130" t="e">
        <f t="shared" si="123"/>
        <v>#VALUE!</v>
      </c>
      <c r="T552" s="55">
        <v>0</v>
      </c>
      <c r="U552" s="113" t="e">
        <f t="shared" si="124"/>
        <v>#VALUE!</v>
      </c>
      <c r="V552" s="11"/>
      <c r="W552" s="11"/>
      <c r="AC552" s="100" t="str">
        <f t="shared" si="113"/>
        <v/>
      </c>
      <c r="AD552" s="129" t="e">
        <f t="shared" si="114"/>
        <v>#VALUE!</v>
      </c>
      <c r="AE552" s="5" t="e">
        <f t="shared" si="115"/>
        <v>#VALUE!</v>
      </c>
    </row>
    <row r="553" spans="1:31" x14ac:dyDescent="0.2">
      <c r="A553" s="41" t="str">
        <f>IF(F553="","",1+MAX(A$10:A552))</f>
        <v/>
      </c>
      <c r="B553" s="10"/>
      <c r="C553" s="10">
        <v>318</v>
      </c>
      <c r="D553" s="11" t="s">
        <v>96</v>
      </c>
      <c r="E553" s="113"/>
      <c r="F553" s="11"/>
      <c r="G553" s="113"/>
      <c r="H553" s="114">
        <v>0</v>
      </c>
      <c r="I553" s="113">
        <f t="shared" si="116"/>
        <v>0</v>
      </c>
      <c r="J553" s="113">
        <f t="shared" si="117"/>
        <v>0</v>
      </c>
      <c r="K553" s="113" t="str">
        <f>IF(ISERROR(VLOOKUP(AC553,Nachträge!$A$2:$Y$646,25,FALSE)),"",VLOOKUP(AC553,Nachträge!$A$2:$Y$646,25,FALSE))</f>
        <v/>
      </c>
      <c r="L553" s="114">
        <v>0</v>
      </c>
      <c r="M553" s="113" t="e">
        <f t="shared" si="118"/>
        <v>#VALUE!</v>
      </c>
      <c r="N553" s="113" t="e">
        <f t="shared" si="119"/>
        <v>#VALUE!</v>
      </c>
      <c r="O553" s="113" t="e">
        <f t="shared" si="120"/>
        <v>#VALUE!</v>
      </c>
      <c r="P553" s="113" t="e">
        <f t="shared" si="121"/>
        <v>#VALUE!</v>
      </c>
      <c r="Q553" s="113">
        <f>SUMIFS(Zahlungsfreigabe!$K$12:$K$1000,Zahlungsfreigabe!$C$12:$C$1000,Baukosten!F553,Zahlungsfreigabe!$E$12:$E$1000,D553)</f>
        <v>0</v>
      </c>
      <c r="R553" s="113" t="e">
        <f t="shared" si="122"/>
        <v>#VALUE!</v>
      </c>
      <c r="S553" s="130" t="e">
        <f t="shared" si="123"/>
        <v>#VALUE!</v>
      </c>
      <c r="T553" s="55">
        <v>0</v>
      </c>
      <c r="U553" s="113" t="e">
        <f t="shared" si="124"/>
        <v>#VALUE!</v>
      </c>
      <c r="V553" s="11"/>
      <c r="W553" s="11"/>
      <c r="AC553" s="100" t="str">
        <f t="shared" si="113"/>
        <v/>
      </c>
      <c r="AD553" s="129" t="e">
        <f t="shared" si="114"/>
        <v>#VALUE!</v>
      </c>
      <c r="AE553" s="5" t="e">
        <f t="shared" si="115"/>
        <v>#VALUE!</v>
      </c>
    </row>
    <row r="554" spans="1:31" x14ac:dyDescent="0.2">
      <c r="A554" s="41" t="str">
        <f>IF(F554="","",1+MAX(A$10:A553))</f>
        <v/>
      </c>
      <c r="B554" s="10"/>
      <c r="C554" s="10">
        <v>318</v>
      </c>
      <c r="D554" s="11" t="s">
        <v>96</v>
      </c>
      <c r="E554" s="113"/>
      <c r="F554" s="11"/>
      <c r="G554" s="113"/>
      <c r="H554" s="114">
        <v>0</v>
      </c>
      <c r="I554" s="113">
        <f t="shared" si="116"/>
        <v>0</v>
      </c>
      <c r="J554" s="113">
        <f t="shared" si="117"/>
        <v>0</v>
      </c>
      <c r="K554" s="113" t="str">
        <f>IF(ISERROR(VLOOKUP(AC554,Nachträge!$A$2:$Y$646,25,FALSE)),"",VLOOKUP(AC554,Nachträge!$A$2:$Y$646,25,FALSE))</f>
        <v/>
      </c>
      <c r="L554" s="114">
        <v>0</v>
      </c>
      <c r="M554" s="113" t="e">
        <f t="shared" si="118"/>
        <v>#VALUE!</v>
      </c>
      <c r="N554" s="113" t="e">
        <f t="shared" si="119"/>
        <v>#VALUE!</v>
      </c>
      <c r="O554" s="113" t="e">
        <f t="shared" si="120"/>
        <v>#VALUE!</v>
      </c>
      <c r="P554" s="113" t="e">
        <f t="shared" si="121"/>
        <v>#VALUE!</v>
      </c>
      <c r="Q554" s="113">
        <f>SUMIFS(Zahlungsfreigabe!$K$12:$K$1000,Zahlungsfreigabe!$C$12:$C$1000,Baukosten!F554,Zahlungsfreigabe!$E$12:$E$1000,D554)</f>
        <v>0</v>
      </c>
      <c r="R554" s="113" t="e">
        <f t="shared" si="122"/>
        <v>#VALUE!</v>
      </c>
      <c r="S554" s="130" t="e">
        <f t="shared" si="123"/>
        <v>#VALUE!</v>
      </c>
      <c r="T554" s="55">
        <v>0</v>
      </c>
      <c r="U554" s="113" t="e">
        <f t="shared" si="124"/>
        <v>#VALUE!</v>
      </c>
      <c r="V554" s="11"/>
      <c r="W554" s="11"/>
      <c r="AC554" s="100" t="str">
        <f t="shared" si="113"/>
        <v/>
      </c>
      <c r="AD554" s="129" t="e">
        <f t="shared" si="114"/>
        <v>#VALUE!</v>
      </c>
      <c r="AE554" s="5" t="e">
        <f t="shared" si="115"/>
        <v>#VALUE!</v>
      </c>
    </row>
    <row r="555" spans="1:31" x14ac:dyDescent="0.2">
      <c r="A555" s="41" t="str">
        <f>IF(F555="","",1+MAX(A$10:A554))</f>
        <v/>
      </c>
      <c r="B555" s="10"/>
      <c r="C555" s="10">
        <v>318</v>
      </c>
      <c r="D555" s="11" t="s">
        <v>96</v>
      </c>
      <c r="E555" s="113"/>
      <c r="F555" s="11"/>
      <c r="G555" s="113"/>
      <c r="H555" s="114">
        <v>0</v>
      </c>
      <c r="I555" s="113">
        <f t="shared" si="116"/>
        <v>0</v>
      </c>
      <c r="J555" s="113">
        <f t="shared" si="117"/>
        <v>0</v>
      </c>
      <c r="K555" s="113" t="str">
        <f>IF(ISERROR(VLOOKUP(AC555,Nachträge!$A$2:$Y$646,25,FALSE)),"",VLOOKUP(AC555,Nachträge!$A$2:$Y$646,25,FALSE))</f>
        <v/>
      </c>
      <c r="L555" s="114">
        <v>0</v>
      </c>
      <c r="M555" s="113" t="e">
        <f t="shared" si="118"/>
        <v>#VALUE!</v>
      </c>
      <c r="N555" s="113" t="e">
        <f t="shared" si="119"/>
        <v>#VALUE!</v>
      </c>
      <c r="O555" s="113" t="e">
        <f t="shared" si="120"/>
        <v>#VALUE!</v>
      </c>
      <c r="P555" s="113" t="e">
        <f t="shared" si="121"/>
        <v>#VALUE!</v>
      </c>
      <c r="Q555" s="113">
        <f>SUMIFS(Zahlungsfreigabe!$K$12:$K$1000,Zahlungsfreigabe!$C$12:$C$1000,Baukosten!F555,Zahlungsfreigabe!$E$12:$E$1000,D555)</f>
        <v>0</v>
      </c>
      <c r="R555" s="113" t="e">
        <f t="shared" si="122"/>
        <v>#VALUE!</v>
      </c>
      <c r="S555" s="130" t="e">
        <f t="shared" si="123"/>
        <v>#VALUE!</v>
      </c>
      <c r="T555" s="55">
        <v>0</v>
      </c>
      <c r="U555" s="113" t="e">
        <f t="shared" si="124"/>
        <v>#VALUE!</v>
      </c>
      <c r="V555" s="11"/>
      <c r="W555" s="11"/>
      <c r="AC555" s="100" t="str">
        <f t="shared" si="113"/>
        <v/>
      </c>
      <c r="AD555" s="129" t="e">
        <f t="shared" si="114"/>
        <v>#VALUE!</v>
      </c>
      <c r="AE555" s="5" t="e">
        <f t="shared" si="115"/>
        <v>#VALUE!</v>
      </c>
    </row>
    <row r="556" spans="1:31" x14ac:dyDescent="0.2">
      <c r="A556" s="41" t="str">
        <f>IF(F556="","",1+MAX(A$10:A555))</f>
        <v/>
      </c>
      <c r="B556" s="10"/>
      <c r="C556" s="10">
        <v>318</v>
      </c>
      <c r="D556" s="11" t="s">
        <v>96</v>
      </c>
      <c r="E556" s="113"/>
      <c r="F556" s="11"/>
      <c r="G556" s="113"/>
      <c r="H556" s="114">
        <v>0</v>
      </c>
      <c r="I556" s="113">
        <f t="shared" si="116"/>
        <v>0</v>
      </c>
      <c r="J556" s="113">
        <f t="shared" si="117"/>
        <v>0</v>
      </c>
      <c r="K556" s="113" t="str">
        <f>IF(ISERROR(VLOOKUP(AC556,Nachträge!$A$2:$Y$646,25,FALSE)),"",VLOOKUP(AC556,Nachträge!$A$2:$Y$646,25,FALSE))</f>
        <v/>
      </c>
      <c r="L556" s="114">
        <v>0</v>
      </c>
      <c r="M556" s="113" t="e">
        <f t="shared" si="118"/>
        <v>#VALUE!</v>
      </c>
      <c r="N556" s="113" t="e">
        <f t="shared" si="119"/>
        <v>#VALUE!</v>
      </c>
      <c r="O556" s="113" t="e">
        <f t="shared" si="120"/>
        <v>#VALUE!</v>
      </c>
      <c r="P556" s="113" t="e">
        <f t="shared" si="121"/>
        <v>#VALUE!</v>
      </c>
      <c r="Q556" s="113">
        <f>SUMIFS(Zahlungsfreigabe!$K$12:$K$1000,Zahlungsfreigabe!$C$12:$C$1000,Baukosten!F556,Zahlungsfreigabe!$E$12:$E$1000,D556)</f>
        <v>0</v>
      </c>
      <c r="R556" s="113" t="e">
        <f t="shared" si="122"/>
        <v>#VALUE!</v>
      </c>
      <c r="S556" s="130" t="e">
        <f t="shared" si="123"/>
        <v>#VALUE!</v>
      </c>
      <c r="T556" s="55">
        <v>0</v>
      </c>
      <c r="U556" s="113" t="e">
        <f t="shared" si="124"/>
        <v>#VALUE!</v>
      </c>
      <c r="V556" s="11"/>
      <c r="W556" s="11"/>
      <c r="AC556" s="100" t="str">
        <f t="shared" si="113"/>
        <v/>
      </c>
      <c r="AD556" s="129" t="e">
        <f t="shared" si="114"/>
        <v>#VALUE!</v>
      </c>
      <c r="AE556" s="5" t="e">
        <f t="shared" si="115"/>
        <v>#VALUE!</v>
      </c>
    </row>
    <row r="557" spans="1:31" x14ac:dyDescent="0.2">
      <c r="A557" s="41" t="str">
        <f>IF(F557="","",1+MAX(A$10:A556))</f>
        <v/>
      </c>
      <c r="B557" s="10"/>
      <c r="C557" s="10">
        <v>318</v>
      </c>
      <c r="D557" s="11" t="s">
        <v>96</v>
      </c>
      <c r="E557" s="113"/>
      <c r="F557" s="11"/>
      <c r="G557" s="113"/>
      <c r="H557" s="114">
        <v>0</v>
      </c>
      <c r="I557" s="113">
        <f t="shared" si="116"/>
        <v>0</v>
      </c>
      <c r="J557" s="113">
        <f t="shared" si="117"/>
        <v>0</v>
      </c>
      <c r="K557" s="113" t="str">
        <f>IF(ISERROR(VLOOKUP(AC557,Nachträge!$A$2:$Y$646,25,FALSE)),"",VLOOKUP(AC557,Nachträge!$A$2:$Y$646,25,FALSE))</f>
        <v/>
      </c>
      <c r="L557" s="114">
        <v>0</v>
      </c>
      <c r="M557" s="113" t="e">
        <f t="shared" si="118"/>
        <v>#VALUE!</v>
      </c>
      <c r="N557" s="113" t="e">
        <f t="shared" si="119"/>
        <v>#VALUE!</v>
      </c>
      <c r="O557" s="113" t="e">
        <f t="shared" si="120"/>
        <v>#VALUE!</v>
      </c>
      <c r="P557" s="113" t="e">
        <f t="shared" si="121"/>
        <v>#VALUE!</v>
      </c>
      <c r="Q557" s="113">
        <f>SUMIFS(Zahlungsfreigabe!$K$12:$K$1000,Zahlungsfreigabe!$C$12:$C$1000,Baukosten!F557,Zahlungsfreigabe!$E$12:$E$1000,D557)</f>
        <v>0</v>
      </c>
      <c r="R557" s="113" t="e">
        <f t="shared" si="122"/>
        <v>#VALUE!</v>
      </c>
      <c r="S557" s="130" t="e">
        <f t="shared" si="123"/>
        <v>#VALUE!</v>
      </c>
      <c r="T557" s="55">
        <v>0</v>
      </c>
      <c r="U557" s="113" t="e">
        <f t="shared" si="124"/>
        <v>#VALUE!</v>
      </c>
      <c r="V557" s="11"/>
      <c r="W557" s="11"/>
      <c r="AC557" s="100" t="str">
        <f t="shared" si="113"/>
        <v/>
      </c>
      <c r="AD557" s="129" t="e">
        <f t="shared" si="114"/>
        <v>#VALUE!</v>
      </c>
      <c r="AE557" s="5" t="e">
        <f t="shared" si="115"/>
        <v>#VALUE!</v>
      </c>
    </row>
    <row r="558" spans="1:31" x14ac:dyDescent="0.2">
      <c r="A558" s="41" t="str">
        <f>IF(F558="","",1+MAX(A$10:A557))</f>
        <v/>
      </c>
      <c r="B558" s="10"/>
      <c r="C558" s="10">
        <v>318</v>
      </c>
      <c r="D558" s="11" t="s">
        <v>96</v>
      </c>
      <c r="E558" s="113"/>
      <c r="F558" s="11"/>
      <c r="G558" s="113"/>
      <c r="H558" s="114">
        <v>0</v>
      </c>
      <c r="I558" s="113">
        <f t="shared" si="116"/>
        <v>0</v>
      </c>
      <c r="J558" s="113">
        <f t="shared" si="117"/>
        <v>0</v>
      </c>
      <c r="K558" s="113" t="str">
        <f>IF(ISERROR(VLOOKUP(AC558,Nachträge!$A$2:$Y$646,25,FALSE)),"",VLOOKUP(AC558,Nachträge!$A$2:$Y$646,25,FALSE))</f>
        <v/>
      </c>
      <c r="L558" s="114">
        <v>0</v>
      </c>
      <c r="M558" s="113" t="e">
        <f t="shared" si="118"/>
        <v>#VALUE!</v>
      </c>
      <c r="N558" s="113" t="e">
        <f t="shared" si="119"/>
        <v>#VALUE!</v>
      </c>
      <c r="O558" s="113" t="e">
        <f t="shared" si="120"/>
        <v>#VALUE!</v>
      </c>
      <c r="P558" s="113" t="e">
        <f t="shared" si="121"/>
        <v>#VALUE!</v>
      </c>
      <c r="Q558" s="113">
        <f>SUMIFS(Zahlungsfreigabe!$K$12:$K$1000,Zahlungsfreigabe!$C$12:$C$1000,Baukosten!F558,Zahlungsfreigabe!$E$12:$E$1000,D558)</f>
        <v>0</v>
      </c>
      <c r="R558" s="113" t="e">
        <f t="shared" si="122"/>
        <v>#VALUE!</v>
      </c>
      <c r="S558" s="130" t="e">
        <f t="shared" si="123"/>
        <v>#VALUE!</v>
      </c>
      <c r="T558" s="55">
        <v>0</v>
      </c>
      <c r="U558" s="113" t="e">
        <f t="shared" si="124"/>
        <v>#VALUE!</v>
      </c>
      <c r="V558" s="11"/>
      <c r="W558" s="11"/>
      <c r="AC558" s="100" t="str">
        <f t="shared" si="113"/>
        <v/>
      </c>
      <c r="AD558" s="129" t="e">
        <f t="shared" si="114"/>
        <v>#VALUE!</v>
      </c>
      <c r="AE558" s="5" t="e">
        <f t="shared" si="115"/>
        <v>#VALUE!</v>
      </c>
    </row>
    <row r="559" spans="1:31" x14ac:dyDescent="0.2">
      <c r="A559" s="41" t="str">
        <f>IF(F559="","",1+MAX(A$10:A558))</f>
        <v/>
      </c>
      <c r="B559" s="10"/>
      <c r="C559" s="10">
        <v>318</v>
      </c>
      <c r="D559" s="11" t="s">
        <v>96</v>
      </c>
      <c r="E559" s="113"/>
      <c r="F559" s="11"/>
      <c r="G559" s="113"/>
      <c r="H559" s="114">
        <v>0</v>
      </c>
      <c r="I559" s="113">
        <f t="shared" si="116"/>
        <v>0</v>
      </c>
      <c r="J559" s="113">
        <f t="shared" si="117"/>
        <v>0</v>
      </c>
      <c r="K559" s="113" t="str">
        <f>IF(ISERROR(VLOOKUP(AC559,Nachträge!$A$2:$Y$646,25,FALSE)),"",VLOOKUP(AC559,Nachträge!$A$2:$Y$646,25,FALSE))</f>
        <v/>
      </c>
      <c r="L559" s="114">
        <v>0</v>
      </c>
      <c r="M559" s="113" t="e">
        <f t="shared" si="118"/>
        <v>#VALUE!</v>
      </c>
      <c r="N559" s="113" t="e">
        <f t="shared" si="119"/>
        <v>#VALUE!</v>
      </c>
      <c r="O559" s="113" t="e">
        <f t="shared" si="120"/>
        <v>#VALUE!</v>
      </c>
      <c r="P559" s="113" t="e">
        <f t="shared" si="121"/>
        <v>#VALUE!</v>
      </c>
      <c r="Q559" s="113">
        <f>SUMIFS(Zahlungsfreigabe!$K$12:$K$1000,Zahlungsfreigabe!$C$12:$C$1000,Baukosten!F559,Zahlungsfreigabe!$E$12:$E$1000,D559)</f>
        <v>0</v>
      </c>
      <c r="R559" s="113" t="e">
        <f t="shared" si="122"/>
        <v>#VALUE!</v>
      </c>
      <c r="S559" s="130" t="e">
        <f t="shared" si="123"/>
        <v>#VALUE!</v>
      </c>
      <c r="T559" s="55">
        <v>0</v>
      </c>
      <c r="U559" s="113" t="e">
        <f t="shared" si="124"/>
        <v>#VALUE!</v>
      </c>
      <c r="V559" s="11"/>
      <c r="W559" s="11"/>
      <c r="AC559" s="100" t="str">
        <f t="shared" si="113"/>
        <v/>
      </c>
      <c r="AD559" s="129" t="e">
        <f t="shared" si="114"/>
        <v>#VALUE!</v>
      </c>
      <c r="AE559" s="5" t="e">
        <f t="shared" si="115"/>
        <v>#VALUE!</v>
      </c>
    </row>
    <row r="560" spans="1:31" x14ac:dyDescent="0.2">
      <c r="A560" s="41" t="str">
        <f>IF(F560="","",1+MAX(A$10:A559))</f>
        <v/>
      </c>
      <c r="B560" s="10"/>
      <c r="C560" s="10">
        <v>318</v>
      </c>
      <c r="D560" s="11" t="s">
        <v>96</v>
      </c>
      <c r="E560" s="113"/>
      <c r="F560" s="11"/>
      <c r="G560" s="113"/>
      <c r="H560" s="114">
        <v>0</v>
      </c>
      <c r="I560" s="113">
        <f t="shared" si="116"/>
        <v>0</v>
      </c>
      <c r="J560" s="113">
        <f t="shared" si="117"/>
        <v>0</v>
      </c>
      <c r="K560" s="113" t="str">
        <f>IF(ISERROR(VLOOKUP(AC560,Nachträge!$A$2:$Y$646,25,FALSE)),"",VLOOKUP(AC560,Nachträge!$A$2:$Y$646,25,FALSE))</f>
        <v/>
      </c>
      <c r="L560" s="114">
        <v>0</v>
      </c>
      <c r="M560" s="113" t="e">
        <f t="shared" si="118"/>
        <v>#VALUE!</v>
      </c>
      <c r="N560" s="113" t="e">
        <f t="shared" si="119"/>
        <v>#VALUE!</v>
      </c>
      <c r="O560" s="113" t="e">
        <f t="shared" si="120"/>
        <v>#VALUE!</v>
      </c>
      <c r="P560" s="113" t="e">
        <f t="shared" si="121"/>
        <v>#VALUE!</v>
      </c>
      <c r="Q560" s="113">
        <f>SUMIFS(Zahlungsfreigabe!$K$12:$K$1000,Zahlungsfreigabe!$C$12:$C$1000,Baukosten!F560,Zahlungsfreigabe!$E$12:$E$1000,D560)</f>
        <v>0</v>
      </c>
      <c r="R560" s="113" t="e">
        <f t="shared" si="122"/>
        <v>#VALUE!</v>
      </c>
      <c r="S560" s="130" t="e">
        <f t="shared" si="123"/>
        <v>#VALUE!</v>
      </c>
      <c r="T560" s="55">
        <v>0</v>
      </c>
      <c r="U560" s="113" t="e">
        <f t="shared" si="124"/>
        <v>#VALUE!</v>
      </c>
      <c r="V560" s="11"/>
      <c r="W560" s="11"/>
      <c r="AC560" s="100" t="str">
        <f t="shared" si="113"/>
        <v/>
      </c>
      <c r="AD560" s="129" t="e">
        <f t="shared" si="114"/>
        <v>#VALUE!</v>
      </c>
      <c r="AE560" s="5" t="e">
        <f t="shared" si="115"/>
        <v>#VALUE!</v>
      </c>
    </row>
    <row r="561" spans="1:31" x14ac:dyDescent="0.2">
      <c r="A561" s="41" t="str">
        <f>IF(F561="","",1+MAX(A$10:A560))</f>
        <v/>
      </c>
      <c r="B561" s="10"/>
      <c r="C561" s="10">
        <v>318</v>
      </c>
      <c r="D561" s="11" t="s">
        <v>96</v>
      </c>
      <c r="E561" s="113"/>
      <c r="F561" s="11"/>
      <c r="G561" s="113"/>
      <c r="H561" s="114">
        <v>0</v>
      </c>
      <c r="I561" s="113">
        <f t="shared" si="116"/>
        <v>0</v>
      </c>
      <c r="J561" s="113">
        <f t="shared" si="117"/>
        <v>0</v>
      </c>
      <c r="K561" s="113" t="str">
        <f>IF(ISERROR(VLOOKUP(AC561,Nachträge!$A$2:$Y$646,25,FALSE)),"",VLOOKUP(AC561,Nachträge!$A$2:$Y$646,25,FALSE))</f>
        <v/>
      </c>
      <c r="L561" s="114">
        <v>0</v>
      </c>
      <c r="M561" s="113" t="e">
        <f t="shared" si="118"/>
        <v>#VALUE!</v>
      </c>
      <c r="N561" s="113" t="e">
        <f t="shared" si="119"/>
        <v>#VALUE!</v>
      </c>
      <c r="O561" s="113" t="e">
        <f t="shared" si="120"/>
        <v>#VALUE!</v>
      </c>
      <c r="P561" s="113" t="e">
        <f t="shared" si="121"/>
        <v>#VALUE!</v>
      </c>
      <c r="Q561" s="113">
        <f>SUMIFS(Zahlungsfreigabe!$K$12:$K$1000,Zahlungsfreigabe!$C$12:$C$1000,Baukosten!F561,Zahlungsfreigabe!$E$12:$E$1000,D561)</f>
        <v>0</v>
      </c>
      <c r="R561" s="113" t="e">
        <f t="shared" si="122"/>
        <v>#VALUE!</v>
      </c>
      <c r="S561" s="130" t="e">
        <f t="shared" si="123"/>
        <v>#VALUE!</v>
      </c>
      <c r="T561" s="55">
        <v>0</v>
      </c>
      <c r="U561" s="113" t="e">
        <f t="shared" si="124"/>
        <v>#VALUE!</v>
      </c>
      <c r="V561" s="11"/>
      <c r="W561" s="11"/>
      <c r="AC561" s="100" t="str">
        <f t="shared" si="113"/>
        <v/>
      </c>
      <c r="AD561" s="129" t="e">
        <f t="shared" si="114"/>
        <v>#VALUE!</v>
      </c>
      <c r="AE561" s="5" t="e">
        <f t="shared" si="115"/>
        <v>#VALUE!</v>
      </c>
    </row>
    <row r="562" spans="1:31" x14ac:dyDescent="0.2">
      <c r="A562" s="41" t="str">
        <f>IF(F562="","",1+MAX(A$10:A561))</f>
        <v/>
      </c>
      <c r="B562" s="10"/>
      <c r="C562" s="10">
        <v>318</v>
      </c>
      <c r="D562" s="11" t="s">
        <v>96</v>
      </c>
      <c r="E562" s="113"/>
      <c r="F562" s="11"/>
      <c r="G562" s="113"/>
      <c r="H562" s="114">
        <v>0</v>
      </c>
      <c r="I562" s="113">
        <f t="shared" si="116"/>
        <v>0</v>
      </c>
      <c r="J562" s="113">
        <f t="shared" si="117"/>
        <v>0</v>
      </c>
      <c r="K562" s="113" t="str">
        <f>IF(ISERROR(VLOOKUP(AC562,Nachträge!$A$2:$Y$646,25,FALSE)),"",VLOOKUP(AC562,Nachträge!$A$2:$Y$646,25,FALSE))</f>
        <v/>
      </c>
      <c r="L562" s="114">
        <v>0</v>
      </c>
      <c r="M562" s="113" t="e">
        <f t="shared" si="118"/>
        <v>#VALUE!</v>
      </c>
      <c r="N562" s="113" t="e">
        <f t="shared" si="119"/>
        <v>#VALUE!</v>
      </c>
      <c r="O562" s="113" t="e">
        <f t="shared" si="120"/>
        <v>#VALUE!</v>
      </c>
      <c r="P562" s="113" t="e">
        <f t="shared" si="121"/>
        <v>#VALUE!</v>
      </c>
      <c r="Q562" s="113">
        <f>SUMIFS(Zahlungsfreigabe!$K$12:$K$1000,Zahlungsfreigabe!$C$12:$C$1000,Baukosten!F562,Zahlungsfreigabe!$E$12:$E$1000,D562)</f>
        <v>0</v>
      </c>
      <c r="R562" s="113" t="e">
        <f t="shared" si="122"/>
        <v>#VALUE!</v>
      </c>
      <c r="S562" s="130" t="e">
        <f t="shared" si="123"/>
        <v>#VALUE!</v>
      </c>
      <c r="T562" s="55">
        <v>0</v>
      </c>
      <c r="U562" s="113" t="e">
        <f t="shared" si="124"/>
        <v>#VALUE!</v>
      </c>
      <c r="V562" s="11"/>
      <c r="W562" s="11"/>
      <c r="AC562" s="100" t="str">
        <f t="shared" si="113"/>
        <v/>
      </c>
      <c r="AD562" s="129" t="e">
        <f t="shared" si="114"/>
        <v>#VALUE!</v>
      </c>
      <c r="AE562" s="5" t="e">
        <f t="shared" si="115"/>
        <v>#VALUE!</v>
      </c>
    </row>
    <row r="563" spans="1:31" x14ac:dyDescent="0.2">
      <c r="A563" s="41" t="str">
        <f>IF(F563="","",1+MAX(A$10:A562))</f>
        <v/>
      </c>
      <c r="B563" s="10"/>
      <c r="C563" s="10">
        <v>318</v>
      </c>
      <c r="D563" s="11" t="s">
        <v>96</v>
      </c>
      <c r="E563" s="113"/>
      <c r="F563" s="11"/>
      <c r="G563" s="113"/>
      <c r="H563" s="114">
        <v>0</v>
      </c>
      <c r="I563" s="113">
        <f t="shared" si="116"/>
        <v>0</v>
      </c>
      <c r="J563" s="113">
        <f t="shared" si="117"/>
        <v>0</v>
      </c>
      <c r="K563" s="113" t="str">
        <f>IF(ISERROR(VLOOKUP(AC563,Nachträge!$A$2:$Y$646,25,FALSE)),"",VLOOKUP(AC563,Nachträge!$A$2:$Y$646,25,FALSE))</f>
        <v/>
      </c>
      <c r="L563" s="114">
        <v>0</v>
      </c>
      <c r="M563" s="113" t="e">
        <f t="shared" si="118"/>
        <v>#VALUE!</v>
      </c>
      <c r="N563" s="113" t="e">
        <f t="shared" si="119"/>
        <v>#VALUE!</v>
      </c>
      <c r="O563" s="113" t="e">
        <f t="shared" si="120"/>
        <v>#VALUE!</v>
      </c>
      <c r="P563" s="113" t="e">
        <f t="shared" si="121"/>
        <v>#VALUE!</v>
      </c>
      <c r="Q563" s="113">
        <f>SUMIFS(Zahlungsfreigabe!$K$12:$K$1000,Zahlungsfreigabe!$C$12:$C$1000,Baukosten!F563,Zahlungsfreigabe!$E$12:$E$1000,D563)</f>
        <v>0</v>
      </c>
      <c r="R563" s="113" t="e">
        <f t="shared" si="122"/>
        <v>#VALUE!</v>
      </c>
      <c r="S563" s="130" t="e">
        <f t="shared" si="123"/>
        <v>#VALUE!</v>
      </c>
      <c r="T563" s="55">
        <v>0</v>
      </c>
      <c r="U563" s="113" t="e">
        <f t="shared" si="124"/>
        <v>#VALUE!</v>
      </c>
      <c r="V563" s="11"/>
      <c r="W563" s="11"/>
      <c r="AC563" s="100" t="str">
        <f t="shared" si="113"/>
        <v/>
      </c>
      <c r="AD563" s="129" t="e">
        <f t="shared" si="114"/>
        <v>#VALUE!</v>
      </c>
      <c r="AE563" s="5" t="e">
        <f t="shared" si="115"/>
        <v>#VALUE!</v>
      </c>
    </row>
    <row r="564" spans="1:31" x14ac:dyDescent="0.2">
      <c r="A564" s="41" t="str">
        <f>IF(F564="","",1+MAX(A$10:A563))</f>
        <v/>
      </c>
      <c r="B564" s="10"/>
      <c r="C564" s="10">
        <v>318</v>
      </c>
      <c r="D564" s="11" t="s">
        <v>96</v>
      </c>
      <c r="E564" s="113"/>
      <c r="F564" s="11"/>
      <c r="G564" s="113"/>
      <c r="H564" s="114">
        <v>0</v>
      </c>
      <c r="I564" s="113">
        <f t="shared" si="116"/>
        <v>0</v>
      </c>
      <c r="J564" s="113">
        <f t="shared" si="117"/>
        <v>0</v>
      </c>
      <c r="K564" s="113" t="str">
        <f>IF(ISERROR(VLOOKUP(AC564,Nachträge!$A$2:$Y$646,25,FALSE)),"",VLOOKUP(AC564,Nachträge!$A$2:$Y$646,25,FALSE))</f>
        <v/>
      </c>
      <c r="L564" s="114">
        <v>0</v>
      </c>
      <c r="M564" s="113" t="e">
        <f t="shared" si="118"/>
        <v>#VALUE!</v>
      </c>
      <c r="N564" s="113" t="e">
        <f t="shared" si="119"/>
        <v>#VALUE!</v>
      </c>
      <c r="O564" s="113" t="e">
        <f t="shared" si="120"/>
        <v>#VALUE!</v>
      </c>
      <c r="P564" s="113" t="e">
        <f t="shared" si="121"/>
        <v>#VALUE!</v>
      </c>
      <c r="Q564" s="113">
        <f>SUMIFS(Zahlungsfreigabe!$K$12:$K$1000,Zahlungsfreigabe!$C$12:$C$1000,Baukosten!F564,Zahlungsfreigabe!$E$12:$E$1000,D564)</f>
        <v>0</v>
      </c>
      <c r="R564" s="113" t="e">
        <f t="shared" si="122"/>
        <v>#VALUE!</v>
      </c>
      <c r="S564" s="130" t="e">
        <f t="shared" si="123"/>
        <v>#VALUE!</v>
      </c>
      <c r="T564" s="55">
        <v>0</v>
      </c>
      <c r="U564" s="113" t="e">
        <f t="shared" si="124"/>
        <v>#VALUE!</v>
      </c>
      <c r="V564" s="11"/>
      <c r="W564" s="11"/>
      <c r="AC564" s="100" t="str">
        <f t="shared" si="113"/>
        <v/>
      </c>
      <c r="AD564" s="129" t="e">
        <f t="shared" si="114"/>
        <v>#VALUE!</v>
      </c>
      <c r="AE564" s="5" t="e">
        <f t="shared" si="115"/>
        <v>#VALUE!</v>
      </c>
    </row>
    <row r="565" spans="1:31" x14ac:dyDescent="0.2">
      <c r="A565" s="41" t="str">
        <f>IF(F565="","",1+MAX(A$10:A564))</f>
        <v/>
      </c>
      <c r="B565" s="10"/>
      <c r="C565" s="10">
        <v>318</v>
      </c>
      <c r="D565" s="11" t="s">
        <v>96</v>
      </c>
      <c r="E565" s="113"/>
      <c r="F565" s="11"/>
      <c r="G565" s="113"/>
      <c r="H565" s="114">
        <v>0</v>
      </c>
      <c r="I565" s="113">
        <f t="shared" si="116"/>
        <v>0</v>
      </c>
      <c r="J565" s="113">
        <f t="shared" si="117"/>
        <v>0</v>
      </c>
      <c r="K565" s="113" t="str">
        <f>IF(ISERROR(VLOOKUP(AC565,Nachträge!$A$2:$Y$646,25,FALSE)),"",VLOOKUP(AC565,Nachträge!$A$2:$Y$646,25,FALSE))</f>
        <v/>
      </c>
      <c r="L565" s="114">
        <v>0</v>
      </c>
      <c r="M565" s="113" t="e">
        <f t="shared" si="118"/>
        <v>#VALUE!</v>
      </c>
      <c r="N565" s="113" t="e">
        <f t="shared" si="119"/>
        <v>#VALUE!</v>
      </c>
      <c r="O565" s="113" t="e">
        <f t="shared" si="120"/>
        <v>#VALUE!</v>
      </c>
      <c r="P565" s="113" t="e">
        <f t="shared" si="121"/>
        <v>#VALUE!</v>
      </c>
      <c r="Q565" s="113">
        <f>SUMIFS(Zahlungsfreigabe!$K$12:$K$1000,Zahlungsfreigabe!$C$12:$C$1000,Baukosten!F565,Zahlungsfreigabe!$E$12:$E$1000,D565)</f>
        <v>0</v>
      </c>
      <c r="R565" s="113" t="e">
        <f t="shared" si="122"/>
        <v>#VALUE!</v>
      </c>
      <c r="S565" s="130" t="e">
        <f t="shared" si="123"/>
        <v>#VALUE!</v>
      </c>
      <c r="T565" s="55">
        <v>0</v>
      </c>
      <c r="U565" s="113" t="e">
        <f t="shared" si="124"/>
        <v>#VALUE!</v>
      </c>
      <c r="V565" s="11"/>
      <c r="W565" s="11"/>
      <c r="AC565" s="100" t="str">
        <f t="shared" si="113"/>
        <v/>
      </c>
      <c r="AD565" s="129" t="e">
        <f t="shared" si="114"/>
        <v>#VALUE!</v>
      </c>
      <c r="AE565" s="5" t="e">
        <f t="shared" si="115"/>
        <v>#VALUE!</v>
      </c>
    </row>
    <row r="566" spans="1:31" x14ac:dyDescent="0.2">
      <c r="A566" s="41" t="str">
        <f>IF(F566="","",1+MAX(A$10:A565))</f>
        <v/>
      </c>
      <c r="B566" s="10"/>
      <c r="C566" s="10">
        <v>320</v>
      </c>
      <c r="D566" s="11" t="s">
        <v>97</v>
      </c>
      <c r="E566" s="113"/>
      <c r="F566" s="11"/>
      <c r="G566" s="113"/>
      <c r="H566" s="114">
        <v>0</v>
      </c>
      <c r="I566" s="113">
        <f t="shared" si="116"/>
        <v>0</v>
      </c>
      <c r="J566" s="113">
        <f t="shared" si="117"/>
        <v>0</v>
      </c>
      <c r="K566" s="113" t="str">
        <f>IF(ISERROR(VLOOKUP(AC566,Nachträge!$A$2:$Y$646,25,FALSE)),"",VLOOKUP(AC566,Nachträge!$A$2:$Y$646,25,FALSE))</f>
        <v/>
      </c>
      <c r="L566" s="114">
        <v>0</v>
      </c>
      <c r="M566" s="113" t="e">
        <f t="shared" si="118"/>
        <v>#VALUE!</v>
      </c>
      <c r="N566" s="113" t="e">
        <f t="shared" si="119"/>
        <v>#VALUE!</v>
      </c>
      <c r="O566" s="113" t="e">
        <f t="shared" si="120"/>
        <v>#VALUE!</v>
      </c>
      <c r="P566" s="113" t="e">
        <f t="shared" si="121"/>
        <v>#VALUE!</v>
      </c>
      <c r="Q566" s="113">
        <f>SUMIFS(Zahlungsfreigabe!$K$12:$K$1000,Zahlungsfreigabe!$C$12:$C$1000,Baukosten!F566,Zahlungsfreigabe!$E$12:$E$1000,D566)</f>
        <v>0</v>
      </c>
      <c r="R566" s="113" t="e">
        <f t="shared" si="122"/>
        <v>#VALUE!</v>
      </c>
      <c r="S566" s="130" t="e">
        <f t="shared" si="123"/>
        <v>#VALUE!</v>
      </c>
      <c r="T566" s="55">
        <v>0</v>
      </c>
      <c r="U566" s="113" t="e">
        <f t="shared" si="124"/>
        <v>#VALUE!</v>
      </c>
      <c r="V566" s="11"/>
      <c r="W566" s="11"/>
      <c r="AC566" s="100" t="str">
        <f t="shared" si="113"/>
        <v/>
      </c>
      <c r="AD566" s="129" t="e">
        <f t="shared" si="114"/>
        <v>#VALUE!</v>
      </c>
      <c r="AE566" s="5" t="e">
        <f t="shared" si="115"/>
        <v>#VALUE!</v>
      </c>
    </row>
    <row r="567" spans="1:31" x14ac:dyDescent="0.2">
      <c r="A567" s="41" t="str">
        <f>IF(F567="","",1+MAX(A$10:A566))</f>
        <v/>
      </c>
      <c r="B567" s="10"/>
      <c r="C567" s="10">
        <v>320</v>
      </c>
      <c r="D567" s="11" t="s">
        <v>97</v>
      </c>
      <c r="E567" s="113"/>
      <c r="F567" s="11"/>
      <c r="G567" s="113"/>
      <c r="H567" s="114">
        <v>0</v>
      </c>
      <c r="I567" s="113">
        <f t="shared" si="116"/>
        <v>0</v>
      </c>
      <c r="J567" s="113">
        <f t="shared" si="117"/>
        <v>0</v>
      </c>
      <c r="K567" s="113" t="str">
        <f>IF(ISERROR(VLOOKUP(AC567,Nachträge!$A$2:$Y$646,25,FALSE)),"",VLOOKUP(AC567,Nachträge!$A$2:$Y$646,25,FALSE))</f>
        <v/>
      </c>
      <c r="L567" s="114">
        <v>0</v>
      </c>
      <c r="M567" s="113" t="e">
        <f t="shared" si="118"/>
        <v>#VALUE!</v>
      </c>
      <c r="N567" s="113" t="e">
        <f t="shared" si="119"/>
        <v>#VALUE!</v>
      </c>
      <c r="O567" s="113" t="e">
        <f t="shared" si="120"/>
        <v>#VALUE!</v>
      </c>
      <c r="P567" s="113" t="e">
        <f t="shared" si="121"/>
        <v>#VALUE!</v>
      </c>
      <c r="Q567" s="113">
        <f>SUMIFS(Zahlungsfreigabe!$K$12:$K$1000,Zahlungsfreigabe!$C$12:$C$1000,Baukosten!F567,Zahlungsfreigabe!$E$12:$E$1000,D567)</f>
        <v>0</v>
      </c>
      <c r="R567" s="113" t="e">
        <f t="shared" si="122"/>
        <v>#VALUE!</v>
      </c>
      <c r="S567" s="130" t="e">
        <f t="shared" si="123"/>
        <v>#VALUE!</v>
      </c>
      <c r="T567" s="55">
        <v>0</v>
      </c>
      <c r="U567" s="113" t="e">
        <f t="shared" si="124"/>
        <v>#VALUE!</v>
      </c>
      <c r="V567" s="11"/>
      <c r="W567" s="11"/>
      <c r="AC567" s="100" t="str">
        <f t="shared" si="113"/>
        <v/>
      </c>
      <c r="AD567" s="129" t="e">
        <f t="shared" si="114"/>
        <v>#VALUE!</v>
      </c>
      <c r="AE567" s="5" t="e">
        <f t="shared" si="115"/>
        <v>#VALUE!</v>
      </c>
    </row>
    <row r="568" spans="1:31" x14ac:dyDescent="0.2">
      <c r="A568" s="41" t="str">
        <f>IF(F568="","",1+MAX(A$10:A567))</f>
        <v/>
      </c>
      <c r="B568" s="10"/>
      <c r="C568" s="10">
        <v>320</v>
      </c>
      <c r="D568" s="11" t="s">
        <v>97</v>
      </c>
      <c r="E568" s="113"/>
      <c r="F568" s="11"/>
      <c r="G568" s="113"/>
      <c r="H568" s="114">
        <v>0</v>
      </c>
      <c r="I568" s="113">
        <f t="shared" si="116"/>
        <v>0</v>
      </c>
      <c r="J568" s="113">
        <f t="shared" si="117"/>
        <v>0</v>
      </c>
      <c r="K568" s="113" t="str">
        <f>IF(ISERROR(VLOOKUP(AC568,Nachträge!$A$2:$Y$646,25,FALSE)),"",VLOOKUP(AC568,Nachträge!$A$2:$Y$646,25,FALSE))</f>
        <v/>
      </c>
      <c r="L568" s="114">
        <v>0</v>
      </c>
      <c r="M568" s="113" t="e">
        <f t="shared" si="118"/>
        <v>#VALUE!</v>
      </c>
      <c r="N568" s="113" t="e">
        <f t="shared" si="119"/>
        <v>#VALUE!</v>
      </c>
      <c r="O568" s="113" t="e">
        <f t="shared" si="120"/>
        <v>#VALUE!</v>
      </c>
      <c r="P568" s="113" t="e">
        <f t="shared" si="121"/>
        <v>#VALUE!</v>
      </c>
      <c r="Q568" s="113">
        <f>SUMIFS(Zahlungsfreigabe!$K$12:$K$1000,Zahlungsfreigabe!$C$12:$C$1000,Baukosten!F568,Zahlungsfreigabe!$E$12:$E$1000,D568)</f>
        <v>0</v>
      </c>
      <c r="R568" s="113" t="e">
        <f t="shared" si="122"/>
        <v>#VALUE!</v>
      </c>
      <c r="S568" s="130" t="e">
        <f t="shared" si="123"/>
        <v>#VALUE!</v>
      </c>
      <c r="T568" s="55">
        <v>0</v>
      </c>
      <c r="U568" s="113" t="e">
        <f t="shared" si="124"/>
        <v>#VALUE!</v>
      </c>
      <c r="V568" s="11"/>
      <c r="W568" s="11"/>
      <c r="AC568" s="100" t="str">
        <f t="shared" si="113"/>
        <v/>
      </c>
      <c r="AD568" s="129" t="e">
        <f t="shared" si="114"/>
        <v>#VALUE!</v>
      </c>
      <c r="AE568" s="5" t="e">
        <f t="shared" si="115"/>
        <v>#VALUE!</v>
      </c>
    </row>
    <row r="569" spans="1:31" x14ac:dyDescent="0.2">
      <c r="A569" s="41" t="str">
        <f>IF(F569="","",1+MAX(A$10:A568))</f>
        <v/>
      </c>
      <c r="B569" s="10"/>
      <c r="C569" s="10">
        <v>320</v>
      </c>
      <c r="D569" s="11" t="s">
        <v>97</v>
      </c>
      <c r="E569" s="113"/>
      <c r="F569" s="11"/>
      <c r="G569" s="113"/>
      <c r="H569" s="114">
        <v>0</v>
      </c>
      <c r="I569" s="113">
        <f t="shared" si="116"/>
        <v>0</v>
      </c>
      <c r="J569" s="113">
        <f t="shared" si="117"/>
        <v>0</v>
      </c>
      <c r="K569" s="113" t="str">
        <f>IF(ISERROR(VLOOKUP(AC569,Nachträge!$A$2:$Y$646,25,FALSE)),"",VLOOKUP(AC569,Nachträge!$A$2:$Y$646,25,FALSE))</f>
        <v/>
      </c>
      <c r="L569" s="114">
        <v>0</v>
      </c>
      <c r="M569" s="113" t="e">
        <f t="shared" si="118"/>
        <v>#VALUE!</v>
      </c>
      <c r="N569" s="113" t="e">
        <f t="shared" si="119"/>
        <v>#VALUE!</v>
      </c>
      <c r="O569" s="113" t="e">
        <f t="shared" si="120"/>
        <v>#VALUE!</v>
      </c>
      <c r="P569" s="113" t="e">
        <f t="shared" si="121"/>
        <v>#VALUE!</v>
      </c>
      <c r="Q569" s="113">
        <f>SUMIFS(Zahlungsfreigabe!$K$12:$K$1000,Zahlungsfreigabe!$C$12:$C$1000,Baukosten!F569,Zahlungsfreigabe!$E$12:$E$1000,D569)</f>
        <v>0</v>
      </c>
      <c r="R569" s="113" t="e">
        <f t="shared" si="122"/>
        <v>#VALUE!</v>
      </c>
      <c r="S569" s="130" t="e">
        <f t="shared" si="123"/>
        <v>#VALUE!</v>
      </c>
      <c r="T569" s="55">
        <v>0</v>
      </c>
      <c r="U569" s="113" t="e">
        <f t="shared" si="124"/>
        <v>#VALUE!</v>
      </c>
      <c r="V569" s="11"/>
      <c r="W569" s="11"/>
      <c r="AC569" s="100" t="str">
        <f t="shared" si="113"/>
        <v/>
      </c>
      <c r="AD569" s="129" t="e">
        <f t="shared" si="114"/>
        <v>#VALUE!</v>
      </c>
      <c r="AE569" s="5" t="e">
        <f t="shared" si="115"/>
        <v>#VALUE!</v>
      </c>
    </row>
    <row r="570" spans="1:31" x14ac:dyDescent="0.2">
      <c r="A570" s="41" t="str">
        <f>IF(F570="","",1+MAX(A$10:A569))</f>
        <v/>
      </c>
      <c r="B570" s="10"/>
      <c r="C570" s="10">
        <v>320</v>
      </c>
      <c r="D570" s="11" t="s">
        <v>97</v>
      </c>
      <c r="E570" s="113"/>
      <c r="F570" s="11"/>
      <c r="G570" s="113"/>
      <c r="H570" s="114">
        <v>0</v>
      </c>
      <c r="I570" s="113">
        <f t="shared" si="116"/>
        <v>0</v>
      </c>
      <c r="J570" s="113">
        <f t="shared" si="117"/>
        <v>0</v>
      </c>
      <c r="K570" s="113" t="str">
        <f>IF(ISERROR(VLOOKUP(AC570,Nachträge!$A$2:$Y$646,25,FALSE)),"",VLOOKUP(AC570,Nachträge!$A$2:$Y$646,25,FALSE))</f>
        <v/>
      </c>
      <c r="L570" s="114">
        <v>0</v>
      </c>
      <c r="M570" s="113" t="e">
        <f t="shared" si="118"/>
        <v>#VALUE!</v>
      </c>
      <c r="N570" s="113" t="e">
        <f t="shared" si="119"/>
        <v>#VALUE!</v>
      </c>
      <c r="O570" s="113" t="e">
        <f t="shared" si="120"/>
        <v>#VALUE!</v>
      </c>
      <c r="P570" s="113" t="e">
        <f t="shared" si="121"/>
        <v>#VALUE!</v>
      </c>
      <c r="Q570" s="113">
        <f>SUMIFS(Zahlungsfreigabe!$K$12:$K$1000,Zahlungsfreigabe!$C$12:$C$1000,Baukosten!F570,Zahlungsfreigabe!$E$12:$E$1000,D570)</f>
        <v>0</v>
      </c>
      <c r="R570" s="113" t="e">
        <f t="shared" si="122"/>
        <v>#VALUE!</v>
      </c>
      <c r="S570" s="130" t="e">
        <f t="shared" si="123"/>
        <v>#VALUE!</v>
      </c>
      <c r="T570" s="55">
        <v>0</v>
      </c>
      <c r="U570" s="113" t="e">
        <f t="shared" si="124"/>
        <v>#VALUE!</v>
      </c>
      <c r="V570" s="11"/>
      <c r="W570" s="11"/>
      <c r="AC570" s="100" t="str">
        <f t="shared" si="113"/>
        <v/>
      </c>
      <c r="AD570" s="129" t="e">
        <f t="shared" si="114"/>
        <v>#VALUE!</v>
      </c>
      <c r="AE570" s="5" t="e">
        <f t="shared" si="115"/>
        <v>#VALUE!</v>
      </c>
    </row>
    <row r="571" spans="1:31" x14ac:dyDescent="0.2">
      <c r="A571" s="41" t="str">
        <f>IF(F571="","",1+MAX(A$10:A570))</f>
        <v/>
      </c>
      <c r="B571" s="10"/>
      <c r="C571" s="10">
        <v>320</v>
      </c>
      <c r="D571" s="11" t="s">
        <v>97</v>
      </c>
      <c r="E571" s="113"/>
      <c r="F571" s="11"/>
      <c r="G571" s="113"/>
      <c r="H571" s="114">
        <v>0</v>
      </c>
      <c r="I571" s="113">
        <f t="shared" si="116"/>
        <v>0</v>
      </c>
      <c r="J571" s="113">
        <f t="shared" si="117"/>
        <v>0</v>
      </c>
      <c r="K571" s="113" t="str">
        <f>IF(ISERROR(VLOOKUP(AC571,Nachträge!$A$2:$Y$646,25,FALSE)),"",VLOOKUP(AC571,Nachträge!$A$2:$Y$646,25,FALSE))</f>
        <v/>
      </c>
      <c r="L571" s="114">
        <v>0</v>
      </c>
      <c r="M571" s="113" t="e">
        <f t="shared" si="118"/>
        <v>#VALUE!</v>
      </c>
      <c r="N571" s="113" t="e">
        <f t="shared" si="119"/>
        <v>#VALUE!</v>
      </c>
      <c r="O571" s="113" t="e">
        <f t="shared" si="120"/>
        <v>#VALUE!</v>
      </c>
      <c r="P571" s="113" t="e">
        <f t="shared" si="121"/>
        <v>#VALUE!</v>
      </c>
      <c r="Q571" s="113">
        <f>SUMIFS(Zahlungsfreigabe!$K$12:$K$1000,Zahlungsfreigabe!$C$12:$C$1000,Baukosten!F571,Zahlungsfreigabe!$E$12:$E$1000,D571)</f>
        <v>0</v>
      </c>
      <c r="R571" s="113" t="e">
        <f t="shared" si="122"/>
        <v>#VALUE!</v>
      </c>
      <c r="S571" s="130" t="e">
        <f t="shared" si="123"/>
        <v>#VALUE!</v>
      </c>
      <c r="T571" s="55">
        <v>0</v>
      </c>
      <c r="U571" s="113" t="e">
        <f t="shared" si="124"/>
        <v>#VALUE!</v>
      </c>
      <c r="V571" s="11"/>
      <c r="W571" s="11"/>
      <c r="AC571" s="100" t="str">
        <f t="shared" si="113"/>
        <v/>
      </c>
      <c r="AD571" s="129" t="e">
        <f t="shared" si="114"/>
        <v>#VALUE!</v>
      </c>
      <c r="AE571" s="5" t="e">
        <f t="shared" si="115"/>
        <v>#VALUE!</v>
      </c>
    </row>
    <row r="572" spans="1:31" x14ac:dyDescent="0.2">
      <c r="A572" s="41" t="str">
        <f>IF(F572="","",1+MAX(A$10:A571))</f>
        <v/>
      </c>
      <c r="B572" s="10"/>
      <c r="C572" s="10">
        <v>320</v>
      </c>
      <c r="D572" s="11" t="s">
        <v>97</v>
      </c>
      <c r="E572" s="113"/>
      <c r="F572" s="11"/>
      <c r="G572" s="113"/>
      <c r="H572" s="114">
        <v>0</v>
      </c>
      <c r="I572" s="113">
        <f t="shared" si="116"/>
        <v>0</v>
      </c>
      <c r="J572" s="113">
        <f t="shared" si="117"/>
        <v>0</v>
      </c>
      <c r="K572" s="113" t="str">
        <f>IF(ISERROR(VLOOKUP(AC572,Nachträge!$A$2:$Y$646,25,FALSE)),"",VLOOKUP(AC572,Nachträge!$A$2:$Y$646,25,FALSE))</f>
        <v/>
      </c>
      <c r="L572" s="114">
        <v>0</v>
      </c>
      <c r="M572" s="113" t="e">
        <f t="shared" si="118"/>
        <v>#VALUE!</v>
      </c>
      <c r="N572" s="113" t="e">
        <f t="shared" si="119"/>
        <v>#VALUE!</v>
      </c>
      <c r="O572" s="113" t="e">
        <f t="shared" si="120"/>
        <v>#VALUE!</v>
      </c>
      <c r="P572" s="113" t="e">
        <f t="shared" si="121"/>
        <v>#VALUE!</v>
      </c>
      <c r="Q572" s="113">
        <f>SUMIFS(Zahlungsfreigabe!$K$12:$K$1000,Zahlungsfreigabe!$C$12:$C$1000,Baukosten!F572,Zahlungsfreigabe!$E$12:$E$1000,D572)</f>
        <v>0</v>
      </c>
      <c r="R572" s="113" t="e">
        <f t="shared" si="122"/>
        <v>#VALUE!</v>
      </c>
      <c r="S572" s="130" t="e">
        <f t="shared" si="123"/>
        <v>#VALUE!</v>
      </c>
      <c r="T572" s="55">
        <v>0</v>
      </c>
      <c r="U572" s="113" t="e">
        <f t="shared" si="124"/>
        <v>#VALUE!</v>
      </c>
      <c r="V572" s="11"/>
      <c r="W572" s="11"/>
      <c r="AC572" s="100" t="str">
        <f t="shared" si="113"/>
        <v/>
      </c>
      <c r="AD572" s="129" t="e">
        <f t="shared" si="114"/>
        <v>#VALUE!</v>
      </c>
      <c r="AE572" s="5" t="e">
        <f t="shared" si="115"/>
        <v>#VALUE!</v>
      </c>
    </row>
    <row r="573" spans="1:31" x14ac:dyDescent="0.2">
      <c r="A573" s="41" t="str">
        <f>IF(F573="","",1+MAX(A$10:A572))</f>
        <v/>
      </c>
      <c r="B573" s="10"/>
      <c r="C573" s="10">
        <v>320</v>
      </c>
      <c r="D573" s="11" t="s">
        <v>97</v>
      </c>
      <c r="E573" s="113"/>
      <c r="F573" s="11"/>
      <c r="G573" s="113"/>
      <c r="H573" s="114">
        <v>0</v>
      </c>
      <c r="I573" s="113">
        <f t="shared" si="116"/>
        <v>0</v>
      </c>
      <c r="J573" s="113">
        <f t="shared" si="117"/>
        <v>0</v>
      </c>
      <c r="K573" s="113" t="str">
        <f>IF(ISERROR(VLOOKUP(AC573,Nachträge!$A$2:$Y$646,25,FALSE)),"",VLOOKUP(AC573,Nachträge!$A$2:$Y$646,25,FALSE))</f>
        <v/>
      </c>
      <c r="L573" s="114">
        <v>0</v>
      </c>
      <c r="M573" s="113" t="e">
        <f t="shared" si="118"/>
        <v>#VALUE!</v>
      </c>
      <c r="N573" s="113" t="e">
        <f t="shared" si="119"/>
        <v>#VALUE!</v>
      </c>
      <c r="O573" s="113" t="e">
        <f t="shared" si="120"/>
        <v>#VALUE!</v>
      </c>
      <c r="P573" s="113" t="e">
        <f t="shared" si="121"/>
        <v>#VALUE!</v>
      </c>
      <c r="Q573" s="113">
        <f>SUMIFS(Zahlungsfreigabe!$K$12:$K$1000,Zahlungsfreigabe!$C$12:$C$1000,Baukosten!F573,Zahlungsfreigabe!$E$12:$E$1000,D573)</f>
        <v>0</v>
      </c>
      <c r="R573" s="113" t="e">
        <f t="shared" si="122"/>
        <v>#VALUE!</v>
      </c>
      <c r="S573" s="130" t="e">
        <f t="shared" si="123"/>
        <v>#VALUE!</v>
      </c>
      <c r="T573" s="55">
        <v>0</v>
      </c>
      <c r="U573" s="113" t="e">
        <f t="shared" si="124"/>
        <v>#VALUE!</v>
      </c>
      <c r="V573" s="11"/>
      <c r="W573" s="11"/>
      <c r="AC573" s="100" t="str">
        <f t="shared" si="113"/>
        <v/>
      </c>
      <c r="AD573" s="129" t="e">
        <f t="shared" si="114"/>
        <v>#VALUE!</v>
      </c>
      <c r="AE573" s="5" t="e">
        <f t="shared" si="115"/>
        <v>#VALUE!</v>
      </c>
    </row>
    <row r="574" spans="1:31" x14ac:dyDescent="0.2">
      <c r="A574" s="41" t="str">
        <f>IF(F574="","",1+MAX(A$10:A573))</f>
        <v/>
      </c>
      <c r="B574" s="10"/>
      <c r="C574" s="10">
        <v>320</v>
      </c>
      <c r="D574" s="11" t="s">
        <v>97</v>
      </c>
      <c r="E574" s="113"/>
      <c r="F574" s="11"/>
      <c r="G574" s="113"/>
      <c r="H574" s="114">
        <v>0</v>
      </c>
      <c r="I574" s="113">
        <f t="shared" si="116"/>
        <v>0</v>
      </c>
      <c r="J574" s="113">
        <f t="shared" si="117"/>
        <v>0</v>
      </c>
      <c r="K574" s="113" t="str">
        <f>IF(ISERROR(VLOOKUP(AC574,Nachträge!$A$2:$Y$646,25,FALSE)),"",VLOOKUP(AC574,Nachträge!$A$2:$Y$646,25,FALSE))</f>
        <v/>
      </c>
      <c r="L574" s="114">
        <v>0</v>
      </c>
      <c r="M574" s="113" t="e">
        <f t="shared" si="118"/>
        <v>#VALUE!</v>
      </c>
      <c r="N574" s="113" t="e">
        <f t="shared" si="119"/>
        <v>#VALUE!</v>
      </c>
      <c r="O574" s="113" t="e">
        <f t="shared" si="120"/>
        <v>#VALUE!</v>
      </c>
      <c r="P574" s="113" t="e">
        <f t="shared" si="121"/>
        <v>#VALUE!</v>
      </c>
      <c r="Q574" s="113">
        <f>SUMIFS(Zahlungsfreigabe!$K$12:$K$1000,Zahlungsfreigabe!$C$12:$C$1000,Baukosten!F574,Zahlungsfreigabe!$E$12:$E$1000,D574)</f>
        <v>0</v>
      </c>
      <c r="R574" s="113" t="e">
        <f t="shared" si="122"/>
        <v>#VALUE!</v>
      </c>
      <c r="S574" s="130" t="e">
        <f t="shared" si="123"/>
        <v>#VALUE!</v>
      </c>
      <c r="T574" s="55">
        <v>0</v>
      </c>
      <c r="U574" s="113" t="e">
        <f t="shared" si="124"/>
        <v>#VALUE!</v>
      </c>
      <c r="V574" s="11"/>
      <c r="W574" s="11"/>
      <c r="AC574" s="100" t="str">
        <f t="shared" si="113"/>
        <v/>
      </c>
      <c r="AD574" s="129" t="e">
        <f t="shared" si="114"/>
        <v>#VALUE!</v>
      </c>
      <c r="AE574" s="5" t="e">
        <f t="shared" si="115"/>
        <v>#VALUE!</v>
      </c>
    </row>
    <row r="575" spans="1:31" x14ac:dyDescent="0.2">
      <c r="A575" s="41" t="str">
        <f>IF(F575="","",1+MAX(A$10:A574))</f>
        <v/>
      </c>
      <c r="B575" s="10"/>
      <c r="C575" s="10">
        <v>320</v>
      </c>
      <c r="D575" s="11" t="s">
        <v>97</v>
      </c>
      <c r="E575" s="113"/>
      <c r="F575" s="11"/>
      <c r="G575" s="113"/>
      <c r="H575" s="114">
        <v>0</v>
      </c>
      <c r="I575" s="113">
        <f t="shared" si="116"/>
        <v>0</v>
      </c>
      <c r="J575" s="113">
        <f t="shared" si="117"/>
        <v>0</v>
      </c>
      <c r="K575" s="113" t="str">
        <f>IF(ISERROR(VLOOKUP(AC575,Nachträge!$A$2:$Y$646,25,FALSE)),"",VLOOKUP(AC575,Nachträge!$A$2:$Y$646,25,FALSE))</f>
        <v/>
      </c>
      <c r="L575" s="114">
        <v>0</v>
      </c>
      <c r="M575" s="113" t="e">
        <f t="shared" si="118"/>
        <v>#VALUE!</v>
      </c>
      <c r="N575" s="113" t="e">
        <f t="shared" si="119"/>
        <v>#VALUE!</v>
      </c>
      <c r="O575" s="113" t="e">
        <f t="shared" si="120"/>
        <v>#VALUE!</v>
      </c>
      <c r="P575" s="113" t="e">
        <f t="shared" si="121"/>
        <v>#VALUE!</v>
      </c>
      <c r="Q575" s="113">
        <f>SUMIFS(Zahlungsfreigabe!$K$12:$K$1000,Zahlungsfreigabe!$C$12:$C$1000,Baukosten!F575,Zahlungsfreigabe!$E$12:$E$1000,D575)</f>
        <v>0</v>
      </c>
      <c r="R575" s="113" t="e">
        <f t="shared" si="122"/>
        <v>#VALUE!</v>
      </c>
      <c r="S575" s="130" t="e">
        <f t="shared" si="123"/>
        <v>#VALUE!</v>
      </c>
      <c r="T575" s="55">
        <v>0</v>
      </c>
      <c r="U575" s="113" t="e">
        <f t="shared" si="124"/>
        <v>#VALUE!</v>
      </c>
      <c r="V575" s="11"/>
      <c r="W575" s="11"/>
      <c r="AC575" s="100" t="str">
        <f t="shared" si="113"/>
        <v/>
      </c>
      <c r="AD575" s="129" t="e">
        <f t="shared" si="114"/>
        <v>#VALUE!</v>
      </c>
      <c r="AE575" s="5" t="e">
        <f t="shared" si="115"/>
        <v>#VALUE!</v>
      </c>
    </row>
    <row r="576" spans="1:31" x14ac:dyDescent="0.2">
      <c r="A576" s="41" t="str">
        <f>IF(F576="","",1+MAX(A$10:A575))</f>
        <v/>
      </c>
      <c r="B576" s="10"/>
      <c r="C576" s="10">
        <v>320</v>
      </c>
      <c r="D576" s="11" t="s">
        <v>97</v>
      </c>
      <c r="E576" s="113"/>
      <c r="F576" s="11"/>
      <c r="G576" s="113"/>
      <c r="H576" s="114">
        <v>0</v>
      </c>
      <c r="I576" s="113">
        <f t="shared" si="116"/>
        <v>0</v>
      </c>
      <c r="J576" s="113">
        <f t="shared" si="117"/>
        <v>0</v>
      </c>
      <c r="K576" s="113" t="str">
        <f>IF(ISERROR(VLOOKUP(AC576,Nachträge!$A$2:$Y$646,25,FALSE)),"",VLOOKUP(AC576,Nachträge!$A$2:$Y$646,25,FALSE))</f>
        <v/>
      </c>
      <c r="L576" s="114">
        <v>0</v>
      </c>
      <c r="M576" s="113" t="e">
        <f t="shared" si="118"/>
        <v>#VALUE!</v>
      </c>
      <c r="N576" s="113" t="e">
        <f t="shared" si="119"/>
        <v>#VALUE!</v>
      </c>
      <c r="O576" s="113" t="e">
        <f t="shared" si="120"/>
        <v>#VALUE!</v>
      </c>
      <c r="P576" s="113" t="e">
        <f t="shared" si="121"/>
        <v>#VALUE!</v>
      </c>
      <c r="Q576" s="113">
        <f>SUMIFS(Zahlungsfreigabe!$K$12:$K$1000,Zahlungsfreigabe!$C$12:$C$1000,Baukosten!F576,Zahlungsfreigabe!$E$12:$E$1000,D576)</f>
        <v>0</v>
      </c>
      <c r="R576" s="113" t="e">
        <f t="shared" si="122"/>
        <v>#VALUE!</v>
      </c>
      <c r="S576" s="130" t="e">
        <f t="shared" si="123"/>
        <v>#VALUE!</v>
      </c>
      <c r="T576" s="55">
        <v>0</v>
      </c>
      <c r="U576" s="113" t="e">
        <f t="shared" si="124"/>
        <v>#VALUE!</v>
      </c>
      <c r="V576" s="11"/>
      <c r="W576" s="11"/>
      <c r="AC576" s="100" t="str">
        <f t="shared" si="113"/>
        <v/>
      </c>
      <c r="AD576" s="129" t="e">
        <f t="shared" si="114"/>
        <v>#VALUE!</v>
      </c>
      <c r="AE576" s="5" t="e">
        <f t="shared" si="115"/>
        <v>#VALUE!</v>
      </c>
    </row>
    <row r="577" spans="1:31" x14ac:dyDescent="0.2">
      <c r="A577" s="41" t="str">
        <f>IF(F577="","",1+MAX(A$10:A576))</f>
        <v/>
      </c>
      <c r="B577" s="10"/>
      <c r="C577" s="10">
        <v>320</v>
      </c>
      <c r="D577" s="11" t="s">
        <v>97</v>
      </c>
      <c r="E577" s="113"/>
      <c r="F577" s="11"/>
      <c r="G577" s="113"/>
      <c r="H577" s="114">
        <v>0</v>
      </c>
      <c r="I577" s="113">
        <f t="shared" si="116"/>
        <v>0</v>
      </c>
      <c r="J577" s="113">
        <f t="shared" si="117"/>
        <v>0</v>
      </c>
      <c r="K577" s="113" t="str">
        <f>IF(ISERROR(VLOOKUP(AC577,Nachträge!$A$2:$Y$646,25,FALSE)),"",VLOOKUP(AC577,Nachträge!$A$2:$Y$646,25,FALSE))</f>
        <v/>
      </c>
      <c r="L577" s="114">
        <v>0</v>
      </c>
      <c r="M577" s="113" t="e">
        <f t="shared" si="118"/>
        <v>#VALUE!</v>
      </c>
      <c r="N577" s="113" t="e">
        <f t="shared" si="119"/>
        <v>#VALUE!</v>
      </c>
      <c r="O577" s="113" t="e">
        <f t="shared" si="120"/>
        <v>#VALUE!</v>
      </c>
      <c r="P577" s="113" t="e">
        <f t="shared" si="121"/>
        <v>#VALUE!</v>
      </c>
      <c r="Q577" s="113">
        <f>SUMIFS(Zahlungsfreigabe!$K$12:$K$1000,Zahlungsfreigabe!$C$12:$C$1000,Baukosten!F577,Zahlungsfreigabe!$E$12:$E$1000,D577)</f>
        <v>0</v>
      </c>
      <c r="R577" s="113" t="e">
        <f t="shared" si="122"/>
        <v>#VALUE!</v>
      </c>
      <c r="S577" s="130" t="e">
        <f t="shared" si="123"/>
        <v>#VALUE!</v>
      </c>
      <c r="T577" s="55">
        <v>0</v>
      </c>
      <c r="U577" s="113" t="e">
        <f t="shared" si="124"/>
        <v>#VALUE!</v>
      </c>
      <c r="V577" s="11"/>
      <c r="W577" s="11"/>
      <c r="AC577" s="100" t="str">
        <f t="shared" si="113"/>
        <v/>
      </c>
      <c r="AD577" s="129" t="e">
        <f t="shared" si="114"/>
        <v>#VALUE!</v>
      </c>
      <c r="AE577" s="5" t="e">
        <f t="shared" si="115"/>
        <v>#VALUE!</v>
      </c>
    </row>
    <row r="578" spans="1:31" x14ac:dyDescent="0.2">
      <c r="A578" s="41" t="str">
        <f>IF(F578="","",1+MAX(A$10:A577))</f>
        <v/>
      </c>
      <c r="B578" s="10"/>
      <c r="C578" s="10">
        <v>320</v>
      </c>
      <c r="D578" s="11" t="s">
        <v>97</v>
      </c>
      <c r="E578" s="113"/>
      <c r="F578" s="11"/>
      <c r="G578" s="113"/>
      <c r="H578" s="114">
        <v>0</v>
      </c>
      <c r="I578" s="113">
        <f t="shared" si="116"/>
        <v>0</v>
      </c>
      <c r="J578" s="113">
        <f t="shared" si="117"/>
        <v>0</v>
      </c>
      <c r="K578" s="113" t="str">
        <f>IF(ISERROR(VLOOKUP(AC578,Nachträge!$A$2:$Y$646,25,FALSE)),"",VLOOKUP(AC578,Nachträge!$A$2:$Y$646,25,FALSE))</f>
        <v/>
      </c>
      <c r="L578" s="114">
        <v>0</v>
      </c>
      <c r="M578" s="113" t="e">
        <f t="shared" si="118"/>
        <v>#VALUE!</v>
      </c>
      <c r="N578" s="113" t="e">
        <f t="shared" si="119"/>
        <v>#VALUE!</v>
      </c>
      <c r="O578" s="113" t="e">
        <f t="shared" si="120"/>
        <v>#VALUE!</v>
      </c>
      <c r="P578" s="113" t="e">
        <f t="shared" si="121"/>
        <v>#VALUE!</v>
      </c>
      <c r="Q578" s="113">
        <f>SUMIFS(Zahlungsfreigabe!$K$12:$K$1000,Zahlungsfreigabe!$C$12:$C$1000,Baukosten!F578,Zahlungsfreigabe!$E$12:$E$1000,D578)</f>
        <v>0</v>
      </c>
      <c r="R578" s="113" t="e">
        <f t="shared" si="122"/>
        <v>#VALUE!</v>
      </c>
      <c r="S578" s="130" t="e">
        <f t="shared" si="123"/>
        <v>#VALUE!</v>
      </c>
      <c r="T578" s="55">
        <v>0</v>
      </c>
      <c r="U578" s="113" t="e">
        <f t="shared" si="124"/>
        <v>#VALUE!</v>
      </c>
      <c r="V578" s="11"/>
      <c r="W578" s="11"/>
      <c r="AC578" s="100" t="str">
        <f t="shared" si="113"/>
        <v/>
      </c>
      <c r="AD578" s="129" t="e">
        <f t="shared" si="114"/>
        <v>#VALUE!</v>
      </c>
      <c r="AE578" s="5" t="e">
        <f t="shared" si="115"/>
        <v>#VALUE!</v>
      </c>
    </row>
    <row r="579" spans="1:31" x14ac:dyDescent="0.2">
      <c r="A579" s="41" t="str">
        <f>IF(F579="","",1+MAX(A$10:A578))</f>
        <v/>
      </c>
      <c r="B579" s="10"/>
      <c r="C579" s="10">
        <v>320</v>
      </c>
      <c r="D579" s="11" t="s">
        <v>97</v>
      </c>
      <c r="E579" s="113"/>
      <c r="F579" s="11"/>
      <c r="G579" s="113"/>
      <c r="H579" s="114">
        <v>0</v>
      </c>
      <c r="I579" s="113">
        <f t="shared" si="116"/>
        <v>0</v>
      </c>
      <c r="J579" s="113">
        <f t="shared" si="117"/>
        <v>0</v>
      </c>
      <c r="K579" s="113" t="str">
        <f>IF(ISERROR(VLOOKUP(AC579,Nachträge!$A$2:$Y$646,25,FALSE)),"",VLOOKUP(AC579,Nachträge!$A$2:$Y$646,25,FALSE))</f>
        <v/>
      </c>
      <c r="L579" s="114">
        <v>0</v>
      </c>
      <c r="M579" s="113" t="e">
        <f t="shared" si="118"/>
        <v>#VALUE!</v>
      </c>
      <c r="N579" s="113" t="e">
        <f t="shared" si="119"/>
        <v>#VALUE!</v>
      </c>
      <c r="O579" s="113" t="e">
        <f t="shared" si="120"/>
        <v>#VALUE!</v>
      </c>
      <c r="P579" s="113" t="e">
        <f t="shared" si="121"/>
        <v>#VALUE!</v>
      </c>
      <c r="Q579" s="113">
        <f>SUMIFS(Zahlungsfreigabe!$K$12:$K$1000,Zahlungsfreigabe!$C$12:$C$1000,Baukosten!F579,Zahlungsfreigabe!$E$12:$E$1000,D579)</f>
        <v>0</v>
      </c>
      <c r="R579" s="113" t="e">
        <f t="shared" si="122"/>
        <v>#VALUE!</v>
      </c>
      <c r="S579" s="130" t="e">
        <f t="shared" si="123"/>
        <v>#VALUE!</v>
      </c>
      <c r="T579" s="55">
        <v>0</v>
      </c>
      <c r="U579" s="113" t="e">
        <f t="shared" si="124"/>
        <v>#VALUE!</v>
      </c>
      <c r="V579" s="11"/>
      <c r="W579" s="11"/>
      <c r="AC579" s="100" t="str">
        <f t="shared" si="113"/>
        <v/>
      </c>
      <c r="AD579" s="129" t="e">
        <f t="shared" si="114"/>
        <v>#VALUE!</v>
      </c>
      <c r="AE579" s="5" t="e">
        <f t="shared" si="115"/>
        <v>#VALUE!</v>
      </c>
    </row>
    <row r="580" spans="1:31" x14ac:dyDescent="0.2">
      <c r="A580" s="41" t="str">
        <f>IF(F580="","",1+MAX(A$10:A579))</f>
        <v/>
      </c>
      <c r="B580" s="10"/>
      <c r="C580" s="10">
        <v>320</v>
      </c>
      <c r="D580" s="11" t="s">
        <v>97</v>
      </c>
      <c r="E580" s="113"/>
      <c r="F580" s="11"/>
      <c r="G580" s="113"/>
      <c r="H580" s="114">
        <v>0</v>
      </c>
      <c r="I580" s="113">
        <f t="shared" si="116"/>
        <v>0</v>
      </c>
      <c r="J580" s="113">
        <f t="shared" si="117"/>
        <v>0</v>
      </c>
      <c r="K580" s="113" t="str">
        <f>IF(ISERROR(VLOOKUP(AC580,Nachträge!$A$2:$Y$646,25,FALSE)),"",VLOOKUP(AC580,Nachträge!$A$2:$Y$646,25,FALSE))</f>
        <v/>
      </c>
      <c r="L580" s="114">
        <v>0</v>
      </c>
      <c r="M580" s="113" t="e">
        <f t="shared" si="118"/>
        <v>#VALUE!</v>
      </c>
      <c r="N580" s="113" t="e">
        <f t="shared" si="119"/>
        <v>#VALUE!</v>
      </c>
      <c r="O580" s="113" t="e">
        <f t="shared" si="120"/>
        <v>#VALUE!</v>
      </c>
      <c r="P580" s="113" t="e">
        <f t="shared" si="121"/>
        <v>#VALUE!</v>
      </c>
      <c r="Q580" s="113">
        <f>SUMIFS(Zahlungsfreigabe!$K$12:$K$1000,Zahlungsfreigabe!$C$12:$C$1000,Baukosten!F580,Zahlungsfreigabe!$E$12:$E$1000,D580)</f>
        <v>0</v>
      </c>
      <c r="R580" s="113" t="e">
        <f t="shared" si="122"/>
        <v>#VALUE!</v>
      </c>
      <c r="S580" s="130" t="e">
        <f t="shared" si="123"/>
        <v>#VALUE!</v>
      </c>
      <c r="T580" s="55">
        <v>0</v>
      </c>
      <c r="U580" s="113" t="e">
        <f t="shared" si="124"/>
        <v>#VALUE!</v>
      </c>
      <c r="V580" s="11"/>
      <c r="W580" s="11"/>
      <c r="AC580" s="100" t="str">
        <f t="shared" si="113"/>
        <v/>
      </c>
      <c r="AD580" s="129" t="e">
        <f t="shared" si="114"/>
        <v>#VALUE!</v>
      </c>
      <c r="AE580" s="5" t="e">
        <f t="shared" si="115"/>
        <v>#VALUE!</v>
      </c>
    </row>
    <row r="581" spans="1:31" x14ac:dyDescent="0.2">
      <c r="A581" s="41" t="str">
        <f>IF(F581="","",1+MAX(A$10:A580))</f>
        <v/>
      </c>
      <c r="B581" s="10"/>
      <c r="C581" s="10">
        <v>320</v>
      </c>
      <c r="D581" s="11" t="s">
        <v>97</v>
      </c>
      <c r="E581" s="113"/>
      <c r="F581" s="11"/>
      <c r="G581" s="113"/>
      <c r="H581" s="114">
        <v>0</v>
      </c>
      <c r="I581" s="113">
        <f t="shared" si="116"/>
        <v>0</v>
      </c>
      <c r="J581" s="113">
        <f t="shared" si="117"/>
        <v>0</v>
      </c>
      <c r="K581" s="113" t="str">
        <f>IF(ISERROR(VLOOKUP(AC581,Nachträge!$A$2:$Y$646,25,FALSE)),"",VLOOKUP(AC581,Nachträge!$A$2:$Y$646,25,FALSE))</f>
        <v/>
      </c>
      <c r="L581" s="114">
        <v>0</v>
      </c>
      <c r="M581" s="113" t="e">
        <f t="shared" si="118"/>
        <v>#VALUE!</v>
      </c>
      <c r="N581" s="113" t="e">
        <f t="shared" si="119"/>
        <v>#VALUE!</v>
      </c>
      <c r="O581" s="113" t="e">
        <f t="shared" si="120"/>
        <v>#VALUE!</v>
      </c>
      <c r="P581" s="113" t="e">
        <f t="shared" si="121"/>
        <v>#VALUE!</v>
      </c>
      <c r="Q581" s="113">
        <f>SUMIFS(Zahlungsfreigabe!$K$12:$K$1000,Zahlungsfreigabe!$C$12:$C$1000,Baukosten!F581,Zahlungsfreigabe!$E$12:$E$1000,D581)</f>
        <v>0</v>
      </c>
      <c r="R581" s="113" t="e">
        <f t="shared" si="122"/>
        <v>#VALUE!</v>
      </c>
      <c r="S581" s="130" t="e">
        <f t="shared" si="123"/>
        <v>#VALUE!</v>
      </c>
      <c r="T581" s="55">
        <v>0</v>
      </c>
      <c r="U581" s="113" t="e">
        <f t="shared" si="124"/>
        <v>#VALUE!</v>
      </c>
      <c r="V581" s="11"/>
      <c r="W581" s="11"/>
      <c r="AC581" s="100" t="str">
        <f t="shared" si="113"/>
        <v/>
      </c>
      <c r="AD581" s="129" t="e">
        <f t="shared" si="114"/>
        <v>#VALUE!</v>
      </c>
      <c r="AE581" s="5" t="e">
        <f t="shared" si="115"/>
        <v>#VALUE!</v>
      </c>
    </row>
    <row r="582" spans="1:31" x14ac:dyDescent="0.2">
      <c r="A582" s="41" t="str">
        <f>IF(F582="","",1+MAX(A$10:A581))</f>
        <v/>
      </c>
      <c r="B582" s="10"/>
      <c r="C582" s="10">
        <v>320</v>
      </c>
      <c r="D582" s="11" t="s">
        <v>97</v>
      </c>
      <c r="E582" s="113"/>
      <c r="F582" s="11"/>
      <c r="G582" s="113"/>
      <c r="H582" s="114">
        <v>0</v>
      </c>
      <c r="I582" s="113">
        <f t="shared" si="116"/>
        <v>0</v>
      </c>
      <c r="J582" s="113">
        <f t="shared" si="117"/>
        <v>0</v>
      </c>
      <c r="K582" s="113" t="str">
        <f>IF(ISERROR(VLOOKUP(AC582,Nachträge!$A$2:$Y$646,25,FALSE)),"",VLOOKUP(AC582,Nachträge!$A$2:$Y$646,25,FALSE))</f>
        <v/>
      </c>
      <c r="L582" s="114">
        <v>0</v>
      </c>
      <c r="M582" s="113" t="e">
        <f t="shared" si="118"/>
        <v>#VALUE!</v>
      </c>
      <c r="N582" s="113" t="e">
        <f t="shared" si="119"/>
        <v>#VALUE!</v>
      </c>
      <c r="O582" s="113" t="e">
        <f t="shared" si="120"/>
        <v>#VALUE!</v>
      </c>
      <c r="P582" s="113" t="e">
        <f t="shared" si="121"/>
        <v>#VALUE!</v>
      </c>
      <c r="Q582" s="113">
        <f>SUMIFS(Zahlungsfreigabe!$K$12:$K$1000,Zahlungsfreigabe!$C$12:$C$1000,Baukosten!F582,Zahlungsfreigabe!$E$12:$E$1000,D582)</f>
        <v>0</v>
      </c>
      <c r="R582" s="113" t="e">
        <f t="shared" si="122"/>
        <v>#VALUE!</v>
      </c>
      <c r="S582" s="130" t="e">
        <f t="shared" si="123"/>
        <v>#VALUE!</v>
      </c>
      <c r="T582" s="55">
        <v>0</v>
      </c>
      <c r="U582" s="113" t="e">
        <f t="shared" si="124"/>
        <v>#VALUE!</v>
      </c>
      <c r="V582" s="11"/>
      <c r="W582" s="11"/>
      <c r="AC582" s="100" t="str">
        <f t="shared" si="113"/>
        <v/>
      </c>
      <c r="AD582" s="129" t="e">
        <f t="shared" si="114"/>
        <v>#VALUE!</v>
      </c>
      <c r="AE582" s="5" t="e">
        <f t="shared" si="115"/>
        <v>#VALUE!</v>
      </c>
    </row>
    <row r="583" spans="1:31" x14ac:dyDescent="0.2">
      <c r="A583" s="41" t="str">
        <f>IF(F583="","",1+MAX(A$10:A582))</f>
        <v/>
      </c>
      <c r="B583" s="10"/>
      <c r="C583" s="10">
        <v>320</v>
      </c>
      <c r="D583" s="11" t="s">
        <v>97</v>
      </c>
      <c r="E583" s="113"/>
      <c r="F583" s="11"/>
      <c r="G583" s="113"/>
      <c r="H583" s="114">
        <v>0</v>
      </c>
      <c r="I583" s="113">
        <f t="shared" si="116"/>
        <v>0</v>
      </c>
      <c r="J583" s="113">
        <f t="shared" si="117"/>
        <v>0</v>
      </c>
      <c r="K583" s="113" t="str">
        <f>IF(ISERROR(VLOOKUP(AC583,Nachträge!$A$2:$Y$646,25,FALSE)),"",VLOOKUP(AC583,Nachträge!$A$2:$Y$646,25,FALSE))</f>
        <v/>
      </c>
      <c r="L583" s="114">
        <v>0</v>
      </c>
      <c r="M583" s="113" t="e">
        <f t="shared" si="118"/>
        <v>#VALUE!</v>
      </c>
      <c r="N583" s="113" t="e">
        <f t="shared" si="119"/>
        <v>#VALUE!</v>
      </c>
      <c r="O583" s="113" t="e">
        <f t="shared" si="120"/>
        <v>#VALUE!</v>
      </c>
      <c r="P583" s="113" t="e">
        <f t="shared" si="121"/>
        <v>#VALUE!</v>
      </c>
      <c r="Q583" s="113">
        <f>SUMIFS(Zahlungsfreigabe!$K$12:$K$1000,Zahlungsfreigabe!$C$12:$C$1000,Baukosten!F583,Zahlungsfreigabe!$E$12:$E$1000,D583)</f>
        <v>0</v>
      </c>
      <c r="R583" s="113" t="e">
        <f t="shared" si="122"/>
        <v>#VALUE!</v>
      </c>
      <c r="S583" s="130" t="e">
        <f t="shared" si="123"/>
        <v>#VALUE!</v>
      </c>
      <c r="T583" s="55">
        <v>0</v>
      </c>
      <c r="U583" s="113" t="e">
        <f t="shared" si="124"/>
        <v>#VALUE!</v>
      </c>
      <c r="V583" s="11"/>
      <c r="W583" s="11"/>
      <c r="AC583" s="100" t="str">
        <f t="shared" si="113"/>
        <v/>
      </c>
      <c r="AD583" s="129" t="e">
        <f t="shared" si="114"/>
        <v>#VALUE!</v>
      </c>
      <c r="AE583" s="5" t="e">
        <f t="shared" si="115"/>
        <v>#VALUE!</v>
      </c>
    </row>
    <row r="584" spans="1:31" x14ac:dyDescent="0.2">
      <c r="A584" s="41" t="str">
        <f>IF(F584="","",1+MAX(A$10:A583))</f>
        <v/>
      </c>
      <c r="B584" s="10"/>
      <c r="C584" s="10">
        <v>320</v>
      </c>
      <c r="D584" s="11" t="s">
        <v>97</v>
      </c>
      <c r="E584" s="113"/>
      <c r="F584" s="11"/>
      <c r="G584" s="113"/>
      <c r="H584" s="114">
        <v>0</v>
      </c>
      <c r="I584" s="113">
        <f t="shared" si="116"/>
        <v>0</v>
      </c>
      <c r="J584" s="113">
        <f t="shared" si="117"/>
        <v>0</v>
      </c>
      <c r="K584" s="113" t="str">
        <f>IF(ISERROR(VLOOKUP(AC584,Nachträge!$A$2:$Y$646,25,FALSE)),"",VLOOKUP(AC584,Nachträge!$A$2:$Y$646,25,FALSE))</f>
        <v/>
      </c>
      <c r="L584" s="114">
        <v>0</v>
      </c>
      <c r="M584" s="113" t="e">
        <f t="shared" si="118"/>
        <v>#VALUE!</v>
      </c>
      <c r="N584" s="113" t="e">
        <f t="shared" si="119"/>
        <v>#VALUE!</v>
      </c>
      <c r="O584" s="113" t="e">
        <f t="shared" si="120"/>
        <v>#VALUE!</v>
      </c>
      <c r="P584" s="113" t="e">
        <f t="shared" si="121"/>
        <v>#VALUE!</v>
      </c>
      <c r="Q584" s="113">
        <f>SUMIFS(Zahlungsfreigabe!$K$12:$K$1000,Zahlungsfreigabe!$C$12:$C$1000,Baukosten!F584,Zahlungsfreigabe!$E$12:$E$1000,D584)</f>
        <v>0</v>
      </c>
      <c r="R584" s="113" t="e">
        <f t="shared" si="122"/>
        <v>#VALUE!</v>
      </c>
      <c r="S584" s="130" t="e">
        <f t="shared" si="123"/>
        <v>#VALUE!</v>
      </c>
      <c r="T584" s="55">
        <v>0</v>
      </c>
      <c r="U584" s="113" t="e">
        <f t="shared" si="124"/>
        <v>#VALUE!</v>
      </c>
      <c r="V584" s="11"/>
      <c r="W584" s="11"/>
      <c r="AC584" s="100" t="str">
        <f t="shared" si="113"/>
        <v/>
      </c>
      <c r="AD584" s="129" t="e">
        <f t="shared" si="114"/>
        <v>#VALUE!</v>
      </c>
      <c r="AE584" s="5" t="e">
        <f t="shared" si="115"/>
        <v>#VALUE!</v>
      </c>
    </row>
    <row r="585" spans="1:31" x14ac:dyDescent="0.2">
      <c r="A585" s="41" t="str">
        <f>IF(F585="","",1+MAX(A$10:A584))</f>
        <v/>
      </c>
      <c r="B585" s="10"/>
      <c r="C585" s="10">
        <v>320</v>
      </c>
      <c r="D585" s="11" t="s">
        <v>97</v>
      </c>
      <c r="E585" s="113"/>
      <c r="F585" s="11"/>
      <c r="G585" s="113"/>
      <c r="H585" s="114">
        <v>0</v>
      </c>
      <c r="I585" s="113">
        <f t="shared" si="116"/>
        <v>0</v>
      </c>
      <c r="J585" s="113">
        <f t="shared" si="117"/>
        <v>0</v>
      </c>
      <c r="K585" s="113" t="str">
        <f>IF(ISERROR(VLOOKUP(AC585,Nachträge!$A$2:$Y$646,25,FALSE)),"",VLOOKUP(AC585,Nachträge!$A$2:$Y$646,25,FALSE))</f>
        <v/>
      </c>
      <c r="L585" s="114">
        <v>0</v>
      </c>
      <c r="M585" s="113" t="e">
        <f t="shared" si="118"/>
        <v>#VALUE!</v>
      </c>
      <c r="N585" s="113" t="e">
        <f t="shared" si="119"/>
        <v>#VALUE!</v>
      </c>
      <c r="O585" s="113" t="e">
        <f t="shared" si="120"/>
        <v>#VALUE!</v>
      </c>
      <c r="P585" s="113" t="e">
        <f t="shared" si="121"/>
        <v>#VALUE!</v>
      </c>
      <c r="Q585" s="113">
        <f>SUMIFS(Zahlungsfreigabe!$K$12:$K$1000,Zahlungsfreigabe!$C$12:$C$1000,Baukosten!F585,Zahlungsfreigabe!$E$12:$E$1000,D585)</f>
        <v>0</v>
      </c>
      <c r="R585" s="113" t="e">
        <f t="shared" si="122"/>
        <v>#VALUE!</v>
      </c>
      <c r="S585" s="130" t="e">
        <f t="shared" si="123"/>
        <v>#VALUE!</v>
      </c>
      <c r="T585" s="55">
        <v>0</v>
      </c>
      <c r="U585" s="113" t="e">
        <f t="shared" si="124"/>
        <v>#VALUE!</v>
      </c>
      <c r="V585" s="11"/>
      <c r="W585" s="11"/>
      <c r="AC585" s="100" t="str">
        <f t="shared" si="113"/>
        <v/>
      </c>
      <c r="AD585" s="129" t="e">
        <f t="shared" si="114"/>
        <v>#VALUE!</v>
      </c>
      <c r="AE585" s="5" t="e">
        <f t="shared" si="115"/>
        <v>#VALUE!</v>
      </c>
    </row>
    <row r="586" spans="1:31" x14ac:dyDescent="0.2">
      <c r="A586" s="41" t="str">
        <f>IF(F586="","",1+MAX(A$10:A585))</f>
        <v/>
      </c>
      <c r="B586" s="10"/>
      <c r="C586" s="10">
        <v>320</v>
      </c>
      <c r="D586" s="11" t="s">
        <v>97</v>
      </c>
      <c r="E586" s="113"/>
      <c r="F586" s="11"/>
      <c r="G586" s="113"/>
      <c r="H586" s="114">
        <v>0</v>
      </c>
      <c r="I586" s="113">
        <f t="shared" si="116"/>
        <v>0</v>
      </c>
      <c r="J586" s="113">
        <f t="shared" si="117"/>
        <v>0</v>
      </c>
      <c r="K586" s="113" t="str">
        <f>IF(ISERROR(VLOOKUP(AC586,Nachträge!$A$2:$Y$646,25,FALSE)),"",VLOOKUP(AC586,Nachträge!$A$2:$Y$646,25,FALSE))</f>
        <v/>
      </c>
      <c r="L586" s="114">
        <v>0</v>
      </c>
      <c r="M586" s="113" t="e">
        <f t="shared" si="118"/>
        <v>#VALUE!</v>
      </c>
      <c r="N586" s="113" t="e">
        <f t="shared" si="119"/>
        <v>#VALUE!</v>
      </c>
      <c r="O586" s="113" t="e">
        <f t="shared" si="120"/>
        <v>#VALUE!</v>
      </c>
      <c r="P586" s="113" t="e">
        <f t="shared" si="121"/>
        <v>#VALUE!</v>
      </c>
      <c r="Q586" s="113">
        <f>SUMIFS(Zahlungsfreigabe!$K$12:$K$1000,Zahlungsfreigabe!$C$12:$C$1000,Baukosten!F586,Zahlungsfreigabe!$E$12:$E$1000,D586)</f>
        <v>0</v>
      </c>
      <c r="R586" s="113" t="e">
        <f t="shared" si="122"/>
        <v>#VALUE!</v>
      </c>
      <c r="S586" s="130" t="e">
        <f t="shared" si="123"/>
        <v>#VALUE!</v>
      </c>
      <c r="T586" s="55">
        <v>0</v>
      </c>
      <c r="U586" s="113" t="e">
        <f t="shared" si="124"/>
        <v>#VALUE!</v>
      </c>
      <c r="V586" s="11"/>
      <c r="W586" s="11"/>
      <c r="AC586" s="100" t="str">
        <f t="shared" si="113"/>
        <v/>
      </c>
      <c r="AD586" s="129" t="e">
        <f t="shared" si="114"/>
        <v>#VALUE!</v>
      </c>
      <c r="AE586" s="5" t="e">
        <f t="shared" si="115"/>
        <v>#VALUE!</v>
      </c>
    </row>
    <row r="587" spans="1:31" x14ac:dyDescent="0.2">
      <c r="A587" s="41" t="str">
        <f>IF(F587="","",1+MAX(A$10:A586))</f>
        <v/>
      </c>
      <c r="B587" s="10"/>
      <c r="C587" s="10">
        <v>320</v>
      </c>
      <c r="D587" s="11" t="s">
        <v>97</v>
      </c>
      <c r="E587" s="113"/>
      <c r="F587" s="11"/>
      <c r="G587" s="113"/>
      <c r="H587" s="114">
        <v>0</v>
      </c>
      <c r="I587" s="113">
        <f t="shared" si="116"/>
        <v>0</v>
      </c>
      <c r="J587" s="113">
        <f t="shared" si="117"/>
        <v>0</v>
      </c>
      <c r="K587" s="113" t="str">
        <f>IF(ISERROR(VLOOKUP(AC587,Nachträge!$A$2:$Y$646,25,FALSE)),"",VLOOKUP(AC587,Nachträge!$A$2:$Y$646,25,FALSE))</f>
        <v/>
      </c>
      <c r="L587" s="114">
        <v>0</v>
      </c>
      <c r="M587" s="113" t="e">
        <f t="shared" si="118"/>
        <v>#VALUE!</v>
      </c>
      <c r="N587" s="113" t="e">
        <f t="shared" si="119"/>
        <v>#VALUE!</v>
      </c>
      <c r="O587" s="113" t="e">
        <f t="shared" si="120"/>
        <v>#VALUE!</v>
      </c>
      <c r="P587" s="113" t="e">
        <f t="shared" si="121"/>
        <v>#VALUE!</v>
      </c>
      <c r="Q587" s="113">
        <f>SUMIFS(Zahlungsfreigabe!$K$12:$K$1000,Zahlungsfreigabe!$C$12:$C$1000,Baukosten!F587,Zahlungsfreigabe!$E$12:$E$1000,D587)</f>
        <v>0</v>
      </c>
      <c r="R587" s="113" t="e">
        <f t="shared" si="122"/>
        <v>#VALUE!</v>
      </c>
      <c r="S587" s="130" t="e">
        <f t="shared" si="123"/>
        <v>#VALUE!</v>
      </c>
      <c r="T587" s="55">
        <v>0</v>
      </c>
      <c r="U587" s="113" t="e">
        <f t="shared" si="124"/>
        <v>#VALUE!</v>
      </c>
      <c r="V587" s="11"/>
      <c r="W587" s="11"/>
      <c r="AC587" s="100" t="str">
        <f t="shared" si="113"/>
        <v/>
      </c>
      <c r="AD587" s="129" t="e">
        <f t="shared" si="114"/>
        <v>#VALUE!</v>
      </c>
      <c r="AE587" s="5" t="e">
        <f t="shared" si="115"/>
        <v>#VALUE!</v>
      </c>
    </row>
    <row r="588" spans="1:31" x14ac:dyDescent="0.2">
      <c r="A588" s="41" t="str">
        <f>IF(F588="","",1+MAX(A$10:A587))</f>
        <v/>
      </c>
      <c r="B588" s="10"/>
      <c r="C588" s="10">
        <v>320</v>
      </c>
      <c r="D588" s="11" t="s">
        <v>97</v>
      </c>
      <c r="E588" s="113"/>
      <c r="F588" s="11"/>
      <c r="G588" s="113"/>
      <c r="H588" s="114">
        <v>0</v>
      </c>
      <c r="I588" s="113">
        <f t="shared" si="116"/>
        <v>0</v>
      </c>
      <c r="J588" s="113">
        <f t="shared" si="117"/>
        <v>0</v>
      </c>
      <c r="K588" s="113" t="str">
        <f>IF(ISERROR(VLOOKUP(AC588,Nachträge!$A$2:$Y$646,25,FALSE)),"",VLOOKUP(AC588,Nachträge!$A$2:$Y$646,25,FALSE))</f>
        <v/>
      </c>
      <c r="L588" s="114">
        <v>0</v>
      </c>
      <c r="M588" s="113" t="e">
        <f t="shared" si="118"/>
        <v>#VALUE!</v>
      </c>
      <c r="N588" s="113" t="e">
        <f t="shared" si="119"/>
        <v>#VALUE!</v>
      </c>
      <c r="O588" s="113" t="e">
        <f t="shared" si="120"/>
        <v>#VALUE!</v>
      </c>
      <c r="P588" s="113" t="e">
        <f t="shared" si="121"/>
        <v>#VALUE!</v>
      </c>
      <c r="Q588" s="113">
        <f>SUMIFS(Zahlungsfreigabe!$K$12:$K$1000,Zahlungsfreigabe!$C$12:$C$1000,Baukosten!F588,Zahlungsfreigabe!$E$12:$E$1000,D588)</f>
        <v>0</v>
      </c>
      <c r="R588" s="113" t="e">
        <f t="shared" si="122"/>
        <v>#VALUE!</v>
      </c>
      <c r="S588" s="130" t="e">
        <f t="shared" si="123"/>
        <v>#VALUE!</v>
      </c>
      <c r="T588" s="55">
        <v>0</v>
      </c>
      <c r="U588" s="113" t="e">
        <f t="shared" si="124"/>
        <v>#VALUE!</v>
      </c>
      <c r="V588" s="11"/>
      <c r="W588" s="11"/>
      <c r="AC588" s="100" t="str">
        <f t="shared" ref="AC588:AC651" si="125">IFERROR(A588,"")</f>
        <v/>
      </c>
      <c r="AD588" s="129" t="e">
        <f t="shared" ref="AD588:AD651" si="126">J588+K588</f>
        <v>#VALUE!</v>
      </c>
      <c r="AE588" s="5" t="e">
        <f t="shared" ref="AE588:AE651" si="127">(AD588/100)*80</f>
        <v>#VALUE!</v>
      </c>
    </row>
    <row r="589" spans="1:31" x14ac:dyDescent="0.2">
      <c r="A589" s="41" t="str">
        <f>IF(F589="","",1+MAX(A$10:A588))</f>
        <v/>
      </c>
      <c r="B589" s="10"/>
      <c r="C589" s="10">
        <v>320</v>
      </c>
      <c r="D589" s="11" t="s">
        <v>97</v>
      </c>
      <c r="E589" s="113"/>
      <c r="F589" s="11"/>
      <c r="G589" s="113"/>
      <c r="H589" s="114">
        <v>0</v>
      </c>
      <c r="I589" s="113">
        <f t="shared" ref="I589:I652" si="128">-SUM(G589*H589)</f>
        <v>0</v>
      </c>
      <c r="J589" s="113">
        <f t="shared" ref="J589:J652" si="129">SUM(G589+I589)</f>
        <v>0</v>
      </c>
      <c r="K589" s="113" t="str">
        <f>IF(ISERROR(VLOOKUP(AC589,Nachträge!$A$2:$Y$646,25,FALSE)),"",VLOOKUP(AC589,Nachträge!$A$2:$Y$646,25,FALSE))</f>
        <v/>
      </c>
      <c r="L589" s="114">
        <v>0</v>
      </c>
      <c r="M589" s="113" t="e">
        <f t="shared" ref="M589:M652" si="130">-SUM(K589*L589)</f>
        <v>#VALUE!</v>
      </c>
      <c r="N589" s="113" t="e">
        <f t="shared" ref="N589:N652" si="131">SUM(K589+M589)</f>
        <v>#VALUE!</v>
      </c>
      <c r="O589" s="113" t="e">
        <f t="shared" ref="O589:O652" si="132">SUM(G589+K589)</f>
        <v>#VALUE!</v>
      </c>
      <c r="P589" s="113" t="e">
        <f t="shared" ref="P589:P652" si="133">SUM(J589+N589)</f>
        <v>#VALUE!</v>
      </c>
      <c r="Q589" s="113">
        <f>SUMIFS(Zahlungsfreigabe!$K$12:$K$1000,Zahlungsfreigabe!$C$12:$C$1000,Baukosten!F589,Zahlungsfreigabe!$E$12:$E$1000,D589)</f>
        <v>0</v>
      </c>
      <c r="R589" s="113" t="e">
        <f t="shared" si="122"/>
        <v>#VALUE!</v>
      </c>
      <c r="S589" s="130" t="e">
        <f t="shared" si="123"/>
        <v>#VALUE!</v>
      </c>
      <c r="T589" s="55">
        <v>0</v>
      </c>
      <c r="U589" s="113" t="e">
        <f t="shared" si="124"/>
        <v>#VALUE!</v>
      </c>
      <c r="V589" s="11"/>
      <c r="W589" s="11"/>
      <c r="AC589" s="100" t="str">
        <f t="shared" si="125"/>
        <v/>
      </c>
      <c r="AD589" s="129" t="e">
        <f t="shared" si="126"/>
        <v>#VALUE!</v>
      </c>
      <c r="AE589" s="5" t="e">
        <f t="shared" si="127"/>
        <v>#VALUE!</v>
      </c>
    </row>
    <row r="590" spans="1:31" x14ac:dyDescent="0.2">
      <c r="A590" s="41" t="str">
        <f>IF(F590="","",1+MAX(A$10:A589))</f>
        <v/>
      </c>
      <c r="B590" s="10"/>
      <c r="C590" s="10">
        <v>321</v>
      </c>
      <c r="D590" s="11" t="s">
        <v>98</v>
      </c>
      <c r="E590" s="113"/>
      <c r="F590" s="11"/>
      <c r="G590" s="113"/>
      <c r="H590" s="114">
        <v>0</v>
      </c>
      <c r="I590" s="113">
        <f t="shared" si="128"/>
        <v>0</v>
      </c>
      <c r="J590" s="113">
        <f t="shared" si="129"/>
        <v>0</v>
      </c>
      <c r="K590" s="113" t="str">
        <f>IF(ISERROR(VLOOKUP(AC590,Nachträge!$A$2:$Y$646,25,FALSE)),"",VLOOKUP(AC590,Nachträge!$A$2:$Y$646,25,FALSE))</f>
        <v/>
      </c>
      <c r="L590" s="114">
        <v>0</v>
      </c>
      <c r="M590" s="113" t="e">
        <f t="shared" si="130"/>
        <v>#VALUE!</v>
      </c>
      <c r="N590" s="113" t="e">
        <f t="shared" si="131"/>
        <v>#VALUE!</v>
      </c>
      <c r="O590" s="113" t="e">
        <f t="shared" si="132"/>
        <v>#VALUE!</v>
      </c>
      <c r="P590" s="113" t="e">
        <f t="shared" si="133"/>
        <v>#VALUE!</v>
      </c>
      <c r="Q590" s="113">
        <f>SUMIFS(Zahlungsfreigabe!$K$12:$K$1000,Zahlungsfreigabe!$C$12:$C$1000,Baukosten!F590,Zahlungsfreigabe!$E$12:$E$1000,D590)</f>
        <v>0</v>
      </c>
      <c r="R590" s="113" t="e">
        <f t="shared" si="122"/>
        <v>#VALUE!</v>
      </c>
      <c r="S590" s="130" t="e">
        <f t="shared" si="123"/>
        <v>#VALUE!</v>
      </c>
      <c r="T590" s="55">
        <v>0</v>
      </c>
      <c r="U590" s="113" t="e">
        <f t="shared" si="124"/>
        <v>#VALUE!</v>
      </c>
      <c r="V590" s="11"/>
      <c r="W590" s="11"/>
      <c r="AC590" s="100" t="str">
        <f t="shared" si="125"/>
        <v/>
      </c>
      <c r="AD590" s="129" t="e">
        <f t="shared" si="126"/>
        <v>#VALUE!</v>
      </c>
      <c r="AE590" s="5" t="e">
        <f t="shared" si="127"/>
        <v>#VALUE!</v>
      </c>
    </row>
    <row r="591" spans="1:31" x14ac:dyDescent="0.2">
      <c r="A591" s="41" t="str">
        <f>IF(F591="","",1+MAX(A$10:A590))</f>
        <v/>
      </c>
      <c r="B591" s="10"/>
      <c r="C591" s="10">
        <v>322</v>
      </c>
      <c r="D591" s="11" t="s">
        <v>3</v>
      </c>
      <c r="E591" s="113"/>
      <c r="F591" s="11"/>
      <c r="G591" s="113"/>
      <c r="H591" s="114">
        <v>0</v>
      </c>
      <c r="I591" s="113">
        <f t="shared" si="128"/>
        <v>0</v>
      </c>
      <c r="J591" s="113">
        <f t="shared" si="129"/>
        <v>0</v>
      </c>
      <c r="K591" s="113" t="str">
        <f>IF(ISERROR(VLOOKUP(AC591,Nachträge!$A$2:$Y$646,25,FALSE)),"",VLOOKUP(AC591,Nachträge!$A$2:$Y$646,25,FALSE))</f>
        <v/>
      </c>
      <c r="L591" s="114">
        <v>0</v>
      </c>
      <c r="M591" s="113" t="e">
        <f t="shared" si="130"/>
        <v>#VALUE!</v>
      </c>
      <c r="N591" s="113" t="e">
        <f t="shared" si="131"/>
        <v>#VALUE!</v>
      </c>
      <c r="O591" s="113" t="e">
        <f t="shared" si="132"/>
        <v>#VALUE!</v>
      </c>
      <c r="P591" s="113" t="e">
        <f t="shared" si="133"/>
        <v>#VALUE!</v>
      </c>
      <c r="Q591" s="113">
        <f>SUMIFS(Zahlungsfreigabe!$K$12:$K$1000,Zahlungsfreigabe!$C$12:$C$1000,Baukosten!F591,Zahlungsfreigabe!$E$12:$E$1000,D591)</f>
        <v>0</v>
      </c>
      <c r="R591" s="113" t="e">
        <f t="shared" si="122"/>
        <v>#VALUE!</v>
      </c>
      <c r="S591" s="130" t="e">
        <f t="shared" si="123"/>
        <v>#VALUE!</v>
      </c>
      <c r="T591" s="55">
        <v>0</v>
      </c>
      <c r="U591" s="113" t="e">
        <f t="shared" si="124"/>
        <v>#VALUE!</v>
      </c>
      <c r="V591" s="11"/>
      <c r="W591" s="11"/>
      <c r="AC591" s="100" t="str">
        <f t="shared" si="125"/>
        <v/>
      </c>
      <c r="AD591" s="129" t="e">
        <f t="shared" si="126"/>
        <v>#VALUE!</v>
      </c>
      <c r="AE591" s="5" t="e">
        <f t="shared" si="127"/>
        <v>#VALUE!</v>
      </c>
    </row>
    <row r="592" spans="1:31" x14ac:dyDescent="0.2">
      <c r="A592" s="41" t="str">
        <f>IF(F592="","",1+MAX(A$10:A591))</f>
        <v/>
      </c>
      <c r="B592" s="10"/>
      <c r="C592" s="10">
        <v>322</v>
      </c>
      <c r="D592" s="11" t="s">
        <v>3</v>
      </c>
      <c r="E592" s="113"/>
      <c r="F592" s="11"/>
      <c r="G592" s="113"/>
      <c r="H592" s="114">
        <v>0</v>
      </c>
      <c r="I592" s="113">
        <f t="shared" si="128"/>
        <v>0</v>
      </c>
      <c r="J592" s="113">
        <f t="shared" si="129"/>
        <v>0</v>
      </c>
      <c r="K592" s="113" t="str">
        <f>IF(ISERROR(VLOOKUP(AC592,Nachträge!$A$2:$Y$646,25,FALSE)),"",VLOOKUP(AC592,Nachträge!$A$2:$Y$646,25,FALSE))</f>
        <v/>
      </c>
      <c r="L592" s="114">
        <v>0</v>
      </c>
      <c r="M592" s="113" t="e">
        <f t="shared" si="130"/>
        <v>#VALUE!</v>
      </c>
      <c r="N592" s="113" t="e">
        <f t="shared" si="131"/>
        <v>#VALUE!</v>
      </c>
      <c r="O592" s="113" t="e">
        <f t="shared" si="132"/>
        <v>#VALUE!</v>
      </c>
      <c r="P592" s="113" t="e">
        <f t="shared" si="133"/>
        <v>#VALUE!</v>
      </c>
      <c r="Q592" s="113">
        <f>SUMIFS(Zahlungsfreigabe!$K$12:$K$1000,Zahlungsfreigabe!$C$12:$C$1000,Baukosten!F592,Zahlungsfreigabe!$E$12:$E$1000,D592)</f>
        <v>0</v>
      </c>
      <c r="R592" s="113" t="e">
        <f t="shared" si="122"/>
        <v>#VALUE!</v>
      </c>
      <c r="S592" s="130" t="e">
        <f t="shared" si="123"/>
        <v>#VALUE!</v>
      </c>
      <c r="T592" s="55">
        <v>0</v>
      </c>
      <c r="U592" s="113" t="e">
        <f t="shared" si="124"/>
        <v>#VALUE!</v>
      </c>
      <c r="V592" s="11"/>
      <c r="W592" s="11"/>
      <c r="AC592" s="100" t="str">
        <f t="shared" si="125"/>
        <v/>
      </c>
      <c r="AD592" s="129" t="e">
        <f t="shared" si="126"/>
        <v>#VALUE!</v>
      </c>
      <c r="AE592" s="5" t="e">
        <f t="shared" si="127"/>
        <v>#VALUE!</v>
      </c>
    </row>
    <row r="593" spans="1:31" x14ac:dyDescent="0.2">
      <c r="A593" s="41" t="str">
        <f>IF(F593="","",1+MAX(A$10:A592))</f>
        <v/>
      </c>
      <c r="B593" s="10"/>
      <c r="C593" s="10">
        <v>322</v>
      </c>
      <c r="D593" s="11" t="s">
        <v>3</v>
      </c>
      <c r="E593" s="113"/>
      <c r="F593" s="11"/>
      <c r="G593" s="113"/>
      <c r="H593" s="114">
        <v>0</v>
      </c>
      <c r="I593" s="113">
        <f t="shared" si="128"/>
        <v>0</v>
      </c>
      <c r="J593" s="113">
        <f t="shared" si="129"/>
        <v>0</v>
      </c>
      <c r="K593" s="113" t="str">
        <f>IF(ISERROR(VLOOKUP(AC593,Nachträge!$A$2:$Y$646,25,FALSE)),"",VLOOKUP(AC593,Nachträge!$A$2:$Y$646,25,FALSE))</f>
        <v/>
      </c>
      <c r="L593" s="114">
        <v>0</v>
      </c>
      <c r="M593" s="113" t="e">
        <f t="shared" si="130"/>
        <v>#VALUE!</v>
      </c>
      <c r="N593" s="113" t="e">
        <f t="shared" si="131"/>
        <v>#VALUE!</v>
      </c>
      <c r="O593" s="113" t="e">
        <f t="shared" si="132"/>
        <v>#VALUE!</v>
      </c>
      <c r="P593" s="113" t="e">
        <f t="shared" si="133"/>
        <v>#VALUE!</v>
      </c>
      <c r="Q593" s="113">
        <f>SUMIFS(Zahlungsfreigabe!$K$12:$K$1000,Zahlungsfreigabe!$C$12:$C$1000,Baukosten!F593,Zahlungsfreigabe!$E$12:$E$1000,D593)</f>
        <v>0</v>
      </c>
      <c r="R593" s="113" t="e">
        <f t="shared" si="122"/>
        <v>#VALUE!</v>
      </c>
      <c r="S593" s="130" t="e">
        <f t="shared" si="123"/>
        <v>#VALUE!</v>
      </c>
      <c r="T593" s="55">
        <v>0</v>
      </c>
      <c r="U593" s="113" t="e">
        <f t="shared" si="124"/>
        <v>#VALUE!</v>
      </c>
      <c r="V593" s="11"/>
      <c r="W593" s="11"/>
      <c r="AC593" s="100" t="str">
        <f t="shared" si="125"/>
        <v/>
      </c>
      <c r="AD593" s="129" t="e">
        <f t="shared" si="126"/>
        <v>#VALUE!</v>
      </c>
      <c r="AE593" s="5" t="e">
        <f t="shared" si="127"/>
        <v>#VALUE!</v>
      </c>
    </row>
    <row r="594" spans="1:31" x14ac:dyDescent="0.2">
      <c r="A594" s="41" t="str">
        <f>IF(F594="","",1+MAX(A$10:A593))</f>
        <v/>
      </c>
      <c r="B594" s="10"/>
      <c r="C594" s="10">
        <v>322</v>
      </c>
      <c r="D594" s="11" t="s">
        <v>3</v>
      </c>
      <c r="E594" s="113"/>
      <c r="F594" s="11"/>
      <c r="G594" s="113"/>
      <c r="H594" s="114">
        <v>0</v>
      </c>
      <c r="I594" s="113">
        <f t="shared" si="128"/>
        <v>0</v>
      </c>
      <c r="J594" s="113">
        <f t="shared" si="129"/>
        <v>0</v>
      </c>
      <c r="K594" s="113" t="str">
        <f>IF(ISERROR(VLOOKUP(AC594,Nachträge!$A$2:$Y$646,25,FALSE)),"",VLOOKUP(AC594,Nachträge!$A$2:$Y$646,25,FALSE))</f>
        <v/>
      </c>
      <c r="L594" s="114">
        <v>0</v>
      </c>
      <c r="M594" s="113" t="e">
        <f t="shared" si="130"/>
        <v>#VALUE!</v>
      </c>
      <c r="N594" s="113" t="e">
        <f t="shared" si="131"/>
        <v>#VALUE!</v>
      </c>
      <c r="O594" s="113" t="e">
        <f t="shared" si="132"/>
        <v>#VALUE!</v>
      </c>
      <c r="P594" s="113" t="e">
        <f t="shared" si="133"/>
        <v>#VALUE!</v>
      </c>
      <c r="Q594" s="113">
        <f>SUMIFS(Zahlungsfreigabe!$K$12:$K$1000,Zahlungsfreigabe!$C$12:$C$1000,Baukosten!F594,Zahlungsfreigabe!$E$12:$E$1000,D594)</f>
        <v>0</v>
      </c>
      <c r="R594" s="113" t="e">
        <f t="shared" si="122"/>
        <v>#VALUE!</v>
      </c>
      <c r="S594" s="130" t="e">
        <f t="shared" si="123"/>
        <v>#VALUE!</v>
      </c>
      <c r="T594" s="55">
        <v>0</v>
      </c>
      <c r="U594" s="113" t="e">
        <f t="shared" si="124"/>
        <v>#VALUE!</v>
      </c>
      <c r="V594" s="11"/>
      <c r="W594" s="11"/>
      <c r="AC594" s="100" t="str">
        <f t="shared" si="125"/>
        <v/>
      </c>
      <c r="AD594" s="129" t="e">
        <f t="shared" si="126"/>
        <v>#VALUE!</v>
      </c>
      <c r="AE594" s="5" t="e">
        <f t="shared" si="127"/>
        <v>#VALUE!</v>
      </c>
    </row>
    <row r="595" spans="1:31" x14ac:dyDescent="0.2">
      <c r="A595" s="41" t="str">
        <f>IF(F595="","",1+MAX(A$10:A594))</f>
        <v/>
      </c>
      <c r="B595" s="10"/>
      <c r="C595" s="10">
        <v>322</v>
      </c>
      <c r="D595" s="11" t="s">
        <v>3</v>
      </c>
      <c r="E595" s="113"/>
      <c r="F595" s="11"/>
      <c r="G595" s="113"/>
      <c r="H595" s="114">
        <v>0</v>
      </c>
      <c r="I595" s="113">
        <f t="shared" si="128"/>
        <v>0</v>
      </c>
      <c r="J595" s="113">
        <f t="shared" si="129"/>
        <v>0</v>
      </c>
      <c r="K595" s="113" t="str">
        <f>IF(ISERROR(VLOOKUP(AC595,Nachträge!$A$2:$Y$646,25,FALSE)),"",VLOOKUP(AC595,Nachträge!$A$2:$Y$646,25,FALSE))</f>
        <v/>
      </c>
      <c r="L595" s="114">
        <v>0</v>
      </c>
      <c r="M595" s="113" t="e">
        <f t="shared" si="130"/>
        <v>#VALUE!</v>
      </c>
      <c r="N595" s="113" t="e">
        <f t="shared" si="131"/>
        <v>#VALUE!</v>
      </c>
      <c r="O595" s="113" t="e">
        <f t="shared" si="132"/>
        <v>#VALUE!</v>
      </c>
      <c r="P595" s="113" t="e">
        <f t="shared" si="133"/>
        <v>#VALUE!</v>
      </c>
      <c r="Q595" s="113">
        <f>SUMIFS(Zahlungsfreigabe!$K$12:$K$1000,Zahlungsfreigabe!$C$12:$C$1000,Baukosten!F595,Zahlungsfreigabe!$E$12:$E$1000,D595)</f>
        <v>0</v>
      </c>
      <c r="R595" s="113" t="e">
        <f t="shared" si="122"/>
        <v>#VALUE!</v>
      </c>
      <c r="S595" s="130" t="e">
        <f t="shared" si="123"/>
        <v>#VALUE!</v>
      </c>
      <c r="T595" s="55">
        <v>0</v>
      </c>
      <c r="U595" s="113" t="e">
        <f t="shared" si="124"/>
        <v>#VALUE!</v>
      </c>
      <c r="V595" s="11"/>
      <c r="W595" s="11"/>
      <c r="AC595" s="100" t="str">
        <f t="shared" si="125"/>
        <v/>
      </c>
      <c r="AD595" s="129" t="e">
        <f t="shared" si="126"/>
        <v>#VALUE!</v>
      </c>
      <c r="AE595" s="5" t="e">
        <f t="shared" si="127"/>
        <v>#VALUE!</v>
      </c>
    </row>
    <row r="596" spans="1:31" x14ac:dyDescent="0.2">
      <c r="A596" s="41" t="str">
        <f>IF(F596="","",1+MAX(A$10:A595))</f>
        <v/>
      </c>
      <c r="B596" s="10"/>
      <c r="C596" s="10">
        <v>322</v>
      </c>
      <c r="D596" s="11" t="s">
        <v>3</v>
      </c>
      <c r="E596" s="113"/>
      <c r="F596" s="11"/>
      <c r="G596" s="113"/>
      <c r="H596" s="114">
        <v>0</v>
      </c>
      <c r="I596" s="113">
        <f t="shared" si="128"/>
        <v>0</v>
      </c>
      <c r="J596" s="113">
        <f t="shared" si="129"/>
        <v>0</v>
      </c>
      <c r="K596" s="113" t="str">
        <f>IF(ISERROR(VLOOKUP(AC596,Nachträge!$A$2:$Y$646,25,FALSE)),"",VLOOKUP(AC596,Nachträge!$A$2:$Y$646,25,FALSE))</f>
        <v/>
      </c>
      <c r="L596" s="114">
        <v>0</v>
      </c>
      <c r="M596" s="113" t="e">
        <f t="shared" si="130"/>
        <v>#VALUE!</v>
      </c>
      <c r="N596" s="113" t="e">
        <f t="shared" si="131"/>
        <v>#VALUE!</v>
      </c>
      <c r="O596" s="113" t="e">
        <f t="shared" si="132"/>
        <v>#VALUE!</v>
      </c>
      <c r="P596" s="113" t="e">
        <f t="shared" si="133"/>
        <v>#VALUE!</v>
      </c>
      <c r="Q596" s="113">
        <f>SUMIFS(Zahlungsfreigabe!$K$12:$K$1000,Zahlungsfreigabe!$C$12:$C$1000,Baukosten!F596,Zahlungsfreigabe!$E$12:$E$1000,D596)</f>
        <v>0</v>
      </c>
      <c r="R596" s="113" t="e">
        <f t="shared" si="122"/>
        <v>#VALUE!</v>
      </c>
      <c r="S596" s="130" t="e">
        <f t="shared" si="123"/>
        <v>#VALUE!</v>
      </c>
      <c r="T596" s="55">
        <v>0</v>
      </c>
      <c r="U596" s="113" t="e">
        <f t="shared" si="124"/>
        <v>#VALUE!</v>
      </c>
      <c r="V596" s="11"/>
      <c r="W596" s="11"/>
      <c r="AC596" s="100" t="str">
        <f t="shared" si="125"/>
        <v/>
      </c>
      <c r="AD596" s="129" t="e">
        <f t="shared" si="126"/>
        <v>#VALUE!</v>
      </c>
      <c r="AE596" s="5" t="e">
        <f t="shared" si="127"/>
        <v>#VALUE!</v>
      </c>
    </row>
    <row r="597" spans="1:31" x14ac:dyDescent="0.2">
      <c r="A597" s="41" t="str">
        <f>IF(F597="","",1+MAX(A$10:A596))</f>
        <v/>
      </c>
      <c r="B597" s="10"/>
      <c r="C597" s="10">
        <v>322</v>
      </c>
      <c r="D597" s="11" t="s">
        <v>3</v>
      </c>
      <c r="E597" s="113"/>
      <c r="F597" s="11"/>
      <c r="G597" s="113"/>
      <c r="H597" s="114">
        <v>0</v>
      </c>
      <c r="I597" s="113">
        <f t="shared" si="128"/>
        <v>0</v>
      </c>
      <c r="J597" s="113">
        <f t="shared" si="129"/>
        <v>0</v>
      </c>
      <c r="K597" s="113" t="str">
        <f>IF(ISERROR(VLOOKUP(AC597,Nachträge!$A$2:$Y$646,25,FALSE)),"",VLOOKUP(AC597,Nachträge!$A$2:$Y$646,25,FALSE))</f>
        <v/>
      </c>
      <c r="L597" s="114">
        <v>0</v>
      </c>
      <c r="M597" s="113" t="e">
        <f t="shared" si="130"/>
        <v>#VALUE!</v>
      </c>
      <c r="N597" s="113" t="e">
        <f t="shared" si="131"/>
        <v>#VALUE!</v>
      </c>
      <c r="O597" s="113" t="e">
        <f t="shared" si="132"/>
        <v>#VALUE!</v>
      </c>
      <c r="P597" s="113" t="e">
        <f t="shared" si="133"/>
        <v>#VALUE!</v>
      </c>
      <c r="Q597" s="113">
        <f>SUMIFS(Zahlungsfreigabe!$K$12:$K$1000,Zahlungsfreigabe!$C$12:$C$1000,Baukosten!F597,Zahlungsfreigabe!$E$12:$E$1000,D597)</f>
        <v>0</v>
      </c>
      <c r="R597" s="113" t="e">
        <f t="shared" si="122"/>
        <v>#VALUE!</v>
      </c>
      <c r="S597" s="130" t="e">
        <f t="shared" si="123"/>
        <v>#VALUE!</v>
      </c>
      <c r="T597" s="55">
        <v>0</v>
      </c>
      <c r="U597" s="113" t="e">
        <f t="shared" si="124"/>
        <v>#VALUE!</v>
      </c>
      <c r="V597" s="11"/>
      <c r="W597" s="11"/>
      <c r="AC597" s="100" t="str">
        <f t="shared" si="125"/>
        <v/>
      </c>
      <c r="AD597" s="129" t="e">
        <f t="shared" si="126"/>
        <v>#VALUE!</v>
      </c>
      <c r="AE597" s="5" t="e">
        <f t="shared" si="127"/>
        <v>#VALUE!</v>
      </c>
    </row>
    <row r="598" spans="1:31" x14ac:dyDescent="0.2">
      <c r="A598" s="41" t="str">
        <f>IF(F598="","",1+MAX(A$10:A597))</f>
        <v/>
      </c>
      <c r="B598" s="10"/>
      <c r="C598" s="10">
        <v>322</v>
      </c>
      <c r="D598" s="11" t="s">
        <v>3</v>
      </c>
      <c r="E598" s="113"/>
      <c r="F598" s="11"/>
      <c r="G598" s="113"/>
      <c r="H598" s="114">
        <v>0</v>
      </c>
      <c r="I598" s="113">
        <f t="shared" si="128"/>
        <v>0</v>
      </c>
      <c r="J598" s="113">
        <f t="shared" si="129"/>
        <v>0</v>
      </c>
      <c r="K598" s="113" t="str">
        <f>IF(ISERROR(VLOOKUP(AC598,Nachträge!$A$2:$Y$646,25,FALSE)),"",VLOOKUP(AC598,Nachträge!$A$2:$Y$646,25,FALSE))</f>
        <v/>
      </c>
      <c r="L598" s="114">
        <v>0</v>
      </c>
      <c r="M598" s="113" t="e">
        <f t="shared" si="130"/>
        <v>#VALUE!</v>
      </c>
      <c r="N598" s="113" t="e">
        <f t="shared" si="131"/>
        <v>#VALUE!</v>
      </c>
      <c r="O598" s="113" t="e">
        <f t="shared" si="132"/>
        <v>#VALUE!</v>
      </c>
      <c r="P598" s="113" t="e">
        <f t="shared" si="133"/>
        <v>#VALUE!</v>
      </c>
      <c r="Q598" s="113">
        <f>SUMIFS(Zahlungsfreigabe!$K$12:$K$1000,Zahlungsfreigabe!$C$12:$C$1000,Baukosten!F598,Zahlungsfreigabe!$E$12:$E$1000,D598)</f>
        <v>0</v>
      </c>
      <c r="R598" s="113" t="e">
        <f t="shared" si="122"/>
        <v>#VALUE!</v>
      </c>
      <c r="S598" s="130" t="e">
        <f t="shared" si="123"/>
        <v>#VALUE!</v>
      </c>
      <c r="T598" s="55">
        <v>0</v>
      </c>
      <c r="U598" s="113" t="e">
        <f t="shared" si="124"/>
        <v>#VALUE!</v>
      </c>
      <c r="V598" s="11"/>
      <c r="W598" s="11"/>
      <c r="AC598" s="100" t="str">
        <f t="shared" si="125"/>
        <v/>
      </c>
      <c r="AD598" s="129" t="e">
        <f t="shared" si="126"/>
        <v>#VALUE!</v>
      </c>
      <c r="AE598" s="5" t="e">
        <f t="shared" si="127"/>
        <v>#VALUE!</v>
      </c>
    </row>
    <row r="599" spans="1:31" x14ac:dyDescent="0.2">
      <c r="A599" s="41" t="str">
        <f>IF(F599="","",1+MAX(A$10:A598))</f>
        <v/>
      </c>
      <c r="B599" s="10"/>
      <c r="C599" s="10">
        <v>322</v>
      </c>
      <c r="D599" s="11" t="s">
        <v>3</v>
      </c>
      <c r="E599" s="113"/>
      <c r="F599" s="11"/>
      <c r="G599" s="113"/>
      <c r="H599" s="114">
        <v>0</v>
      </c>
      <c r="I599" s="113">
        <f t="shared" si="128"/>
        <v>0</v>
      </c>
      <c r="J599" s="113">
        <f t="shared" si="129"/>
        <v>0</v>
      </c>
      <c r="K599" s="113" t="str">
        <f>IF(ISERROR(VLOOKUP(AC599,Nachträge!$A$2:$Y$646,25,FALSE)),"",VLOOKUP(AC599,Nachträge!$A$2:$Y$646,25,FALSE))</f>
        <v/>
      </c>
      <c r="L599" s="114">
        <v>0</v>
      </c>
      <c r="M599" s="113" t="e">
        <f t="shared" si="130"/>
        <v>#VALUE!</v>
      </c>
      <c r="N599" s="113" t="e">
        <f t="shared" si="131"/>
        <v>#VALUE!</v>
      </c>
      <c r="O599" s="113" t="e">
        <f t="shared" si="132"/>
        <v>#VALUE!</v>
      </c>
      <c r="P599" s="113" t="e">
        <f t="shared" si="133"/>
        <v>#VALUE!</v>
      </c>
      <c r="Q599" s="113">
        <f>SUMIFS(Zahlungsfreigabe!$K$12:$K$1000,Zahlungsfreigabe!$C$12:$C$1000,Baukosten!F599,Zahlungsfreigabe!$E$12:$E$1000,D599)</f>
        <v>0</v>
      </c>
      <c r="R599" s="113" t="e">
        <f t="shared" si="122"/>
        <v>#VALUE!</v>
      </c>
      <c r="S599" s="130" t="e">
        <f t="shared" si="123"/>
        <v>#VALUE!</v>
      </c>
      <c r="T599" s="55">
        <v>0</v>
      </c>
      <c r="U599" s="113" t="e">
        <f t="shared" si="124"/>
        <v>#VALUE!</v>
      </c>
      <c r="V599" s="11"/>
      <c r="W599" s="11"/>
      <c r="AC599" s="100" t="str">
        <f t="shared" si="125"/>
        <v/>
      </c>
      <c r="AD599" s="129" t="e">
        <f t="shared" si="126"/>
        <v>#VALUE!</v>
      </c>
      <c r="AE599" s="5" t="e">
        <f t="shared" si="127"/>
        <v>#VALUE!</v>
      </c>
    </row>
    <row r="600" spans="1:31" x14ac:dyDescent="0.2">
      <c r="A600" s="41" t="str">
        <f>IF(F600="","",1+MAX(A$10:A599))</f>
        <v/>
      </c>
      <c r="B600" s="10"/>
      <c r="C600" s="10">
        <v>322</v>
      </c>
      <c r="D600" s="11" t="s">
        <v>3</v>
      </c>
      <c r="E600" s="113"/>
      <c r="F600" s="11"/>
      <c r="G600" s="113"/>
      <c r="H600" s="114">
        <v>0</v>
      </c>
      <c r="I600" s="113">
        <f t="shared" si="128"/>
        <v>0</v>
      </c>
      <c r="J600" s="113">
        <f t="shared" si="129"/>
        <v>0</v>
      </c>
      <c r="K600" s="113" t="str">
        <f>IF(ISERROR(VLOOKUP(AC600,Nachträge!$A$2:$Y$646,25,FALSE)),"",VLOOKUP(AC600,Nachträge!$A$2:$Y$646,25,FALSE))</f>
        <v/>
      </c>
      <c r="L600" s="114">
        <v>0</v>
      </c>
      <c r="M600" s="113" t="e">
        <f t="shared" si="130"/>
        <v>#VALUE!</v>
      </c>
      <c r="N600" s="113" t="e">
        <f t="shared" si="131"/>
        <v>#VALUE!</v>
      </c>
      <c r="O600" s="113" t="e">
        <f t="shared" si="132"/>
        <v>#VALUE!</v>
      </c>
      <c r="P600" s="113" t="e">
        <f t="shared" si="133"/>
        <v>#VALUE!</v>
      </c>
      <c r="Q600" s="113">
        <f>SUMIFS(Zahlungsfreigabe!$K$12:$K$1000,Zahlungsfreigabe!$C$12:$C$1000,Baukosten!F600,Zahlungsfreigabe!$E$12:$E$1000,D600)</f>
        <v>0</v>
      </c>
      <c r="R600" s="113" t="e">
        <f t="shared" si="122"/>
        <v>#VALUE!</v>
      </c>
      <c r="S600" s="130" t="e">
        <f t="shared" si="123"/>
        <v>#VALUE!</v>
      </c>
      <c r="T600" s="55">
        <v>0</v>
      </c>
      <c r="U600" s="113" t="e">
        <f t="shared" si="124"/>
        <v>#VALUE!</v>
      </c>
      <c r="V600" s="11"/>
      <c r="W600" s="11"/>
      <c r="AC600" s="100" t="str">
        <f t="shared" si="125"/>
        <v/>
      </c>
      <c r="AD600" s="129" t="e">
        <f t="shared" si="126"/>
        <v>#VALUE!</v>
      </c>
      <c r="AE600" s="5" t="e">
        <f t="shared" si="127"/>
        <v>#VALUE!</v>
      </c>
    </row>
    <row r="601" spans="1:31" x14ac:dyDescent="0.2">
      <c r="A601" s="41" t="str">
        <f>IF(F601="","",1+MAX(A$10:A600))</f>
        <v/>
      </c>
      <c r="B601" s="10"/>
      <c r="C601" s="10">
        <v>322</v>
      </c>
      <c r="D601" s="11" t="s">
        <v>3</v>
      </c>
      <c r="E601" s="113"/>
      <c r="F601" s="11"/>
      <c r="G601" s="113"/>
      <c r="H601" s="114">
        <v>0</v>
      </c>
      <c r="I601" s="113">
        <f t="shared" si="128"/>
        <v>0</v>
      </c>
      <c r="J601" s="113">
        <f t="shared" si="129"/>
        <v>0</v>
      </c>
      <c r="K601" s="113" t="str">
        <f>IF(ISERROR(VLOOKUP(AC601,Nachträge!$A$2:$Y$646,25,FALSE)),"",VLOOKUP(AC601,Nachträge!$A$2:$Y$646,25,FALSE))</f>
        <v/>
      </c>
      <c r="L601" s="114">
        <v>0</v>
      </c>
      <c r="M601" s="113" t="e">
        <f t="shared" si="130"/>
        <v>#VALUE!</v>
      </c>
      <c r="N601" s="113" t="e">
        <f t="shared" si="131"/>
        <v>#VALUE!</v>
      </c>
      <c r="O601" s="113" t="e">
        <f t="shared" si="132"/>
        <v>#VALUE!</v>
      </c>
      <c r="P601" s="113" t="e">
        <f t="shared" si="133"/>
        <v>#VALUE!</v>
      </c>
      <c r="Q601" s="113">
        <f>SUMIFS(Zahlungsfreigabe!$K$12:$K$1000,Zahlungsfreigabe!$C$12:$C$1000,Baukosten!F601,Zahlungsfreigabe!$E$12:$E$1000,D601)</f>
        <v>0</v>
      </c>
      <c r="R601" s="113" t="e">
        <f t="shared" si="122"/>
        <v>#VALUE!</v>
      </c>
      <c r="S601" s="130" t="e">
        <f t="shared" si="123"/>
        <v>#VALUE!</v>
      </c>
      <c r="T601" s="55">
        <v>0</v>
      </c>
      <c r="U601" s="113" t="e">
        <f t="shared" si="124"/>
        <v>#VALUE!</v>
      </c>
      <c r="V601" s="11"/>
      <c r="W601" s="11"/>
      <c r="AC601" s="100" t="str">
        <f t="shared" si="125"/>
        <v/>
      </c>
      <c r="AD601" s="129" t="e">
        <f t="shared" si="126"/>
        <v>#VALUE!</v>
      </c>
      <c r="AE601" s="5" t="e">
        <f t="shared" si="127"/>
        <v>#VALUE!</v>
      </c>
    </row>
    <row r="602" spans="1:31" x14ac:dyDescent="0.2">
      <c r="A602" s="41" t="str">
        <f>IF(F602="","",1+MAX(A$10:A601))</f>
        <v/>
      </c>
      <c r="B602" s="10"/>
      <c r="C602" s="10">
        <v>322</v>
      </c>
      <c r="D602" s="11" t="s">
        <v>3</v>
      </c>
      <c r="E602" s="113"/>
      <c r="F602" s="11"/>
      <c r="G602" s="113"/>
      <c r="H602" s="114">
        <v>0</v>
      </c>
      <c r="I602" s="113">
        <f t="shared" si="128"/>
        <v>0</v>
      </c>
      <c r="J602" s="113">
        <f t="shared" si="129"/>
        <v>0</v>
      </c>
      <c r="K602" s="113" t="str">
        <f>IF(ISERROR(VLOOKUP(AC602,Nachträge!$A$2:$Y$646,25,FALSE)),"",VLOOKUP(AC602,Nachträge!$A$2:$Y$646,25,FALSE))</f>
        <v/>
      </c>
      <c r="L602" s="114">
        <v>0</v>
      </c>
      <c r="M602" s="113" t="e">
        <f t="shared" si="130"/>
        <v>#VALUE!</v>
      </c>
      <c r="N602" s="113" t="e">
        <f t="shared" si="131"/>
        <v>#VALUE!</v>
      </c>
      <c r="O602" s="113" t="e">
        <f t="shared" si="132"/>
        <v>#VALUE!</v>
      </c>
      <c r="P602" s="113" t="e">
        <f t="shared" si="133"/>
        <v>#VALUE!</v>
      </c>
      <c r="Q602" s="113">
        <f>SUMIFS(Zahlungsfreigabe!$K$12:$K$1000,Zahlungsfreigabe!$C$12:$C$1000,Baukosten!F602,Zahlungsfreigabe!$E$12:$E$1000,D602)</f>
        <v>0</v>
      </c>
      <c r="R602" s="113" t="e">
        <f t="shared" si="122"/>
        <v>#VALUE!</v>
      </c>
      <c r="S602" s="130" t="e">
        <f t="shared" si="123"/>
        <v>#VALUE!</v>
      </c>
      <c r="T602" s="55">
        <v>0</v>
      </c>
      <c r="U602" s="113" t="e">
        <f t="shared" si="124"/>
        <v>#VALUE!</v>
      </c>
      <c r="V602" s="11"/>
      <c r="W602" s="11"/>
      <c r="AC602" s="100" t="str">
        <f t="shared" si="125"/>
        <v/>
      </c>
      <c r="AD602" s="129" t="e">
        <f t="shared" si="126"/>
        <v>#VALUE!</v>
      </c>
      <c r="AE602" s="5" t="e">
        <f t="shared" si="127"/>
        <v>#VALUE!</v>
      </c>
    </row>
    <row r="603" spans="1:31" x14ac:dyDescent="0.2">
      <c r="A603" s="41" t="str">
        <f>IF(F603="","",1+MAX(A$10:A602))</f>
        <v/>
      </c>
      <c r="B603" s="10"/>
      <c r="C603" s="10">
        <v>322</v>
      </c>
      <c r="D603" s="11" t="s">
        <v>3</v>
      </c>
      <c r="E603" s="113"/>
      <c r="F603" s="11"/>
      <c r="G603" s="113"/>
      <c r="H603" s="114">
        <v>0</v>
      </c>
      <c r="I603" s="113">
        <f t="shared" si="128"/>
        <v>0</v>
      </c>
      <c r="J603" s="113">
        <f t="shared" si="129"/>
        <v>0</v>
      </c>
      <c r="K603" s="113" t="str">
        <f>IF(ISERROR(VLOOKUP(AC603,Nachträge!$A$2:$Y$646,25,FALSE)),"",VLOOKUP(AC603,Nachträge!$A$2:$Y$646,25,FALSE))</f>
        <v/>
      </c>
      <c r="L603" s="114">
        <v>0</v>
      </c>
      <c r="M603" s="113" t="e">
        <f t="shared" si="130"/>
        <v>#VALUE!</v>
      </c>
      <c r="N603" s="113" t="e">
        <f t="shared" si="131"/>
        <v>#VALUE!</v>
      </c>
      <c r="O603" s="113" t="e">
        <f t="shared" si="132"/>
        <v>#VALUE!</v>
      </c>
      <c r="P603" s="113" t="e">
        <f t="shared" si="133"/>
        <v>#VALUE!</v>
      </c>
      <c r="Q603" s="113">
        <f>SUMIFS(Zahlungsfreigabe!$K$12:$K$1000,Zahlungsfreigabe!$C$12:$C$1000,Baukosten!F603,Zahlungsfreigabe!$E$12:$E$1000,D603)</f>
        <v>0</v>
      </c>
      <c r="R603" s="113" t="e">
        <f t="shared" si="122"/>
        <v>#VALUE!</v>
      </c>
      <c r="S603" s="130" t="e">
        <f t="shared" si="123"/>
        <v>#VALUE!</v>
      </c>
      <c r="T603" s="55">
        <v>0</v>
      </c>
      <c r="U603" s="113" t="e">
        <f t="shared" si="124"/>
        <v>#VALUE!</v>
      </c>
      <c r="V603" s="11"/>
      <c r="W603" s="11"/>
      <c r="AC603" s="100" t="str">
        <f t="shared" si="125"/>
        <v/>
      </c>
      <c r="AD603" s="129" t="e">
        <f t="shared" si="126"/>
        <v>#VALUE!</v>
      </c>
      <c r="AE603" s="5" t="e">
        <f t="shared" si="127"/>
        <v>#VALUE!</v>
      </c>
    </row>
    <row r="604" spans="1:31" x14ac:dyDescent="0.2">
      <c r="A604" s="41" t="str">
        <f>IF(F604="","",1+MAX(A$10:A603))</f>
        <v/>
      </c>
      <c r="B604" s="10"/>
      <c r="C604" s="10">
        <v>322</v>
      </c>
      <c r="D604" s="11" t="s">
        <v>3</v>
      </c>
      <c r="E604" s="113"/>
      <c r="F604" s="11"/>
      <c r="G604" s="113"/>
      <c r="H604" s="114">
        <v>0</v>
      </c>
      <c r="I604" s="113">
        <f t="shared" si="128"/>
        <v>0</v>
      </c>
      <c r="J604" s="113">
        <f t="shared" si="129"/>
        <v>0</v>
      </c>
      <c r="K604" s="113" t="str">
        <f>IF(ISERROR(VLOOKUP(AC604,Nachträge!$A$2:$Y$646,25,FALSE)),"",VLOOKUP(AC604,Nachträge!$A$2:$Y$646,25,FALSE))</f>
        <v/>
      </c>
      <c r="L604" s="114">
        <v>0</v>
      </c>
      <c r="M604" s="113" t="e">
        <f t="shared" si="130"/>
        <v>#VALUE!</v>
      </c>
      <c r="N604" s="113" t="e">
        <f t="shared" si="131"/>
        <v>#VALUE!</v>
      </c>
      <c r="O604" s="113" t="e">
        <f t="shared" si="132"/>
        <v>#VALUE!</v>
      </c>
      <c r="P604" s="113" t="e">
        <f t="shared" si="133"/>
        <v>#VALUE!</v>
      </c>
      <c r="Q604" s="113">
        <f>SUMIFS(Zahlungsfreigabe!$K$12:$K$1000,Zahlungsfreigabe!$C$12:$C$1000,Baukosten!F604,Zahlungsfreigabe!$E$12:$E$1000,D604)</f>
        <v>0</v>
      </c>
      <c r="R604" s="113" t="e">
        <f t="shared" si="122"/>
        <v>#VALUE!</v>
      </c>
      <c r="S604" s="130" t="e">
        <f t="shared" si="123"/>
        <v>#VALUE!</v>
      </c>
      <c r="T604" s="55">
        <v>0</v>
      </c>
      <c r="U604" s="113" t="e">
        <f t="shared" si="124"/>
        <v>#VALUE!</v>
      </c>
      <c r="V604" s="11"/>
      <c r="W604" s="11"/>
      <c r="AC604" s="100" t="str">
        <f t="shared" si="125"/>
        <v/>
      </c>
      <c r="AD604" s="129" t="e">
        <f t="shared" si="126"/>
        <v>#VALUE!</v>
      </c>
      <c r="AE604" s="5" t="e">
        <f t="shared" si="127"/>
        <v>#VALUE!</v>
      </c>
    </row>
    <row r="605" spans="1:31" x14ac:dyDescent="0.2">
      <c r="A605" s="41" t="str">
        <f>IF(F605="","",1+MAX(A$10:A604))</f>
        <v/>
      </c>
      <c r="B605" s="10"/>
      <c r="C605" s="10">
        <v>322</v>
      </c>
      <c r="D605" s="11" t="s">
        <v>3</v>
      </c>
      <c r="E605" s="113"/>
      <c r="F605" s="11"/>
      <c r="G605" s="113"/>
      <c r="H605" s="114">
        <v>0</v>
      </c>
      <c r="I605" s="113">
        <f t="shared" si="128"/>
        <v>0</v>
      </c>
      <c r="J605" s="113">
        <f t="shared" si="129"/>
        <v>0</v>
      </c>
      <c r="K605" s="113" t="str">
        <f>IF(ISERROR(VLOOKUP(AC605,Nachträge!$A$2:$Y$646,25,FALSE)),"",VLOOKUP(AC605,Nachträge!$A$2:$Y$646,25,FALSE))</f>
        <v/>
      </c>
      <c r="L605" s="114">
        <v>0</v>
      </c>
      <c r="M605" s="113" t="e">
        <f t="shared" si="130"/>
        <v>#VALUE!</v>
      </c>
      <c r="N605" s="113" t="e">
        <f t="shared" si="131"/>
        <v>#VALUE!</v>
      </c>
      <c r="O605" s="113" t="e">
        <f t="shared" si="132"/>
        <v>#VALUE!</v>
      </c>
      <c r="P605" s="113" t="e">
        <f t="shared" si="133"/>
        <v>#VALUE!</v>
      </c>
      <c r="Q605" s="113">
        <f>SUMIFS(Zahlungsfreigabe!$K$12:$K$1000,Zahlungsfreigabe!$C$12:$C$1000,Baukosten!F605,Zahlungsfreigabe!$E$12:$E$1000,D605)</f>
        <v>0</v>
      </c>
      <c r="R605" s="113" t="e">
        <f t="shared" si="122"/>
        <v>#VALUE!</v>
      </c>
      <c r="S605" s="130" t="e">
        <f t="shared" si="123"/>
        <v>#VALUE!</v>
      </c>
      <c r="T605" s="55">
        <v>0</v>
      </c>
      <c r="U605" s="113" t="e">
        <f t="shared" si="124"/>
        <v>#VALUE!</v>
      </c>
      <c r="V605" s="11"/>
      <c r="W605" s="11"/>
      <c r="AC605" s="100" t="str">
        <f t="shared" si="125"/>
        <v/>
      </c>
      <c r="AD605" s="129" t="e">
        <f t="shared" si="126"/>
        <v>#VALUE!</v>
      </c>
      <c r="AE605" s="5" t="e">
        <f t="shared" si="127"/>
        <v>#VALUE!</v>
      </c>
    </row>
    <row r="606" spans="1:31" x14ac:dyDescent="0.2">
      <c r="A606" s="41" t="str">
        <f>IF(F606="","",1+MAX(A$10:A605))</f>
        <v/>
      </c>
      <c r="B606" s="10"/>
      <c r="C606" s="10">
        <v>322</v>
      </c>
      <c r="D606" s="11" t="s">
        <v>3</v>
      </c>
      <c r="E606" s="113"/>
      <c r="F606" s="11"/>
      <c r="G606" s="113"/>
      <c r="H606" s="114">
        <v>0</v>
      </c>
      <c r="I606" s="113">
        <f t="shared" si="128"/>
        <v>0</v>
      </c>
      <c r="J606" s="113">
        <f t="shared" si="129"/>
        <v>0</v>
      </c>
      <c r="K606" s="113" t="str">
        <f>IF(ISERROR(VLOOKUP(AC606,Nachträge!$A$2:$Y$646,25,FALSE)),"",VLOOKUP(AC606,Nachträge!$A$2:$Y$646,25,FALSE))</f>
        <v/>
      </c>
      <c r="L606" s="114">
        <v>0</v>
      </c>
      <c r="M606" s="113" t="e">
        <f t="shared" si="130"/>
        <v>#VALUE!</v>
      </c>
      <c r="N606" s="113" t="e">
        <f t="shared" si="131"/>
        <v>#VALUE!</v>
      </c>
      <c r="O606" s="113" t="e">
        <f t="shared" si="132"/>
        <v>#VALUE!</v>
      </c>
      <c r="P606" s="113" t="e">
        <f t="shared" si="133"/>
        <v>#VALUE!</v>
      </c>
      <c r="Q606" s="113">
        <f>SUMIFS(Zahlungsfreigabe!$K$12:$K$1000,Zahlungsfreigabe!$C$12:$C$1000,Baukosten!F606,Zahlungsfreigabe!$E$12:$E$1000,D606)</f>
        <v>0</v>
      </c>
      <c r="R606" s="113" t="e">
        <f t="shared" si="122"/>
        <v>#VALUE!</v>
      </c>
      <c r="S606" s="130" t="e">
        <f t="shared" si="123"/>
        <v>#VALUE!</v>
      </c>
      <c r="T606" s="55">
        <v>0</v>
      </c>
      <c r="U606" s="113" t="e">
        <f t="shared" si="124"/>
        <v>#VALUE!</v>
      </c>
      <c r="V606" s="11"/>
      <c r="W606" s="11"/>
      <c r="AC606" s="100" t="str">
        <f t="shared" si="125"/>
        <v/>
      </c>
      <c r="AD606" s="129" t="e">
        <f t="shared" si="126"/>
        <v>#VALUE!</v>
      </c>
      <c r="AE606" s="5" t="e">
        <f t="shared" si="127"/>
        <v>#VALUE!</v>
      </c>
    </row>
    <row r="607" spans="1:31" x14ac:dyDescent="0.2">
      <c r="A607" s="41" t="str">
        <f>IF(F607="","",1+MAX(A$10:A606))</f>
        <v/>
      </c>
      <c r="B607" s="10"/>
      <c r="C607" s="10">
        <v>322</v>
      </c>
      <c r="D607" s="11" t="s">
        <v>3</v>
      </c>
      <c r="E607" s="113"/>
      <c r="F607" s="11"/>
      <c r="G607" s="113"/>
      <c r="H607" s="114">
        <v>0</v>
      </c>
      <c r="I607" s="113">
        <f t="shared" si="128"/>
        <v>0</v>
      </c>
      <c r="J607" s="113">
        <f t="shared" si="129"/>
        <v>0</v>
      </c>
      <c r="K607" s="113" t="str">
        <f>IF(ISERROR(VLOOKUP(AC607,Nachträge!$A$2:$Y$646,25,FALSE)),"",VLOOKUP(AC607,Nachträge!$A$2:$Y$646,25,FALSE))</f>
        <v/>
      </c>
      <c r="L607" s="114">
        <v>0</v>
      </c>
      <c r="M607" s="113" t="e">
        <f t="shared" si="130"/>
        <v>#VALUE!</v>
      </c>
      <c r="N607" s="113" t="e">
        <f t="shared" si="131"/>
        <v>#VALUE!</v>
      </c>
      <c r="O607" s="113" t="e">
        <f t="shared" si="132"/>
        <v>#VALUE!</v>
      </c>
      <c r="P607" s="113" t="e">
        <f t="shared" si="133"/>
        <v>#VALUE!</v>
      </c>
      <c r="Q607" s="113">
        <f>SUMIFS(Zahlungsfreigabe!$K$12:$K$1000,Zahlungsfreigabe!$C$12:$C$1000,Baukosten!F607,Zahlungsfreigabe!$E$12:$E$1000,D607)</f>
        <v>0</v>
      </c>
      <c r="R607" s="113" t="e">
        <f t="shared" si="122"/>
        <v>#VALUE!</v>
      </c>
      <c r="S607" s="130" t="e">
        <f t="shared" si="123"/>
        <v>#VALUE!</v>
      </c>
      <c r="T607" s="55">
        <v>0</v>
      </c>
      <c r="U607" s="113" t="e">
        <f t="shared" si="124"/>
        <v>#VALUE!</v>
      </c>
      <c r="V607" s="11"/>
      <c r="W607" s="11"/>
      <c r="AC607" s="100" t="str">
        <f t="shared" si="125"/>
        <v/>
      </c>
      <c r="AD607" s="129" t="e">
        <f t="shared" si="126"/>
        <v>#VALUE!</v>
      </c>
      <c r="AE607" s="5" t="e">
        <f t="shared" si="127"/>
        <v>#VALUE!</v>
      </c>
    </row>
    <row r="608" spans="1:31" x14ac:dyDescent="0.2">
      <c r="A608" s="41" t="str">
        <f>IF(F608="","",1+MAX(A$10:A607))</f>
        <v/>
      </c>
      <c r="B608" s="10"/>
      <c r="C608" s="10">
        <v>322</v>
      </c>
      <c r="D608" s="11" t="s">
        <v>3</v>
      </c>
      <c r="E608" s="113"/>
      <c r="F608" s="11"/>
      <c r="G608" s="113"/>
      <c r="H608" s="114">
        <v>0</v>
      </c>
      <c r="I608" s="113">
        <f t="shared" si="128"/>
        <v>0</v>
      </c>
      <c r="J608" s="113">
        <f t="shared" si="129"/>
        <v>0</v>
      </c>
      <c r="K608" s="113" t="str">
        <f>IF(ISERROR(VLOOKUP(AC608,Nachträge!$A$2:$Y$646,25,FALSE)),"",VLOOKUP(AC608,Nachträge!$A$2:$Y$646,25,FALSE))</f>
        <v/>
      </c>
      <c r="L608" s="114">
        <v>0</v>
      </c>
      <c r="M608" s="113" t="e">
        <f t="shared" si="130"/>
        <v>#VALUE!</v>
      </c>
      <c r="N608" s="113" t="e">
        <f t="shared" si="131"/>
        <v>#VALUE!</v>
      </c>
      <c r="O608" s="113" t="e">
        <f t="shared" si="132"/>
        <v>#VALUE!</v>
      </c>
      <c r="P608" s="113" t="e">
        <f t="shared" si="133"/>
        <v>#VALUE!</v>
      </c>
      <c r="Q608" s="113">
        <f>SUMIFS(Zahlungsfreigabe!$K$12:$K$1000,Zahlungsfreigabe!$C$12:$C$1000,Baukosten!F608,Zahlungsfreigabe!$E$12:$E$1000,D608)</f>
        <v>0</v>
      </c>
      <c r="R608" s="113" t="e">
        <f t="shared" si="122"/>
        <v>#VALUE!</v>
      </c>
      <c r="S608" s="130" t="e">
        <f t="shared" si="123"/>
        <v>#VALUE!</v>
      </c>
      <c r="T608" s="55">
        <v>0</v>
      </c>
      <c r="U608" s="113" t="e">
        <f t="shared" si="124"/>
        <v>#VALUE!</v>
      </c>
      <c r="V608" s="11"/>
      <c r="W608" s="11"/>
      <c r="AC608" s="100" t="str">
        <f t="shared" si="125"/>
        <v/>
      </c>
      <c r="AD608" s="129" t="e">
        <f t="shared" si="126"/>
        <v>#VALUE!</v>
      </c>
      <c r="AE608" s="5" t="e">
        <f t="shared" si="127"/>
        <v>#VALUE!</v>
      </c>
    </row>
    <row r="609" spans="1:31" x14ac:dyDescent="0.2">
      <c r="A609" s="41" t="str">
        <f>IF(F609="","",1+MAX(A$10:A608))</f>
        <v/>
      </c>
      <c r="B609" s="10"/>
      <c r="C609" s="10">
        <v>322</v>
      </c>
      <c r="D609" s="11" t="s">
        <v>3</v>
      </c>
      <c r="E609" s="113"/>
      <c r="F609" s="11"/>
      <c r="G609" s="113"/>
      <c r="H609" s="114">
        <v>0</v>
      </c>
      <c r="I609" s="113">
        <f t="shared" si="128"/>
        <v>0</v>
      </c>
      <c r="J609" s="113">
        <f t="shared" si="129"/>
        <v>0</v>
      </c>
      <c r="K609" s="113" t="str">
        <f>IF(ISERROR(VLOOKUP(AC609,Nachträge!$A$2:$Y$646,25,FALSE)),"",VLOOKUP(AC609,Nachträge!$A$2:$Y$646,25,FALSE))</f>
        <v/>
      </c>
      <c r="L609" s="114">
        <v>0</v>
      </c>
      <c r="M609" s="113" t="e">
        <f t="shared" si="130"/>
        <v>#VALUE!</v>
      </c>
      <c r="N609" s="113" t="e">
        <f t="shared" si="131"/>
        <v>#VALUE!</v>
      </c>
      <c r="O609" s="113" t="e">
        <f t="shared" si="132"/>
        <v>#VALUE!</v>
      </c>
      <c r="P609" s="113" t="e">
        <f t="shared" si="133"/>
        <v>#VALUE!</v>
      </c>
      <c r="Q609" s="113">
        <f>SUMIFS(Zahlungsfreigabe!$K$12:$K$1000,Zahlungsfreigabe!$C$12:$C$1000,Baukosten!F609,Zahlungsfreigabe!$E$12:$E$1000,D609)</f>
        <v>0</v>
      </c>
      <c r="R609" s="113" t="e">
        <f t="shared" si="122"/>
        <v>#VALUE!</v>
      </c>
      <c r="S609" s="130" t="e">
        <f t="shared" si="123"/>
        <v>#VALUE!</v>
      </c>
      <c r="T609" s="55">
        <v>0</v>
      </c>
      <c r="U609" s="113" t="e">
        <f t="shared" si="124"/>
        <v>#VALUE!</v>
      </c>
      <c r="V609" s="11"/>
      <c r="W609" s="11"/>
      <c r="AC609" s="100" t="str">
        <f t="shared" si="125"/>
        <v/>
      </c>
      <c r="AD609" s="129" t="e">
        <f t="shared" si="126"/>
        <v>#VALUE!</v>
      </c>
      <c r="AE609" s="5" t="e">
        <f t="shared" si="127"/>
        <v>#VALUE!</v>
      </c>
    </row>
    <row r="610" spans="1:31" x14ac:dyDescent="0.2">
      <c r="A610" s="41" t="str">
        <f>IF(F610="","",1+MAX(A$10:A609))</f>
        <v/>
      </c>
      <c r="B610" s="10"/>
      <c r="C610" s="10">
        <v>322</v>
      </c>
      <c r="D610" s="11" t="s">
        <v>3</v>
      </c>
      <c r="E610" s="113"/>
      <c r="F610" s="11"/>
      <c r="G610" s="113"/>
      <c r="H610" s="114">
        <v>0</v>
      </c>
      <c r="I610" s="113">
        <f t="shared" si="128"/>
        <v>0</v>
      </c>
      <c r="J610" s="113">
        <f t="shared" si="129"/>
        <v>0</v>
      </c>
      <c r="K610" s="113" t="str">
        <f>IF(ISERROR(VLOOKUP(AC610,Nachträge!$A$2:$Y$646,25,FALSE)),"",VLOOKUP(AC610,Nachträge!$A$2:$Y$646,25,FALSE))</f>
        <v/>
      </c>
      <c r="L610" s="114">
        <v>0</v>
      </c>
      <c r="M610" s="113" t="e">
        <f t="shared" si="130"/>
        <v>#VALUE!</v>
      </c>
      <c r="N610" s="113" t="e">
        <f t="shared" si="131"/>
        <v>#VALUE!</v>
      </c>
      <c r="O610" s="113" t="e">
        <f t="shared" si="132"/>
        <v>#VALUE!</v>
      </c>
      <c r="P610" s="113" t="e">
        <f t="shared" si="133"/>
        <v>#VALUE!</v>
      </c>
      <c r="Q610" s="113">
        <f>SUMIFS(Zahlungsfreigabe!$K$12:$K$1000,Zahlungsfreigabe!$C$12:$C$1000,Baukosten!F610,Zahlungsfreigabe!$E$12:$E$1000,D610)</f>
        <v>0</v>
      </c>
      <c r="R610" s="113" t="e">
        <f t="shared" ref="R610:R673" si="134">(J610+K610)-Q610</f>
        <v>#VALUE!</v>
      </c>
      <c r="S610" s="130" t="e">
        <f t="shared" ref="S610:S673" si="135">SUM(J610+K610)</f>
        <v>#VALUE!</v>
      </c>
      <c r="T610" s="55">
        <v>0</v>
      </c>
      <c r="U610" s="113" t="e">
        <f t="shared" ref="U610:U673" si="136">-SUM(J610+K610)*T610</f>
        <v>#VALUE!</v>
      </c>
      <c r="V610" s="11"/>
      <c r="W610" s="11"/>
      <c r="AC610" s="100" t="str">
        <f t="shared" si="125"/>
        <v/>
      </c>
      <c r="AD610" s="129" t="e">
        <f t="shared" si="126"/>
        <v>#VALUE!</v>
      </c>
      <c r="AE610" s="5" t="e">
        <f t="shared" si="127"/>
        <v>#VALUE!</v>
      </c>
    </row>
    <row r="611" spans="1:31" x14ac:dyDescent="0.2">
      <c r="A611" s="41" t="str">
        <f>IF(F611="","",1+MAX(A$10:A610))</f>
        <v/>
      </c>
      <c r="B611" s="10"/>
      <c r="C611" s="10">
        <v>322</v>
      </c>
      <c r="D611" s="11" t="s">
        <v>3</v>
      </c>
      <c r="E611" s="113"/>
      <c r="F611" s="11"/>
      <c r="G611" s="113"/>
      <c r="H611" s="114">
        <v>0</v>
      </c>
      <c r="I611" s="113">
        <f t="shared" si="128"/>
        <v>0</v>
      </c>
      <c r="J611" s="113">
        <f t="shared" si="129"/>
        <v>0</v>
      </c>
      <c r="K611" s="113" t="str">
        <f>IF(ISERROR(VLOOKUP(AC611,Nachträge!$A$2:$Y$646,25,FALSE)),"",VLOOKUP(AC611,Nachträge!$A$2:$Y$646,25,FALSE))</f>
        <v/>
      </c>
      <c r="L611" s="114">
        <v>0</v>
      </c>
      <c r="M611" s="113" t="e">
        <f t="shared" si="130"/>
        <v>#VALUE!</v>
      </c>
      <c r="N611" s="113" t="e">
        <f t="shared" si="131"/>
        <v>#VALUE!</v>
      </c>
      <c r="O611" s="113" t="e">
        <f t="shared" si="132"/>
        <v>#VALUE!</v>
      </c>
      <c r="P611" s="113" t="e">
        <f t="shared" si="133"/>
        <v>#VALUE!</v>
      </c>
      <c r="Q611" s="113">
        <f>SUMIFS(Zahlungsfreigabe!$K$12:$K$1000,Zahlungsfreigabe!$C$12:$C$1000,Baukosten!F611,Zahlungsfreigabe!$E$12:$E$1000,D611)</f>
        <v>0</v>
      </c>
      <c r="R611" s="113" t="e">
        <f t="shared" si="134"/>
        <v>#VALUE!</v>
      </c>
      <c r="S611" s="130" t="e">
        <f t="shared" si="135"/>
        <v>#VALUE!</v>
      </c>
      <c r="T611" s="55">
        <v>0</v>
      </c>
      <c r="U611" s="113" t="e">
        <f t="shared" si="136"/>
        <v>#VALUE!</v>
      </c>
      <c r="V611" s="11"/>
      <c r="W611" s="11"/>
      <c r="AC611" s="100" t="str">
        <f t="shared" si="125"/>
        <v/>
      </c>
      <c r="AD611" s="129" t="e">
        <f t="shared" si="126"/>
        <v>#VALUE!</v>
      </c>
      <c r="AE611" s="5" t="e">
        <f t="shared" si="127"/>
        <v>#VALUE!</v>
      </c>
    </row>
    <row r="612" spans="1:31" x14ac:dyDescent="0.2">
      <c r="A612" s="41" t="str">
        <f>IF(F612="","",1+MAX(A$10:A611))</f>
        <v/>
      </c>
      <c r="B612" s="10"/>
      <c r="C612" s="10">
        <v>323</v>
      </c>
      <c r="D612" s="11" t="s">
        <v>99</v>
      </c>
      <c r="E612" s="113"/>
      <c r="F612" s="11"/>
      <c r="G612" s="113"/>
      <c r="H612" s="114">
        <v>0</v>
      </c>
      <c r="I612" s="113">
        <f t="shared" si="128"/>
        <v>0</v>
      </c>
      <c r="J612" s="113">
        <f t="shared" si="129"/>
        <v>0</v>
      </c>
      <c r="K612" s="113" t="str">
        <f>IF(ISERROR(VLOOKUP(AC612,Nachträge!$A$2:$Y$646,25,FALSE)),"",VLOOKUP(AC612,Nachträge!$A$2:$Y$646,25,FALSE))</f>
        <v/>
      </c>
      <c r="L612" s="114">
        <v>0</v>
      </c>
      <c r="M612" s="113" t="e">
        <f t="shared" si="130"/>
        <v>#VALUE!</v>
      </c>
      <c r="N612" s="113" t="e">
        <f t="shared" si="131"/>
        <v>#VALUE!</v>
      </c>
      <c r="O612" s="113" t="e">
        <f t="shared" si="132"/>
        <v>#VALUE!</v>
      </c>
      <c r="P612" s="113" t="e">
        <f t="shared" si="133"/>
        <v>#VALUE!</v>
      </c>
      <c r="Q612" s="113">
        <f>SUMIFS(Zahlungsfreigabe!$K$12:$K$1000,Zahlungsfreigabe!$C$12:$C$1000,Baukosten!F612,Zahlungsfreigabe!$E$12:$E$1000,D612)</f>
        <v>0</v>
      </c>
      <c r="R612" s="113" t="e">
        <f t="shared" si="134"/>
        <v>#VALUE!</v>
      </c>
      <c r="S612" s="130" t="e">
        <f t="shared" si="135"/>
        <v>#VALUE!</v>
      </c>
      <c r="T612" s="55">
        <v>0</v>
      </c>
      <c r="U612" s="113" t="e">
        <f t="shared" si="136"/>
        <v>#VALUE!</v>
      </c>
      <c r="V612" s="11"/>
      <c r="W612" s="11"/>
      <c r="AC612" s="100" t="str">
        <f t="shared" si="125"/>
        <v/>
      </c>
      <c r="AD612" s="129" t="e">
        <f t="shared" si="126"/>
        <v>#VALUE!</v>
      </c>
      <c r="AE612" s="5" t="e">
        <f t="shared" si="127"/>
        <v>#VALUE!</v>
      </c>
    </row>
    <row r="613" spans="1:31" x14ac:dyDescent="0.2">
      <c r="A613" s="41" t="str">
        <f>IF(F613="","",1+MAX(A$10:A612))</f>
        <v/>
      </c>
      <c r="B613" s="10"/>
      <c r="C613" s="10">
        <v>323</v>
      </c>
      <c r="D613" s="11" t="s">
        <v>99</v>
      </c>
      <c r="E613" s="113"/>
      <c r="F613" s="11"/>
      <c r="G613" s="113"/>
      <c r="H613" s="114">
        <v>0</v>
      </c>
      <c r="I613" s="113">
        <f t="shared" si="128"/>
        <v>0</v>
      </c>
      <c r="J613" s="113">
        <f t="shared" si="129"/>
        <v>0</v>
      </c>
      <c r="K613" s="113" t="str">
        <f>IF(ISERROR(VLOOKUP(AC613,Nachträge!$A$2:$Y$646,25,FALSE)),"",VLOOKUP(AC613,Nachträge!$A$2:$Y$646,25,FALSE))</f>
        <v/>
      </c>
      <c r="L613" s="114">
        <v>0</v>
      </c>
      <c r="M613" s="113" t="e">
        <f t="shared" si="130"/>
        <v>#VALUE!</v>
      </c>
      <c r="N613" s="113" t="e">
        <f t="shared" si="131"/>
        <v>#VALUE!</v>
      </c>
      <c r="O613" s="113" t="e">
        <f t="shared" si="132"/>
        <v>#VALUE!</v>
      </c>
      <c r="P613" s="113" t="e">
        <f t="shared" si="133"/>
        <v>#VALUE!</v>
      </c>
      <c r="Q613" s="113">
        <f>SUMIFS(Zahlungsfreigabe!$K$12:$K$1000,Zahlungsfreigabe!$C$12:$C$1000,Baukosten!F613,Zahlungsfreigabe!$E$12:$E$1000,D613)</f>
        <v>0</v>
      </c>
      <c r="R613" s="113" t="e">
        <f t="shared" si="134"/>
        <v>#VALUE!</v>
      </c>
      <c r="S613" s="130" t="e">
        <f t="shared" si="135"/>
        <v>#VALUE!</v>
      </c>
      <c r="T613" s="55">
        <v>0</v>
      </c>
      <c r="U613" s="113" t="e">
        <f t="shared" si="136"/>
        <v>#VALUE!</v>
      </c>
      <c r="V613" s="11"/>
      <c r="W613" s="11"/>
      <c r="AC613" s="100" t="str">
        <f t="shared" si="125"/>
        <v/>
      </c>
      <c r="AD613" s="129" t="e">
        <f t="shared" si="126"/>
        <v>#VALUE!</v>
      </c>
      <c r="AE613" s="5" t="e">
        <f t="shared" si="127"/>
        <v>#VALUE!</v>
      </c>
    </row>
    <row r="614" spans="1:31" x14ac:dyDescent="0.2">
      <c r="A614" s="41" t="str">
        <f>IF(F614="","",1+MAX(A$10:A613))</f>
        <v/>
      </c>
      <c r="B614" s="10"/>
      <c r="C614" s="10">
        <v>323</v>
      </c>
      <c r="D614" s="11" t="s">
        <v>99</v>
      </c>
      <c r="E614" s="113"/>
      <c r="F614" s="11"/>
      <c r="G614" s="113"/>
      <c r="H614" s="114">
        <v>0</v>
      </c>
      <c r="I614" s="113">
        <f t="shared" si="128"/>
        <v>0</v>
      </c>
      <c r="J614" s="113">
        <f t="shared" si="129"/>
        <v>0</v>
      </c>
      <c r="K614" s="113" t="str">
        <f>IF(ISERROR(VLOOKUP(AC614,Nachträge!$A$2:$Y$646,25,FALSE)),"",VLOOKUP(AC614,Nachträge!$A$2:$Y$646,25,FALSE))</f>
        <v/>
      </c>
      <c r="L614" s="114">
        <v>0</v>
      </c>
      <c r="M614" s="113" t="e">
        <f t="shared" si="130"/>
        <v>#VALUE!</v>
      </c>
      <c r="N614" s="113" t="e">
        <f t="shared" si="131"/>
        <v>#VALUE!</v>
      </c>
      <c r="O614" s="113" t="e">
        <f t="shared" si="132"/>
        <v>#VALUE!</v>
      </c>
      <c r="P614" s="113" t="e">
        <f t="shared" si="133"/>
        <v>#VALUE!</v>
      </c>
      <c r="Q614" s="113">
        <f>SUMIFS(Zahlungsfreigabe!$K$12:$K$1000,Zahlungsfreigabe!$C$12:$C$1000,Baukosten!F614,Zahlungsfreigabe!$E$12:$E$1000,D614)</f>
        <v>0</v>
      </c>
      <c r="R614" s="113" t="e">
        <f t="shared" si="134"/>
        <v>#VALUE!</v>
      </c>
      <c r="S614" s="130" t="e">
        <f t="shared" si="135"/>
        <v>#VALUE!</v>
      </c>
      <c r="T614" s="55">
        <v>0</v>
      </c>
      <c r="U614" s="113" t="e">
        <f t="shared" si="136"/>
        <v>#VALUE!</v>
      </c>
      <c r="V614" s="11"/>
      <c r="W614" s="11"/>
      <c r="AC614" s="100" t="str">
        <f t="shared" si="125"/>
        <v/>
      </c>
      <c r="AD614" s="129" t="e">
        <f t="shared" si="126"/>
        <v>#VALUE!</v>
      </c>
      <c r="AE614" s="5" t="e">
        <f t="shared" si="127"/>
        <v>#VALUE!</v>
      </c>
    </row>
    <row r="615" spans="1:31" x14ac:dyDescent="0.2">
      <c r="A615" s="41" t="str">
        <f>IF(F615="","",1+MAX(A$10:A614))</f>
        <v/>
      </c>
      <c r="B615" s="10"/>
      <c r="C615" s="10">
        <v>323</v>
      </c>
      <c r="D615" s="11" t="s">
        <v>99</v>
      </c>
      <c r="E615" s="113"/>
      <c r="F615" s="11"/>
      <c r="G615" s="113"/>
      <c r="H615" s="114">
        <v>0</v>
      </c>
      <c r="I615" s="113">
        <f t="shared" si="128"/>
        <v>0</v>
      </c>
      <c r="J615" s="113">
        <f t="shared" si="129"/>
        <v>0</v>
      </c>
      <c r="K615" s="113" t="str">
        <f>IF(ISERROR(VLOOKUP(AC615,Nachträge!$A$2:$Y$646,25,FALSE)),"",VLOOKUP(AC615,Nachträge!$A$2:$Y$646,25,FALSE))</f>
        <v/>
      </c>
      <c r="L615" s="114">
        <v>0</v>
      </c>
      <c r="M615" s="113" t="e">
        <f t="shared" si="130"/>
        <v>#VALUE!</v>
      </c>
      <c r="N615" s="113" t="e">
        <f t="shared" si="131"/>
        <v>#VALUE!</v>
      </c>
      <c r="O615" s="113" t="e">
        <f t="shared" si="132"/>
        <v>#VALUE!</v>
      </c>
      <c r="P615" s="113" t="e">
        <f t="shared" si="133"/>
        <v>#VALUE!</v>
      </c>
      <c r="Q615" s="113">
        <f>SUMIFS(Zahlungsfreigabe!$K$12:$K$1000,Zahlungsfreigabe!$C$12:$C$1000,Baukosten!F615,Zahlungsfreigabe!$E$12:$E$1000,D615)</f>
        <v>0</v>
      </c>
      <c r="R615" s="113" t="e">
        <f t="shared" si="134"/>
        <v>#VALUE!</v>
      </c>
      <c r="S615" s="130" t="e">
        <f t="shared" si="135"/>
        <v>#VALUE!</v>
      </c>
      <c r="T615" s="55">
        <v>0</v>
      </c>
      <c r="U615" s="113" t="e">
        <f t="shared" si="136"/>
        <v>#VALUE!</v>
      </c>
      <c r="V615" s="11"/>
      <c r="W615" s="11"/>
      <c r="AC615" s="100" t="str">
        <f t="shared" si="125"/>
        <v/>
      </c>
      <c r="AD615" s="129" t="e">
        <f t="shared" si="126"/>
        <v>#VALUE!</v>
      </c>
      <c r="AE615" s="5" t="e">
        <f t="shared" si="127"/>
        <v>#VALUE!</v>
      </c>
    </row>
    <row r="616" spans="1:31" x14ac:dyDescent="0.2">
      <c r="A616" s="41" t="str">
        <f>IF(F616="","",1+MAX(A$10:A615))</f>
        <v/>
      </c>
      <c r="B616" s="10"/>
      <c r="C616" s="10">
        <v>323</v>
      </c>
      <c r="D616" s="11" t="s">
        <v>99</v>
      </c>
      <c r="E616" s="113"/>
      <c r="F616" s="11"/>
      <c r="G616" s="113"/>
      <c r="H616" s="114">
        <v>0</v>
      </c>
      <c r="I616" s="113">
        <f t="shared" si="128"/>
        <v>0</v>
      </c>
      <c r="J616" s="113">
        <f t="shared" si="129"/>
        <v>0</v>
      </c>
      <c r="K616" s="113" t="str">
        <f>IF(ISERROR(VLOOKUP(AC616,Nachträge!$A$2:$Y$646,25,FALSE)),"",VLOOKUP(AC616,Nachträge!$A$2:$Y$646,25,FALSE))</f>
        <v/>
      </c>
      <c r="L616" s="114">
        <v>0</v>
      </c>
      <c r="M616" s="113" t="e">
        <f t="shared" si="130"/>
        <v>#VALUE!</v>
      </c>
      <c r="N616" s="113" t="e">
        <f t="shared" si="131"/>
        <v>#VALUE!</v>
      </c>
      <c r="O616" s="113" t="e">
        <f t="shared" si="132"/>
        <v>#VALUE!</v>
      </c>
      <c r="P616" s="113" t="e">
        <f t="shared" si="133"/>
        <v>#VALUE!</v>
      </c>
      <c r="Q616" s="113">
        <f>SUMIFS(Zahlungsfreigabe!$K$12:$K$1000,Zahlungsfreigabe!$C$12:$C$1000,Baukosten!F616,Zahlungsfreigabe!$E$12:$E$1000,D616)</f>
        <v>0</v>
      </c>
      <c r="R616" s="113" t="e">
        <f t="shared" si="134"/>
        <v>#VALUE!</v>
      </c>
      <c r="S616" s="130" t="e">
        <f t="shared" si="135"/>
        <v>#VALUE!</v>
      </c>
      <c r="T616" s="55">
        <v>0</v>
      </c>
      <c r="U616" s="113" t="e">
        <f t="shared" si="136"/>
        <v>#VALUE!</v>
      </c>
      <c r="V616" s="11"/>
      <c r="W616" s="11"/>
      <c r="AC616" s="100" t="str">
        <f t="shared" si="125"/>
        <v/>
      </c>
      <c r="AD616" s="129" t="e">
        <f t="shared" si="126"/>
        <v>#VALUE!</v>
      </c>
      <c r="AE616" s="5" t="e">
        <f t="shared" si="127"/>
        <v>#VALUE!</v>
      </c>
    </row>
    <row r="617" spans="1:31" x14ac:dyDescent="0.2">
      <c r="A617" s="41" t="str">
        <f>IF(F617="","",1+MAX(A$10:A616))</f>
        <v/>
      </c>
      <c r="B617" s="10"/>
      <c r="C617" s="10">
        <v>323</v>
      </c>
      <c r="D617" s="11" t="s">
        <v>99</v>
      </c>
      <c r="E617" s="113"/>
      <c r="F617" s="11"/>
      <c r="G617" s="113"/>
      <c r="H617" s="114">
        <v>0</v>
      </c>
      <c r="I617" s="113">
        <f t="shared" si="128"/>
        <v>0</v>
      </c>
      <c r="J617" s="113">
        <f t="shared" si="129"/>
        <v>0</v>
      </c>
      <c r="K617" s="113" t="str">
        <f>IF(ISERROR(VLOOKUP(AC617,Nachträge!$A$2:$Y$646,25,FALSE)),"",VLOOKUP(AC617,Nachträge!$A$2:$Y$646,25,FALSE))</f>
        <v/>
      </c>
      <c r="L617" s="114">
        <v>0</v>
      </c>
      <c r="M617" s="113" t="e">
        <f t="shared" si="130"/>
        <v>#VALUE!</v>
      </c>
      <c r="N617" s="113" t="e">
        <f t="shared" si="131"/>
        <v>#VALUE!</v>
      </c>
      <c r="O617" s="113" t="e">
        <f t="shared" si="132"/>
        <v>#VALUE!</v>
      </c>
      <c r="P617" s="113" t="e">
        <f t="shared" si="133"/>
        <v>#VALUE!</v>
      </c>
      <c r="Q617" s="113">
        <f>SUMIFS(Zahlungsfreigabe!$K$12:$K$1000,Zahlungsfreigabe!$C$12:$C$1000,Baukosten!F617,Zahlungsfreigabe!$E$12:$E$1000,D617)</f>
        <v>0</v>
      </c>
      <c r="R617" s="113" t="e">
        <f t="shared" si="134"/>
        <v>#VALUE!</v>
      </c>
      <c r="S617" s="130" t="e">
        <f t="shared" si="135"/>
        <v>#VALUE!</v>
      </c>
      <c r="T617" s="55">
        <v>0</v>
      </c>
      <c r="U617" s="113" t="e">
        <f t="shared" si="136"/>
        <v>#VALUE!</v>
      </c>
      <c r="V617" s="11"/>
      <c r="W617" s="11"/>
      <c r="AC617" s="100" t="str">
        <f t="shared" si="125"/>
        <v/>
      </c>
      <c r="AD617" s="129" t="e">
        <f t="shared" si="126"/>
        <v>#VALUE!</v>
      </c>
      <c r="AE617" s="5" t="e">
        <f t="shared" si="127"/>
        <v>#VALUE!</v>
      </c>
    </row>
    <row r="618" spans="1:31" x14ac:dyDescent="0.2">
      <c r="A618" s="41" t="str">
        <f>IF(F618="","",1+MAX(A$10:A617))</f>
        <v/>
      </c>
      <c r="B618" s="10"/>
      <c r="C618" s="10">
        <v>323</v>
      </c>
      <c r="D618" s="11" t="s">
        <v>99</v>
      </c>
      <c r="E618" s="113"/>
      <c r="F618" s="11"/>
      <c r="G618" s="113"/>
      <c r="H618" s="114">
        <v>0</v>
      </c>
      <c r="I618" s="113">
        <f t="shared" si="128"/>
        <v>0</v>
      </c>
      <c r="J618" s="113">
        <f t="shared" si="129"/>
        <v>0</v>
      </c>
      <c r="K618" s="113" t="str">
        <f>IF(ISERROR(VLOOKUP(AC618,Nachträge!$A$2:$Y$646,25,FALSE)),"",VLOOKUP(AC618,Nachträge!$A$2:$Y$646,25,FALSE))</f>
        <v/>
      </c>
      <c r="L618" s="114">
        <v>0</v>
      </c>
      <c r="M618" s="113" t="e">
        <f t="shared" si="130"/>
        <v>#VALUE!</v>
      </c>
      <c r="N618" s="113" t="e">
        <f t="shared" si="131"/>
        <v>#VALUE!</v>
      </c>
      <c r="O618" s="113" t="e">
        <f t="shared" si="132"/>
        <v>#VALUE!</v>
      </c>
      <c r="P618" s="113" t="e">
        <f t="shared" si="133"/>
        <v>#VALUE!</v>
      </c>
      <c r="Q618" s="113">
        <f>SUMIFS(Zahlungsfreigabe!$K$12:$K$1000,Zahlungsfreigabe!$C$12:$C$1000,Baukosten!F618,Zahlungsfreigabe!$E$12:$E$1000,D618)</f>
        <v>0</v>
      </c>
      <c r="R618" s="113" t="e">
        <f t="shared" si="134"/>
        <v>#VALUE!</v>
      </c>
      <c r="S618" s="130" t="e">
        <f t="shared" si="135"/>
        <v>#VALUE!</v>
      </c>
      <c r="T618" s="55">
        <v>0</v>
      </c>
      <c r="U618" s="113" t="e">
        <f t="shared" si="136"/>
        <v>#VALUE!</v>
      </c>
      <c r="V618" s="11"/>
      <c r="W618" s="11"/>
      <c r="AC618" s="100" t="str">
        <f t="shared" si="125"/>
        <v/>
      </c>
      <c r="AD618" s="129" t="e">
        <f t="shared" si="126"/>
        <v>#VALUE!</v>
      </c>
      <c r="AE618" s="5" t="e">
        <f t="shared" si="127"/>
        <v>#VALUE!</v>
      </c>
    </row>
    <row r="619" spans="1:31" x14ac:dyDescent="0.2">
      <c r="A619" s="41" t="str">
        <f>IF(F619="","",1+MAX(A$10:A618))</f>
        <v/>
      </c>
      <c r="B619" s="10"/>
      <c r="C619" s="10">
        <v>323</v>
      </c>
      <c r="D619" s="11" t="s">
        <v>99</v>
      </c>
      <c r="E619" s="113"/>
      <c r="F619" s="11"/>
      <c r="G619" s="113"/>
      <c r="H619" s="114">
        <v>0</v>
      </c>
      <c r="I619" s="113">
        <f t="shared" si="128"/>
        <v>0</v>
      </c>
      <c r="J619" s="113">
        <f t="shared" si="129"/>
        <v>0</v>
      </c>
      <c r="K619" s="113" t="str">
        <f>IF(ISERROR(VLOOKUP(AC619,Nachträge!$A$2:$Y$646,25,FALSE)),"",VLOOKUP(AC619,Nachträge!$A$2:$Y$646,25,FALSE))</f>
        <v/>
      </c>
      <c r="L619" s="114">
        <v>0</v>
      </c>
      <c r="M619" s="113" t="e">
        <f t="shared" si="130"/>
        <v>#VALUE!</v>
      </c>
      <c r="N619" s="113" t="e">
        <f t="shared" si="131"/>
        <v>#VALUE!</v>
      </c>
      <c r="O619" s="113" t="e">
        <f t="shared" si="132"/>
        <v>#VALUE!</v>
      </c>
      <c r="P619" s="113" t="e">
        <f t="shared" si="133"/>
        <v>#VALUE!</v>
      </c>
      <c r="Q619" s="113">
        <f>SUMIFS(Zahlungsfreigabe!$K$12:$K$1000,Zahlungsfreigabe!$C$12:$C$1000,Baukosten!F619,Zahlungsfreigabe!$E$12:$E$1000,D619)</f>
        <v>0</v>
      </c>
      <c r="R619" s="113" t="e">
        <f t="shared" si="134"/>
        <v>#VALUE!</v>
      </c>
      <c r="S619" s="130" t="e">
        <f t="shared" si="135"/>
        <v>#VALUE!</v>
      </c>
      <c r="T619" s="55">
        <v>0</v>
      </c>
      <c r="U619" s="113" t="e">
        <f t="shared" si="136"/>
        <v>#VALUE!</v>
      </c>
      <c r="V619" s="11"/>
      <c r="W619" s="11"/>
      <c r="AC619" s="100" t="str">
        <f t="shared" si="125"/>
        <v/>
      </c>
      <c r="AD619" s="129" t="e">
        <f t="shared" si="126"/>
        <v>#VALUE!</v>
      </c>
      <c r="AE619" s="5" t="e">
        <f t="shared" si="127"/>
        <v>#VALUE!</v>
      </c>
    </row>
    <row r="620" spans="1:31" x14ac:dyDescent="0.2">
      <c r="A620" s="41" t="str">
        <f>IF(F620="","",1+MAX(A$10:A619))</f>
        <v/>
      </c>
      <c r="B620" s="10"/>
      <c r="C620" s="10">
        <v>323</v>
      </c>
      <c r="D620" s="11" t="s">
        <v>99</v>
      </c>
      <c r="E620" s="113"/>
      <c r="F620" s="11"/>
      <c r="G620" s="113"/>
      <c r="H620" s="114">
        <v>0</v>
      </c>
      <c r="I620" s="113">
        <f t="shared" si="128"/>
        <v>0</v>
      </c>
      <c r="J620" s="113">
        <f t="shared" si="129"/>
        <v>0</v>
      </c>
      <c r="K620" s="113" t="str">
        <f>IF(ISERROR(VLOOKUP(AC620,Nachträge!$A$2:$Y$646,25,FALSE)),"",VLOOKUP(AC620,Nachträge!$A$2:$Y$646,25,FALSE))</f>
        <v/>
      </c>
      <c r="L620" s="114">
        <v>0</v>
      </c>
      <c r="M620" s="113" t="e">
        <f t="shared" si="130"/>
        <v>#VALUE!</v>
      </c>
      <c r="N620" s="113" t="e">
        <f t="shared" si="131"/>
        <v>#VALUE!</v>
      </c>
      <c r="O620" s="113" t="e">
        <f t="shared" si="132"/>
        <v>#VALUE!</v>
      </c>
      <c r="P620" s="113" t="e">
        <f t="shared" si="133"/>
        <v>#VALUE!</v>
      </c>
      <c r="Q620" s="113">
        <f>SUMIFS(Zahlungsfreigabe!$K$12:$K$1000,Zahlungsfreigabe!$C$12:$C$1000,Baukosten!F620,Zahlungsfreigabe!$E$12:$E$1000,D620)</f>
        <v>0</v>
      </c>
      <c r="R620" s="113" t="e">
        <f t="shared" si="134"/>
        <v>#VALUE!</v>
      </c>
      <c r="S620" s="130" t="e">
        <f t="shared" si="135"/>
        <v>#VALUE!</v>
      </c>
      <c r="T620" s="55">
        <v>0</v>
      </c>
      <c r="U620" s="113" t="e">
        <f t="shared" si="136"/>
        <v>#VALUE!</v>
      </c>
      <c r="V620" s="11"/>
      <c r="W620" s="11"/>
      <c r="AC620" s="100" t="str">
        <f t="shared" si="125"/>
        <v/>
      </c>
      <c r="AD620" s="129" t="e">
        <f t="shared" si="126"/>
        <v>#VALUE!</v>
      </c>
      <c r="AE620" s="5" t="e">
        <f t="shared" si="127"/>
        <v>#VALUE!</v>
      </c>
    </row>
    <row r="621" spans="1:31" x14ac:dyDescent="0.2">
      <c r="A621" s="41" t="str">
        <f>IF(F621="","",1+MAX(A$10:A620))</f>
        <v/>
      </c>
      <c r="B621" s="10"/>
      <c r="C621" s="10">
        <v>323</v>
      </c>
      <c r="D621" s="11" t="s">
        <v>99</v>
      </c>
      <c r="E621" s="113"/>
      <c r="F621" s="11"/>
      <c r="G621" s="113"/>
      <c r="H621" s="114">
        <v>0</v>
      </c>
      <c r="I621" s="113">
        <f t="shared" si="128"/>
        <v>0</v>
      </c>
      <c r="J621" s="113">
        <f t="shared" si="129"/>
        <v>0</v>
      </c>
      <c r="K621" s="113" t="str">
        <f>IF(ISERROR(VLOOKUP(AC621,Nachträge!$A$2:$Y$646,25,FALSE)),"",VLOOKUP(AC621,Nachträge!$A$2:$Y$646,25,FALSE))</f>
        <v/>
      </c>
      <c r="L621" s="114">
        <v>0</v>
      </c>
      <c r="M621" s="113" t="e">
        <f t="shared" si="130"/>
        <v>#VALUE!</v>
      </c>
      <c r="N621" s="113" t="e">
        <f t="shared" si="131"/>
        <v>#VALUE!</v>
      </c>
      <c r="O621" s="113" t="e">
        <f t="shared" si="132"/>
        <v>#VALUE!</v>
      </c>
      <c r="P621" s="113" t="e">
        <f t="shared" si="133"/>
        <v>#VALUE!</v>
      </c>
      <c r="Q621" s="113">
        <f>SUMIFS(Zahlungsfreigabe!$K$12:$K$1000,Zahlungsfreigabe!$C$12:$C$1000,Baukosten!F621,Zahlungsfreigabe!$E$12:$E$1000,D621)</f>
        <v>0</v>
      </c>
      <c r="R621" s="113" t="e">
        <f t="shared" si="134"/>
        <v>#VALUE!</v>
      </c>
      <c r="S621" s="130" t="e">
        <f t="shared" si="135"/>
        <v>#VALUE!</v>
      </c>
      <c r="T621" s="55">
        <v>0</v>
      </c>
      <c r="U621" s="113" t="e">
        <f t="shared" si="136"/>
        <v>#VALUE!</v>
      </c>
      <c r="V621" s="11"/>
      <c r="W621" s="11"/>
      <c r="AC621" s="100" t="str">
        <f t="shared" si="125"/>
        <v/>
      </c>
      <c r="AD621" s="129" t="e">
        <f t="shared" si="126"/>
        <v>#VALUE!</v>
      </c>
      <c r="AE621" s="5" t="e">
        <f t="shared" si="127"/>
        <v>#VALUE!</v>
      </c>
    </row>
    <row r="622" spans="1:31" x14ac:dyDescent="0.2">
      <c r="A622" s="41" t="str">
        <f>IF(F622="","",1+MAX(A$10:A621))</f>
        <v/>
      </c>
      <c r="B622" s="10"/>
      <c r="C622" s="10">
        <v>323</v>
      </c>
      <c r="D622" s="11" t="s">
        <v>99</v>
      </c>
      <c r="E622" s="113"/>
      <c r="F622" s="11"/>
      <c r="G622" s="113"/>
      <c r="H622" s="114">
        <v>0</v>
      </c>
      <c r="I622" s="113">
        <f t="shared" si="128"/>
        <v>0</v>
      </c>
      <c r="J622" s="113">
        <f t="shared" si="129"/>
        <v>0</v>
      </c>
      <c r="K622" s="113" t="str">
        <f>IF(ISERROR(VLOOKUP(AC622,Nachträge!$A$2:$Y$646,25,FALSE)),"",VLOOKUP(AC622,Nachträge!$A$2:$Y$646,25,FALSE))</f>
        <v/>
      </c>
      <c r="L622" s="114">
        <v>0</v>
      </c>
      <c r="M622" s="113" t="e">
        <f t="shared" si="130"/>
        <v>#VALUE!</v>
      </c>
      <c r="N622" s="113" t="e">
        <f t="shared" si="131"/>
        <v>#VALUE!</v>
      </c>
      <c r="O622" s="113" t="e">
        <f t="shared" si="132"/>
        <v>#VALUE!</v>
      </c>
      <c r="P622" s="113" t="e">
        <f t="shared" si="133"/>
        <v>#VALUE!</v>
      </c>
      <c r="Q622" s="113">
        <f>SUMIFS(Zahlungsfreigabe!$K$12:$K$1000,Zahlungsfreigabe!$C$12:$C$1000,Baukosten!F622,Zahlungsfreigabe!$E$12:$E$1000,D622)</f>
        <v>0</v>
      </c>
      <c r="R622" s="113" t="e">
        <f t="shared" si="134"/>
        <v>#VALUE!</v>
      </c>
      <c r="S622" s="130" t="e">
        <f t="shared" si="135"/>
        <v>#VALUE!</v>
      </c>
      <c r="T622" s="55">
        <v>0</v>
      </c>
      <c r="U622" s="113" t="e">
        <f t="shared" si="136"/>
        <v>#VALUE!</v>
      </c>
      <c r="V622" s="11"/>
      <c r="W622" s="11"/>
      <c r="AC622" s="100" t="str">
        <f t="shared" si="125"/>
        <v/>
      </c>
      <c r="AD622" s="129" t="e">
        <f t="shared" si="126"/>
        <v>#VALUE!</v>
      </c>
      <c r="AE622" s="5" t="e">
        <f t="shared" si="127"/>
        <v>#VALUE!</v>
      </c>
    </row>
    <row r="623" spans="1:31" x14ac:dyDescent="0.2">
      <c r="A623" s="41" t="str">
        <f>IF(F623="","",1+MAX(A$10:A622))</f>
        <v/>
      </c>
      <c r="B623" s="10"/>
      <c r="C623" s="10">
        <v>323</v>
      </c>
      <c r="D623" s="11" t="s">
        <v>99</v>
      </c>
      <c r="E623" s="113"/>
      <c r="F623" s="11"/>
      <c r="G623" s="113"/>
      <c r="H623" s="114">
        <v>0</v>
      </c>
      <c r="I623" s="113">
        <f t="shared" si="128"/>
        <v>0</v>
      </c>
      <c r="J623" s="113">
        <f t="shared" si="129"/>
        <v>0</v>
      </c>
      <c r="K623" s="113" t="str">
        <f>IF(ISERROR(VLOOKUP(AC623,Nachträge!$A$2:$Y$646,25,FALSE)),"",VLOOKUP(AC623,Nachträge!$A$2:$Y$646,25,FALSE))</f>
        <v/>
      </c>
      <c r="L623" s="114">
        <v>0</v>
      </c>
      <c r="M623" s="113" t="e">
        <f t="shared" si="130"/>
        <v>#VALUE!</v>
      </c>
      <c r="N623" s="113" t="e">
        <f t="shared" si="131"/>
        <v>#VALUE!</v>
      </c>
      <c r="O623" s="113" t="e">
        <f t="shared" si="132"/>
        <v>#VALUE!</v>
      </c>
      <c r="P623" s="113" t="e">
        <f t="shared" si="133"/>
        <v>#VALUE!</v>
      </c>
      <c r="Q623" s="113">
        <f>SUMIFS(Zahlungsfreigabe!$K$12:$K$1000,Zahlungsfreigabe!$C$12:$C$1000,Baukosten!F623,Zahlungsfreigabe!$E$12:$E$1000,D623)</f>
        <v>0</v>
      </c>
      <c r="R623" s="113" t="e">
        <f t="shared" si="134"/>
        <v>#VALUE!</v>
      </c>
      <c r="S623" s="130" t="e">
        <f t="shared" si="135"/>
        <v>#VALUE!</v>
      </c>
      <c r="T623" s="55">
        <v>0</v>
      </c>
      <c r="U623" s="113" t="e">
        <f t="shared" si="136"/>
        <v>#VALUE!</v>
      </c>
      <c r="V623" s="11"/>
      <c r="W623" s="11"/>
      <c r="AC623" s="100" t="str">
        <f t="shared" si="125"/>
        <v/>
      </c>
      <c r="AD623" s="129" t="e">
        <f t="shared" si="126"/>
        <v>#VALUE!</v>
      </c>
      <c r="AE623" s="5" t="e">
        <f t="shared" si="127"/>
        <v>#VALUE!</v>
      </c>
    </row>
    <row r="624" spans="1:31" x14ac:dyDescent="0.2">
      <c r="A624" s="41" t="str">
        <f>IF(F624="","",1+MAX(A$10:A623))</f>
        <v/>
      </c>
      <c r="B624" s="10"/>
      <c r="C624" s="10">
        <v>323</v>
      </c>
      <c r="D624" s="11" t="s">
        <v>99</v>
      </c>
      <c r="E624" s="113"/>
      <c r="F624" s="11"/>
      <c r="G624" s="113"/>
      <c r="H624" s="114">
        <v>0</v>
      </c>
      <c r="I624" s="113">
        <f t="shared" si="128"/>
        <v>0</v>
      </c>
      <c r="J624" s="113">
        <f t="shared" si="129"/>
        <v>0</v>
      </c>
      <c r="K624" s="113" t="str">
        <f>IF(ISERROR(VLOOKUP(AC624,Nachträge!$A$2:$Y$646,25,FALSE)),"",VLOOKUP(AC624,Nachträge!$A$2:$Y$646,25,FALSE))</f>
        <v/>
      </c>
      <c r="L624" s="114">
        <v>0</v>
      </c>
      <c r="M624" s="113" t="e">
        <f t="shared" si="130"/>
        <v>#VALUE!</v>
      </c>
      <c r="N624" s="113" t="e">
        <f t="shared" si="131"/>
        <v>#VALUE!</v>
      </c>
      <c r="O624" s="113" t="e">
        <f t="shared" si="132"/>
        <v>#VALUE!</v>
      </c>
      <c r="P624" s="113" t="e">
        <f t="shared" si="133"/>
        <v>#VALUE!</v>
      </c>
      <c r="Q624" s="113">
        <f>SUMIFS(Zahlungsfreigabe!$K$12:$K$1000,Zahlungsfreigabe!$C$12:$C$1000,Baukosten!F624,Zahlungsfreigabe!$E$12:$E$1000,D624)</f>
        <v>0</v>
      </c>
      <c r="R624" s="113" t="e">
        <f t="shared" si="134"/>
        <v>#VALUE!</v>
      </c>
      <c r="S624" s="130" t="e">
        <f t="shared" si="135"/>
        <v>#VALUE!</v>
      </c>
      <c r="T624" s="55">
        <v>0</v>
      </c>
      <c r="U624" s="113" t="e">
        <f t="shared" si="136"/>
        <v>#VALUE!</v>
      </c>
      <c r="V624" s="11"/>
      <c r="W624" s="11"/>
      <c r="AC624" s="100" t="str">
        <f t="shared" si="125"/>
        <v/>
      </c>
      <c r="AD624" s="129" t="e">
        <f t="shared" si="126"/>
        <v>#VALUE!</v>
      </c>
      <c r="AE624" s="5" t="e">
        <f t="shared" si="127"/>
        <v>#VALUE!</v>
      </c>
    </row>
    <row r="625" spans="1:31" x14ac:dyDescent="0.2">
      <c r="A625" s="41" t="str">
        <f>IF(F625="","",1+MAX(A$10:A624))</f>
        <v/>
      </c>
      <c r="B625" s="10"/>
      <c r="C625" s="10">
        <v>323</v>
      </c>
      <c r="D625" s="11" t="s">
        <v>99</v>
      </c>
      <c r="E625" s="113"/>
      <c r="F625" s="11"/>
      <c r="G625" s="113"/>
      <c r="H625" s="114">
        <v>0</v>
      </c>
      <c r="I625" s="113">
        <f t="shared" si="128"/>
        <v>0</v>
      </c>
      <c r="J625" s="113">
        <f t="shared" si="129"/>
        <v>0</v>
      </c>
      <c r="K625" s="113" t="str">
        <f>IF(ISERROR(VLOOKUP(AC625,Nachträge!$A$2:$Y$646,25,FALSE)),"",VLOOKUP(AC625,Nachträge!$A$2:$Y$646,25,FALSE))</f>
        <v/>
      </c>
      <c r="L625" s="114">
        <v>0</v>
      </c>
      <c r="M625" s="113" t="e">
        <f t="shared" si="130"/>
        <v>#VALUE!</v>
      </c>
      <c r="N625" s="113" t="e">
        <f t="shared" si="131"/>
        <v>#VALUE!</v>
      </c>
      <c r="O625" s="113" t="e">
        <f t="shared" si="132"/>
        <v>#VALUE!</v>
      </c>
      <c r="P625" s="113" t="e">
        <f t="shared" si="133"/>
        <v>#VALUE!</v>
      </c>
      <c r="Q625" s="113">
        <f>SUMIFS(Zahlungsfreigabe!$K$12:$K$1000,Zahlungsfreigabe!$C$12:$C$1000,Baukosten!F625,Zahlungsfreigabe!$E$12:$E$1000,D625)</f>
        <v>0</v>
      </c>
      <c r="R625" s="113" t="e">
        <f t="shared" si="134"/>
        <v>#VALUE!</v>
      </c>
      <c r="S625" s="130" t="e">
        <f t="shared" si="135"/>
        <v>#VALUE!</v>
      </c>
      <c r="T625" s="55">
        <v>0</v>
      </c>
      <c r="U625" s="113" t="e">
        <f t="shared" si="136"/>
        <v>#VALUE!</v>
      </c>
      <c r="V625" s="11"/>
      <c r="W625" s="11"/>
      <c r="AC625" s="100" t="str">
        <f t="shared" si="125"/>
        <v/>
      </c>
      <c r="AD625" s="129" t="e">
        <f t="shared" si="126"/>
        <v>#VALUE!</v>
      </c>
      <c r="AE625" s="5" t="e">
        <f t="shared" si="127"/>
        <v>#VALUE!</v>
      </c>
    </row>
    <row r="626" spans="1:31" x14ac:dyDescent="0.2">
      <c r="A626" s="41" t="str">
        <f>IF(F626="","",1+MAX(A$10:A625))</f>
        <v/>
      </c>
      <c r="B626" s="10"/>
      <c r="C626" s="10">
        <v>323</v>
      </c>
      <c r="D626" s="11" t="s">
        <v>99</v>
      </c>
      <c r="E626" s="113"/>
      <c r="F626" s="11"/>
      <c r="G626" s="113"/>
      <c r="H626" s="114">
        <v>0</v>
      </c>
      <c r="I626" s="113">
        <f t="shared" si="128"/>
        <v>0</v>
      </c>
      <c r="J626" s="113">
        <f t="shared" si="129"/>
        <v>0</v>
      </c>
      <c r="K626" s="113" t="str">
        <f>IF(ISERROR(VLOOKUP(AC626,Nachträge!$A$2:$Y$646,25,FALSE)),"",VLOOKUP(AC626,Nachträge!$A$2:$Y$646,25,FALSE))</f>
        <v/>
      </c>
      <c r="L626" s="114">
        <v>0</v>
      </c>
      <c r="M626" s="113" t="e">
        <f t="shared" si="130"/>
        <v>#VALUE!</v>
      </c>
      <c r="N626" s="113" t="e">
        <f t="shared" si="131"/>
        <v>#VALUE!</v>
      </c>
      <c r="O626" s="113" t="e">
        <f t="shared" si="132"/>
        <v>#VALUE!</v>
      </c>
      <c r="P626" s="113" t="e">
        <f t="shared" si="133"/>
        <v>#VALUE!</v>
      </c>
      <c r="Q626" s="113">
        <f>SUMIFS(Zahlungsfreigabe!$K$12:$K$1000,Zahlungsfreigabe!$C$12:$C$1000,Baukosten!F626,Zahlungsfreigabe!$E$12:$E$1000,D626)</f>
        <v>0</v>
      </c>
      <c r="R626" s="113" t="e">
        <f t="shared" si="134"/>
        <v>#VALUE!</v>
      </c>
      <c r="S626" s="130" t="e">
        <f t="shared" si="135"/>
        <v>#VALUE!</v>
      </c>
      <c r="T626" s="55">
        <v>0</v>
      </c>
      <c r="U626" s="113" t="e">
        <f t="shared" si="136"/>
        <v>#VALUE!</v>
      </c>
      <c r="V626" s="11"/>
      <c r="W626" s="11"/>
      <c r="AC626" s="100" t="str">
        <f t="shared" si="125"/>
        <v/>
      </c>
      <c r="AD626" s="129" t="e">
        <f t="shared" si="126"/>
        <v>#VALUE!</v>
      </c>
      <c r="AE626" s="5" t="e">
        <f t="shared" si="127"/>
        <v>#VALUE!</v>
      </c>
    </row>
    <row r="627" spans="1:31" x14ac:dyDescent="0.2">
      <c r="A627" s="41" t="str">
        <f>IF(F627="","",1+MAX(A$10:A626))</f>
        <v/>
      </c>
      <c r="B627" s="10"/>
      <c r="C627" s="10">
        <v>323</v>
      </c>
      <c r="D627" s="11" t="s">
        <v>99</v>
      </c>
      <c r="E627" s="113"/>
      <c r="F627" s="11"/>
      <c r="G627" s="113"/>
      <c r="H627" s="114">
        <v>0</v>
      </c>
      <c r="I627" s="113">
        <f t="shared" si="128"/>
        <v>0</v>
      </c>
      <c r="J627" s="113">
        <f t="shared" si="129"/>
        <v>0</v>
      </c>
      <c r="K627" s="113" t="str">
        <f>IF(ISERROR(VLOOKUP(AC627,Nachträge!$A$2:$Y$646,25,FALSE)),"",VLOOKUP(AC627,Nachträge!$A$2:$Y$646,25,FALSE))</f>
        <v/>
      </c>
      <c r="L627" s="114">
        <v>0</v>
      </c>
      <c r="M627" s="113" t="e">
        <f t="shared" si="130"/>
        <v>#VALUE!</v>
      </c>
      <c r="N627" s="113" t="e">
        <f t="shared" si="131"/>
        <v>#VALUE!</v>
      </c>
      <c r="O627" s="113" t="e">
        <f t="shared" si="132"/>
        <v>#VALUE!</v>
      </c>
      <c r="P627" s="113" t="e">
        <f t="shared" si="133"/>
        <v>#VALUE!</v>
      </c>
      <c r="Q627" s="113">
        <f>SUMIFS(Zahlungsfreigabe!$K$12:$K$1000,Zahlungsfreigabe!$C$12:$C$1000,Baukosten!F627,Zahlungsfreigabe!$E$12:$E$1000,D627)</f>
        <v>0</v>
      </c>
      <c r="R627" s="113" t="e">
        <f t="shared" si="134"/>
        <v>#VALUE!</v>
      </c>
      <c r="S627" s="130" t="e">
        <f t="shared" si="135"/>
        <v>#VALUE!</v>
      </c>
      <c r="T627" s="55">
        <v>0</v>
      </c>
      <c r="U627" s="113" t="e">
        <f t="shared" si="136"/>
        <v>#VALUE!</v>
      </c>
      <c r="V627" s="11"/>
      <c r="W627" s="11"/>
      <c r="AC627" s="100" t="str">
        <f t="shared" si="125"/>
        <v/>
      </c>
      <c r="AD627" s="129" t="e">
        <f t="shared" si="126"/>
        <v>#VALUE!</v>
      </c>
      <c r="AE627" s="5" t="e">
        <f t="shared" si="127"/>
        <v>#VALUE!</v>
      </c>
    </row>
    <row r="628" spans="1:31" x14ac:dyDescent="0.2">
      <c r="A628" s="41" t="str">
        <f>IF(F628="","",1+MAX(A$10:A627))</f>
        <v/>
      </c>
      <c r="B628" s="10"/>
      <c r="C628" s="10">
        <v>324</v>
      </c>
      <c r="D628" s="11" t="s">
        <v>100</v>
      </c>
      <c r="E628" s="113"/>
      <c r="F628" s="11"/>
      <c r="G628" s="113"/>
      <c r="H628" s="114">
        <v>0</v>
      </c>
      <c r="I628" s="113">
        <f t="shared" si="128"/>
        <v>0</v>
      </c>
      <c r="J628" s="113">
        <f t="shared" si="129"/>
        <v>0</v>
      </c>
      <c r="K628" s="113" t="str">
        <f>IF(ISERROR(VLOOKUP(AC628,Nachträge!$A$2:$Y$646,25,FALSE)),"",VLOOKUP(AC628,Nachträge!$A$2:$Y$646,25,FALSE))</f>
        <v/>
      </c>
      <c r="L628" s="114">
        <v>0</v>
      </c>
      <c r="M628" s="113" t="e">
        <f t="shared" si="130"/>
        <v>#VALUE!</v>
      </c>
      <c r="N628" s="113" t="e">
        <f t="shared" si="131"/>
        <v>#VALUE!</v>
      </c>
      <c r="O628" s="113" t="e">
        <f t="shared" si="132"/>
        <v>#VALUE!</v>
      </c>
      <c r="P628" s="113" t="e">
        <f t="shared" si="133"/>
        <v>#VALUE!</v>
      </c>
      <c r="Q628" s="113">
        <f>SUMIFS(Zahlungsfreigabe!$K$12:$K$1000,Zahlungsfreigabe!$C$12:$C$1000,Baukosten!F628,Zahlungsfreigabe!$E$12:$E$1000,D628)</f>
        <v>0</v>
      </c>
      <c r="R628" s="113" t="e">
        <f t="shared" si="134"/>
        <v>#VALUE!</v>
      </c>
      <c r="S628" s="130" t="e">
        <f t="shared" si="135"/>
        <v>#VALUE!</v>
      </c>
      <c r="T628" s="55">
        <v>0</v>
      </c>
      <c r="U628" s="113" t="e">
        <f t="shared" si="136"/>
        <v>#VALUE!</v>
      </c>
      <c r="V628" s="11"/>
      <c r="W628" s="11"/>
      <c r="AC628" s="100" t="str">
        <f t="shared" si="125"/>
        <v/>
      </c>
      <c r="AD628" s="129" t="e">
        <f t="shared" si="126"/>
        <v>#VALUE!</v>
      </c>
      <c r="AE628" s="5" t="e">
        <f t="shared" si="127"/>
        <v>#VALUE!</v>
      </c>
    </row>
    <row r="629" spans="1:31" x14ac:dyDescent="0.2">
      <c r="A629" s="41" t="str">
        <f>IF(F629="","",1+MAX(A$10:A628))</f>
        <v/>
      </c>
      <c r="B629" s="10"/>
      <c r="C629" s="10">
        <v>324</v>
      </c>
      <c r="D629" s="11" t="s">
        <v>100</v>
      </c>
      <c r="E629" s="113"/>
      <c r="F629" s="11"/>
      <c r="G629" s="113"/>
      <c r="H629" s="114">
        <v>0</v>
      </c>
      <c r="I629" s="113">
        <f t="shared" si="128"/>
        <v>0</v>
      </c>
      <c r="J629" s="113">
        <f t="shared" si="129"/>
        <v>0</v>
      </c>
      <c r="K629" s="113" t="str">
        <f>IF(ISERROR(VLOOKUP(AC629,Nachträge!$A$2:$Y$646,25,FALSE)),"",VLOOKUP(AC629,Nachträge!$A$2:$Y$646,25,FALSE))</f>
        <v/>
      </c>
      <c r="L629" s="114">
        <v>0</v>
      </c>
      <c r="M629" s="113" t="e">
        <f t="shared" si="130"/>
        <v>#VALUE!</v>
      </c>
      <c r="N629" s="113" t="e">
        <f t="shared" si="131"/>
        <v>#VALUE!</v>
      </c>
      <c r="O629" s="113" t="e">
        <f t="shared" si="132"/>
        <v>#VALUE!</v>
      </c>
      <c r="P629" s="113" t="e">
        <f t="shared" si="133"/>
        <v>#VALUE!</v>
      </c>
      <c r="Q629" s="113">
        <f>SUMIFS(Zahlungsfreigabe!$K$12:$K$1000,Zahlungsfreigabe!$C$12:$C$1000,Baukosten!F629,Zahlungsfreigabe!$E$12:$E$1000,D629)</f>
        <v>0</v>
      </c>
      <c r="R629" s="113" t="e">
        <f t="shared" si="134"/>
        <v>#VALUE!</v>
      </c>
      <c r="S629" s="130" t="e">
        <f t="shared" si="135"/>
        <v>#VALUE!</v>
      </c>
      <c r="T629" s="55">
        <v>0</v>
      </c>
      <c r="U629" s="113" t="e">
        <f t="shared" si="136"/>
        <v>#VALUE!</v>
      </c>
      <c r="V629" s="11"/>
      <c r="W629" s="11"/>
      <c r="AC629" s="100" t="str">
        <f t="shared" si="125"/>
        <v/>
      </c>
      <c r="AD629" s="129" t="e">
        <f t="shared" si="126"/>
        <v>#VALUE!</v>
      </c>
      <c r="AE629" s="5" t="e">
        <f t="shared" si="127"/>
        <v>#VALUE!</v>
      </c>
    </row>
    <row r="630" spans="1:31" x14ac:dyDescent="0.2">
      <c r="A630" s="41" t="str">
        <f>IF(F630="","",1+MAX(A$10:A629))</f>
        <v/>
      </c>
      <c r="B630" s="10"/>
      <c r="C630" s="10">
        <v>324</v>
      </c>
      <c r="D630" s="11" t="s">
        <v>100</v>
      </c>
      <c r="E630" s="113"/>
      <c r="F630" s="11"/>
      <c r="G630" s="113"/>
      <c r="H630" s="114">
        <v>0</v>
      </c>
      <c r="I630" s="113">
        <f t="shared" si="128"/>
        <v>0</v>
      </c>
      <c r="J630" s="113">
        <f t="shared" si="129"/>
        <v>0</v>
      </c>
      <c r="K630" s="113" t="str">
        <f>IF(ISERROR(VLOOKUP(AC630,Nachträge!$A$2:$Y$646,25,FALSE)),"",VLOOKUP(AC630,Nachträge!$A$2:$Y$646,25,FALSE))</f>
        <v/>
      </c>
      <c r="L630" s="114">
        <v>0</v>
      </c>
      <c r="M630" s="113" t="e">
        <f t="shared" si="130"/>
        <v>#VALUE!</v>
      </c>
      <c r="N630" s="113" t="e">
        <f t="shared" si="131"/>
        <v>#VALUE!</v>
      </c>
      <c r="O630" s="113" t="e">
        <f t="shared" si="132"/>
        <v>#VALUE!</v>
      </c>
      <c r="P630" s="113" t="e">
        <f t="shared" si="133"/>
        <v>#VALUE!</v>
      </c>
      <c r="Q630" s="113">
        <f>SUMIFS(Zahlungsfreigabe!$K$12:$K$1000,Zahlungsfreigabe!$C$12:$C$1000,Baukosten!F630,Zahlungsfreigabe!$E$12:$E$1000,D630)</f>
        <v>0</v>
      </c>
      <c r="R630" s="113" t="e">
        <f t="shared" si="134"/>
        <v>#VALUE!</v>
      </c>
      <c r="S630" s="130" t="e">
        <f t="shared" si="135"/>
        <v>#VALUE!</v>
      </c>
      <c r="T630" s="55">
        <v>0</v>
      </c>
      <c r="U630" s="113" t="e">
        <f t="shared" si="136"/>
        <v>#VALUE!</v>
      </c>
      <c r="V630" s="11"/>
      <c r="W630" s="11"/>
      <c r="AC630" s="100" t="str">
        <f t="shared" si="125"/>
        <v/>
      </c>
      <c r="AD630" s="129" t="e">
        <f t="shared" si="126"/>
        <v>#VALUE!</v>
      </c>
      <c r="AE630" s="5" t="e">
        <f t="shared" si="127"/>
        <v>#VALUE!</v>
      </c>
    </row>
    <row r="631" spans="1:31" x14ac:dyDescent="0.2">
      <c r="A631" s="41" t="str">
        <f>IF(F631="","",1+MAX(A$10:A630))</f>
        <v/>
      </c>
      <c r="B631" s="10"/>
      <c r="C631" s="10">
        <v>324</v>
      </c>
      <c r="D631" s="11" t="s">
        <v>100</v>
      </c>
      <c r="E631" s="113"/>
      <c r="F631" s="11"/>
      <c r="G631" s="113"/>
      <c r="H631" s="114">
        <v>0</v>
      </c>
      <c r="I631" s="113">
        <f t="shared" si="128"/>
        <v>0</v>
      </c>
      <c r="J631" s="113">
        <f t="shared" si="129"/>
        <v>0</v>
      </c>
      <c r="K631" s="113" t="str">
        <f>IF(ISERROR(VLOOKUP(AC631,Nachträge!$A$2:$Y$646,25,FALSE)),"",VLOOKUP(AC631,Nachträge!$A$2:$Y$646,25,FALSE))</f>
        <v/>
      </c>
      <c r="L631" s="114">
        <v>0</v>
      </c>
      <c r="M631" s="113" t="e">
        <f t="shared" si="130"/>
        <v>#VALUE!</v>
      </c>
      <c r="N631" s="113" t="e">
        <f t="shared" si="131"/>
        <v>#VALUE!</v>
      </c>
      <c r="O631" s="113" t="e">
        <f t="shared" si="132"/>
        <v>#VALUE!</v>
      </c>
      <c r="P631" s="113" t="e">
        <f t="shared" si="133"/>
        <v>#VALUE!</v>
      </c>
      <c r="Q631" s="113">
        <f>SUMIFS(Zahlungsfreigabe!$K$12:$K$1000,Zahlungsfreigabe!$C$12:$C$1000,Baukosten!F631,Zahlungsfreigabe!$E$12:$E$1000,D631)</f>
        <v>0</v>
      </c>
      <c r="R631" s="113" t="e">
        <f t="shared" si="134"/>
        <v>#VALUE!</v>
      </c>
      <c r="S631" s="130" t="e">
        <f t="shared" si="135"/>
        <v>#VALUE!</v>
      </c>
      <c r="T631" s="55">
        <v>0</v>
      </c>
      <c r="U631" s="113" t="e">
        <f t="shared" si="136"/>
        <v>#VALUE!</v>
      </c>
      <c r="V631" s="11"/>
      <c r="W631" s="11"/>
      <c r="AC631" s="100" t="str">
        <f t="shared" si="125"/>
        <v/>
      </c>
      <c r="AD631" s="129" t="e">
        <f t="shared" si="126"/>
        <v>#VALUE!</v>
      </c>
      <c r="AE631" s="5" t="e">
        <f t="shared" si="127"/>
        <v>#VALUE!</v>
      </c>
    </row>
    <row r="632" spans="1:31" x14ac:dyDescent="0.2">
      <c r="A632" s="41" t="str">
        <f>IF(F632="","",1+MAX(A$10:A631))</f>
        <v/>
      </c>
      <c r="B632" s="10"/>
      <c r="C632" s="10">
        <v>324</v>
      </c>
      <c r="D632" s="11" t="s">
        <v>100</v>
      </c>
      <c r="E632" s="113"/>
      <c r="F632" s="11"/>
      <c r="G632" s="113"/>
      <c r="H632" s="114">
        <v>0</v>
      </c>
      <c r="I632" s="113">
        <f t="shared" si="128"/>
        <v>0</v>
      </c>
      <c r="J632" s="113">
        <f t="shared" si="129"/>
        <v>0</v>
      </c>
      <c r="K632" s="113" t="str">
        <f>IF(ISERROR(VLOOKUP(AC632,Nachträge!$A$2:$Y$646,25,FALSE)),"",VLOOKUP(AC632,Nachträge!$A$2:$Y$646,25,FALSE))</f>
        <v/>
      </c>
      <c r="L632" s="114">
        <v>0</v>
      </c>
      <c r="M632" s="113" t="e">
        <f t="shared" si="130"/>
        <v>#VALUE!</v>
      </c>
      <c r="N632" s="113" t="e">
        <f t="shared" si="131"/>
        <v>#VALUE!</v>
      </c>
      <c r="O632" s="113" t="e">
        <f t="shared" si="132"/>
        <v>#VALUE!</v>
      </c>
      <c r="P632" s="113" t="e">
        <f t="shared" si="133"/>
        <v>#VALUE!</v>
      </c>
      <c r="Q632" s="113">
        <f>SUMIFS(Zahlungsfreigabe!$K$12:$K$1000,Zahlungsfreigabe!$C$12:$C$1000,Baukosten!F632,Zahlungsfreigabe!$E$12:$E$1000,D632)</f>
        <v>0</v>
      </c>
      <c r="R632" s="113" t="e">
        <f t="shared" si="134"/>
        <v>#VALUE!</v>
      </c>
      <c r="S632" s="130" t="e">
        <f t="shared" si="135"/>
        <v>#VALUE!</v>
      </c>
      <c r="T632" s="55">
        <v>0</v>
      </c>
      <c r="U632" s="113" t="e">
        <f t="shared" si="136"/>
        <v>#VALUE!</v>
      </c>
      <c r="V632" s="11"/>
      <c r="W632" s="11"/>
      <c r="AC632" s="100" t="str">
        <f t="shared" si="125"/>
        <v/>
      </c>
      <c r="AD632" s="129" t="e">
        <f t="shared" si="126"/>
        <v>#VALUE!</v>
      </c>
      <c r="AE632" s="5" t="e">
        <f t="shared" si="127"/>
        <v>#VALUE!</v>
      </c>
    </row>
    <row r="633" spans="1:31" x14ac:dyDescent="0.2">
      <c r="A633" s="41" t="str">
        <f>IF(F633="","",1+MAX(A$10:A632))</f>
        <v/>
      </c>
      <c r="B633" s="10"/>
      <c r="C633" s="10">
        <v>324</v>
      </c>
      <c r="D633" s="11" t="s">
        <v>100</v>
      </c>
      <c r="E633" s="113"/>
      <c r="F633" s="11"/>
      <c r="G633" s="113"/>
      <c r="H633" s="114">
        <v>0</v>
      </c>
      <c r="I633" s="113">
        <f t="shared" si="128"/>
        <v>0</v>
      </c>
      <c r="J633" s="113">
        <f t="shared" si="129"/>
        <v>0</v>
      </c>
      <c r="K633" s="113" t="str">
        <f>IF(ISERROR(VLOOKUP(AC633,Nachträge!$A$2:$Y$646,25,FALSE)),"",VLOOKUP(AC633,Nachträge!$A$2:$Y$646,25,FALSE))</f>
        <v/>
      </c>
      <c r="L633" s="114">
        <v>0</v>
      </c>
      <c r="M633" s="113" t="e">
        <f t="shared" si="130"/>
        <v>#VALUE!</v>
      </c>
      <c r="N633" s="113" t="e">
        <f t="shared" si="131"/>
        <v>#VALUE!</v>
      </c>
      <c r="O633" s="113" t="e">
        <f t="shared" si="132"/>
        <v>#VALUE!</v>
      </c>
      <c r="P633" s="113" t="e">
        <f t="shared" si="133"/>
        <v>#VALUE!</v>
      </c>
      <c r="Q633" s="113">
        <f>SUMIFS(Zahlungsfreigabe!$K$12:$K$1000,Zahlungsfreigabe!$C$12:$C$1000,Baukosten!F633,Zahlungsfreigabe!$E$12:$E$1000,D633)</f>
        <v>0</v>
      </c>
      <c r="R633" s="113" t="e">
        <f t="shared" si="134"/>
        <v>#VALUE!</v>
      </c>
      <c r="S633" s="130" t="e">
        <f t="shared" si="135"/>
        <v>#VALUE!</v>
      </c>
      <c r="T633" s="55">
        <v>0</v>
      </c>
      <c r="U633" s="113" t="e">
        <f t="shared" si="136"/>
        <v>#VALUE!</v>
      </c>
      <c r="V633" s="11"/>
      <c r="W633" s="11"/>
      <c r="AC633" s="100" t="str">
        <f t="shared" si="125"/>
        <v/>
      </c>
      <c r="AD633" s="129" t="e">
        <f t="shared" si="126"/>
        <v>#VALUE!</v>
      </c>
      <c r="AE633" s="5" t="e">
        <f t="shared" si="127"/>
        <v>#VALUE!</v>
      </c>
    </row>
    <row r="634" spans="1:31" x14ac:dyDescent="0.2">
      <c r="A634" s="41" t="str">
        <f>IF(F634="","",1+MAX(A$10:A633))</f>
        <v/>
      </c>
      <c r="B634" s="10"/>
      <c r="C634" s="10">
        <v>324</v>
      </c>
      <c r="D634" s="11" t="s">
        <v>100</v>
      </c>
      <c r="E634" s="113"/>
      <c r="F634" s="11"/>
      <c r="G634" s="113"/>
      <c r="H634" s="114">
        <v>0</v>
      </c>
      <c r="I634" s="113">
        <f t="shared" si="128"/>
        <v>0</v>
      </c>
      <c r="J634" s="113">
        <f t="shared" si="129"/>
        <v>0</v>
      </c>
      <c r="K634" s="113" t="str">
        <f>IF(ISERROR(VLOOKUP(AC634,Nachträge!$A$2:$Y$646,25,FALSE)),"",VLOOKUP(AC634,Nachträge!$A$2:$Y$646,25,FALSE))</f>
        <v/>
      </c>
      <c r="L634" s="114">
        <v>0</v>
      </c>
      <c r="M634" s="113" t="e">
        <f t="shared" si="130"/>
        <v>#VALUE!</v>
      </c>
      <c r="N634" s="113" t="e">
        <f t="shared" si="131"/>
        <v>#VALUE!</v>
      </c>
      <c r="O634" s="113" t="e">
        <f t="shared" si="132"/>
        <v>#VALUE!</v>
      </c>
      <c r="P634" s="113" t="e">
        <f t="shared" si="133"/>
        <v>#VALUE!</v>
      </c>
      <c r="Q634" s="113">
        <f>SUMIFS(Zahlungsfreigabe!$K$12:$K$1000,Zahlungsfreigabe!$C$12:$C$1000,Baukosten!F634,Zahlungsfreigabe!$E$12:$E$1000,D634)</f>
        <v>0</v>
      </c>
      <c r="R634" s="113" t="e">
        <f t="shared" si="134"/>
        <v>#VALUE!</v>
      </c>
      <c r="S634" s="130" t="e">
        <f t="shared" si="135"/>
        <v>#VALUE!</v>
      </c>
      <c r="T634" s="55">
        <v>0</v>
      </c>
      <c r="U634" s="113" t="e">
        <f t="shared" si="136"/>
        <v>#VALUE!</v>
      </c>
      <c r="V634" s="11"/>
      <c r="W634" s="11"/>
      <c r="AC634" s="100" t="str">
        <f t="shared" si="125"/>
        <v/>
      </c>
      <c r="AD634" s="129" t="e">
        <f t="shared" si="126"/>
        <v>#VALUE!</v>
      </c>
      <c r="AE634" s="5" t="e">
        <f t="shared" si="127"/>
        <v>#VALUE!</v>
      </c>
    </row>
    <row r="635" spans="1:31" x14ac:dyDescent="0.2">
      <c r="A635" s="41" t="str">
        <f>IF(F635="","",1+MAX(A$10:A634))</f>
        <v/>
      </c>
      <c r="B635" s="10"/>
      <c r="C635" s="10">
        <v>324</v>
      </c>
      <c r="D635" s="11" t="s">
        <v>100</v>
      </c>
      <c r="E635" s="113"/>
      <c r="F635" s="11"/>
      <c r="G635" s="113"/>
      <c r="H635" s="114">
        <v>0</v>
      </c>
      <c r="I635" s="113">
        <f t="shared" si="128"/>
        <v>0</v>
      </c>
      <c r="J635" s="113">
        <f t="shared" si="129"/>
        <v>0</v>
      </c>
      <c r="K635" s="113" t="str">
        <f>IF(ISERROR(VLOOKUP(AC635,Nachträge!$A$2:$Y$646,25,FALSE)),"",VLOOKUP(AC635,Nachträge!$A$2:$Y$646,25,FALSE))</f>
        <v/>
      </c>
      <c r="L635" s="114">
        <v>0</v>
      </c>
      <c r="M635" s="113" t="e">
        <f t="shared" si="130"/>
        <v>#VALUE!</v>
      </c>
      <c r="N635" s="113" t="e">
        <f t="shared" si="131"/>
        <v>#VALUE!</v>
      </c>
      <c r="O635" s="113" t="e">
        <f t="shared" si="132"/>
        <v>#VALUE!</v>
      </c>
      <c r="P635" s="113" t="e">
        <f t="shared" si="133"/>
        <v>#VALUE!</v>
      </c>
      <c r="Q635" s="113">
        <f>SUMIFS(Zahlungsfreigabe!$K$12:$K$1000,Zahlungsfreigabe!$C$12:$C$1000,Baukosten!F635,Zahlungsfreigabe!$E$12:$E$1000,D635)</f>
        <v>0</v>
      </c>
      <c r="R635" s="113" t="e">
        <f t="shared" si="134"/>
        <v>#VALUE!</v>
      </c>
      <c r="S635" s="130" t="e">
        <f t="shared" si="135"/>
        <v>#VALUE!</v>
      </c>
      <c r="T635" s="55">
        <v>0</v>
      </c>
      <c r="U635" s="113" t="e">
        <f t="shared" si="136"/>
        <v>#VALUE!</v>
      </c>
      <c r="V635" s="11"/>
      <c r="W635" s="11"/>
      <c r="AC635" s="100" t="str">
        <f t="shared" si="125"/>
        <v/>
      </c>
      <c r="AD635" s="129" t="e">
        <f t="shared" si="126"/>
        <v>#VALUE!</v>
      </c>
      <c r="AE635" s="5" t="e">
        <f t="shared" si="127"/>
        <v>#VALUE!</v>
      </c>
    </row>
    <row r="636" spans="1:31" x14ac:dyDescent="0.2">
      <c r="A636" s="41" t="str">
        <f>IF(F636="","",1+MAX(A$10:A635))</f>
        <v/>
      </c>
      <c r="B636" s="10"/>
      <c r="C636" s="10">
        <v>324</v>
      </c>
      <c r="D636" s="11" t="s">
        <v>100</v>
      </c>
      <c r="E636" s="113"/>
      <c r="F636" s="11"/>
      <c r="G636" s="113"/>
      <c r="H636" s="114">
        <v>0</v>
      </c>
      <c r="I636" s="113">
        <f t="shared" si="128"/>
        <v>0</v>
      </c>
      <c r="J636" s="113">
        <f t="shared" si="129"/>
        <v>0</v>
      </c>
      <c r="K636" s="113" t="str">
        <f>IF(ISERROR(VLOOKUP(AC636,Nachträge!$A$2:$Y$646,25,FALSE)),"",VLOOKUP(AC636,Nachträge!$A$2:$Y$646,25,FALSE))</f>
        <v/>
      </c>
      <c r="L636" s="114">
        <v>0</v>
      </c>
      <c r="M636" s="113" t="e">
        <f t="shared" si="130"/>
        <v>#VALUE!</v>
      </c>
      <c r="N636" s="113" t="e">
        <f t="shared" si="131"/>
        <v>#VALUE!</v>
      </c>
      <c r="O636" s="113" t="e">
        <f t="shared" si="132"/>
        <v>#VALUE!</v>
      </c>
      <c r="P636" s="113" t="e">
        <f t="shared" si="133"/>
        <v>#VALUE!</v>
      </c>
      <c r="Q636" s="113">
        <f>SUMIFS(Zahlungsfreigabe!$K$12:$K$1000,Zahlungsfreigabe!$C$12:$C$1000,Baukosten!F636,Zahlungsfreigabe!$E$12:$E$1000,D636)</f>
        <v>0</v>
      </c>
      <c r="R636" s="113" t="e">
        <f t="shared" si="134"/>
        <v>#VALUE!</v>
      </c>
      <c r="S636" s="130" t="e">
        <f t="shared" si="135"/>
        <v>#VALUE!</v>
      </c>
      <c r="T636" s="55">
        <v>0</v>
      </c>
      <c r="U636" s="113" t="e">
        <f t="shared" si="136"/>
        <v>#VALUE!</v>
      </c>
      <c r="V636" s="11"/>
      <c r="W636" s="11"/>
      <c r="AC636" s="100" t="str">
        <f t="shared" si="125"/>
        <v/>
      </c>
      <c r="AD636" s="129" t="e">
        <f t="shared" si="126"/>
        <v>#VALUE!</v>
      </c>
      <c r="AE636" s="5" t="e">
        <f t="shared" si="127"/>
        <v>#VALUE!</v>
      </c>
    </row>
    <row r="637" spans="1:31" x14ac:dyDescent="0.2">
      <c r="A637" s="41" t="str">
        <f>IF(F637="","",1+MAX(A$10:A636))</f>
        <v/>
      </c>
      <c r="B637" s="10"/>
      <c r="C637" s="10">
        <v>324</v>
      </c>
      <c r="D637" s="11" t="s">
        <v>100</v>
      </c>
      <c r="E637" s="113"/>
      <c r="F637" s="11"/>
      <c r="G637" s="113"/>
      <c r="H637" s="114">
        <v>0</v>
      </c>
      <c r="I637" s="113">
        <f t="shared" si="128"/>
        <v>0</v>
      </c>
      <c r="J637" s="113">
        <f t="shared" si="129"/>
        <v>0</v>
      </c>
      <c r="K637" s="113" t="str">
        <f>IF(ISERROR(VLOOKUP(AC637,Nachträge!$A$2:$Y$646,25,FALSE)),"",VLOOKUP(AC637,Nachträge!$A$2:$Y$646,25,FALSE))</f>
        <v/>
      </c>
      <c r="L637" s="114">
        <v>0</v>
      </c>
      <c r="M637" s="113" t="e">
        <f t="shared" si="130"/>
        <v>#VALUE!</v>
      </c>
      <c r="N637" s="113" t="e">
        <f t="shared" si="131"/>
        <v>#VALUE!</v>
      </c>
      <c r="O637" s="113" t="e">
        <f t="shared" si="132"/>
        <v>#VALUE!</v>
      </c>
      <c r="P637" s="113" t="e">
        <f t="shared" si="133"/>
        <v>#VALUE!</v>
      </c>
      <c r="Q637" s="113">
        <f>SUMIFS(Zahlungsfreigabe!$K$12:$K$1000,Zahlungsfreigabe!$C$12:$C$1000,Baukosten!F637,Zahlungsfreigabe!$E$12:$E$1000,D637)</f>
        <v>0</v>
      </c>
      <c r="R637" s="113" t="e">
        <f t="shared" si="134"/>
        <v>#VALUE!</v>
      </c>
      <c r="S637" s="130" t="e">
        <f t="shared" si="135"/>
        <v>#VALUE!</v>
      </c>
      <c r="T637" s="55">
        <v>0</v>
      </c>
      <c r="U637" s="113" t="e">
        <f t="shared" si="136"/>
        <v>#VALUE!</v>
      </c>
      <c r="V637" s="11"/>
      <c r="W637" s="11"/>
      <c r="AC637" s="100" t="str">
        <f t="shared" si="125"/>
        <v/>
      </c>
      <c r="AD637" s="129" t="e">
        <f t="shared" si="126"/>
        <v>#VALUE!</v>
      </c>
      <c r="AE637" s="5" t="e">
        <f t="shared" si="127"/>
        <v>#VALUE!</v>
      </c>
    </row>
    <row r="638" spans="1:31" x14ac:dyDescent="0.2">
      <c r="A638" s="41" t="str">
        <f>IF(F638="","",1+MAX(A$10:A637))</f>
        <v/>
      </c>
      <c r="B638" s="10"/>
      <c r="C638" s="10">
        <v>324</v>
      </c>
      <c r="D638" s="11" t="s">
        <v>100</v>
      </c>
      <c r="E638" s="113"/>
      <c r="F638" s="11"/>
      <c r="G638" s="113"/>
      <c r="H638" s="114">
        <v>0</v>
      </c>
      <c r="I638" s="113">
        <f t="shared" si="128"/>
        <v>0</v>
      </c>
      <c r="J638" s="113">
        <f t="shared" si="129"/>
        <v>0</v>
      </c>
      <c r="K638" s="113" t="str">
        <f>IF(ISERROR(VLOOKUP(AC638,Nachträge!$A$2:$Y$646,25,FALSE)),"",VLOOKUP(AC638,Nachträge!$A$2:$Y$646,25,FALSE))</f>
        <v/>
      </c>
      <c r="L638" s="114">
        <v>0</v>
      </c>
      <c r="M638" s="113" t="e">
        <f t="shared" si="130"/>
        <v>#VALUE!</v>
      </c>
      <c r="N638" s="113" t="e">
        <f t="shared" si="131"/>
        <v>#VALUE!</v>
      </c>
      <c r="O638" s="113" t="e">
        <f t="shared" si="132"/>
        <v>#VALUE!</v>
      </c>
      <c r="P638" s="113" t="e">
        <f t="shared" si="133"/>
        <v>#VALUE!</v>
      </c>
      <c r="Q638" s="113">
        <f>SUMIFS(Zahlungsfreigabe!$K$12:$K$1000,Zahlungsfreigabe!$C$12:$C$1000,Baukosten!F638,Zahlungsfreigabe!$E$12:$E$1000,D638)</f>
        <v>0</v>
      </c>
      <c r="R638" s="113" t="e">
        <f t="shared" si="134"/>
        <v>#VALUE!</v>
      </c>
      <c r="S638" s="130" t="e">
        <f t="shared" si="135"/>
        <v>#VALUE!</v>
      </c>
      <c r="T638" s="55">
        <v>0</v>
      </c>
      <c r="U638" s="113" t="e">
        <f t="shared" si="136"/>
        <v>#VALUE!</v>
      </c>
      <c r="V638" s="11"/>
      <c r="W638" s="11"/>
      <c r="AC638" s="100" t="str">
        <f t="shared" si="125"/>
        <v/>
      </c>
      <c r="AD638" s="129" t="e">
        <f t="shared" si="126"/>
        <v>#VALUE!</v>
      </c>
      <c r="AE638" s="5" t="e">
        <f t="shared" si="127"/>
        <v>#VALUE!</v>
      </c>
    </row>
    <row r="639" spans="1:31" x14ac:dyDescent="0.2">
      <c r="A639" s="41" t="str">
        <f>IF(F639="","",1+MAX(A$10:A638))</f>
        <v/>
      </c>
      <c r="B639" s="10"/>
      <c r="C639" s="10">
        <v>324</v>
      </c>
      <c r="D639" s="11" t="s">
        <v>100</v>
      </c>
      <c r="E639" s="113"/>
      <c r="F639" s="11"/>
      <c r="G639" s="113"/>
      <c r="H639" s="114">
        <v>0</v>
      </c>
      <c r="I639" s="113">
        <f t="shared" si="128"/>
        <v>0</v>
      </c>
      <c r="J639" s="113">
        <f t="shared" si="129"/>
        <v>0</v>
      </c>
      <c r="K639" s="113" t="str">
        <f>IF(ISERROR(VLOOKUP(AC639,Nachträge!$A$2:$Y$646,25,FALSE)),"",VLOOKUP(AC639,Nachträge!$A$2:$Y$646,25,FALSE))</f>
        <v/>
      </c>
      <c r="L639" s="114">
        <v>0</v>
      </c>
      <c r="M639" s="113" t="e">
        <f t="shared" si="130"/>
        <v>#VALUE!</v>
      </c>
      <c r="N639" s="113" t="e">
        <f t="shared" si="131"/>
        <v>#VALUE!</v>
      </c>
      <c r="O639" s="113" t="e">
        <f t="shared" si="132"/>
        <v>#VALUE!</v>
      </c>
      <c r="P639" s="113" t="e">
        <f t="shared" si="133"/>
        <v>#VALUE!</v>
      </c>
      <c r="Q639" s="113">
        <f>SUMIFS(Zahlungsfreigabe!$K$12:$K$1000,Zahlungsfreigabe!$C$12:$C$1000,Baukosten!F639,Zahlungsfreigabe!$E$12:$E$1000,D639)</f>
        <v>0</v>
      </c>
      <c r="R639" s="113" t="e">
        <f t="shared" si="134"/>
        <v>#VALUE!</v>
      </c>
      <c r="S639" s="130" t="e">
        <f t="shared" si="135"/>
        <v>#VALUE!</v>
      </c>
      <c r="T639" s="55">
        <v>0</v>
      </c>
      <c r="U639" s="113" t="e">
        <f t="shared" si="136"/>
        <v>#VALUE!</v>
      </c>
      <c r="V639" s="11"/>
      <c r="W639" s="11"/>
      <c r="AC639" s="100" t="str">
        <f t="shared" si="125"/>
        <v/>
      </c>
      <c r="AD639" s="129" t="e">
        <f t="shared" si="126"/>
        <v>#VALUE!</v>
      </c>
      <c r="AE639" s="5" t="e">
        <f t="shared" si="127"/>
        <v>#VALUE!</v>
      </c>
    </row>
    <row r="640" spans="1:31" x14ac:dyDescent="0.2">
      <c r="A640" s="41" t="str">
        <f>IF(F640="","",1+MAX(A$10:A639))</f>
        <v/>
      </c>
      <c r="B640" s="10"/>
      <c r="C640" s="10">
        <v>324</v>
      </c>
      <c r="D640" s="11" t="s">
        <v>100</v>
      </c>
      <c r="E640" s="113"/>
      <c r="F640" s="11"/>
      <c r="G640" s="113"/>
      <c r="H640" s="114">
        <v>0</v>
      </c>
      <c r="I640" s="113">
        <f t="shared" si="128"/>
        <v>0</v>
      </c>
      <c r="J640" s="113">
        <f t="shared" si="129"/>
        <v>0</v>
      </c>
      <c r="K640" s="113" t="str">
        <f>IF(ISERROR(VLOOKUP(AC640,Nachträge!$A$2:$Y$646,25,FALSE)),"",VLOOKUP(AC640,Nachträge!$A$2:$Y$646,25,FALSE))</f>
        <v/>
      </c>
      <c r="L640" s="114">
        <v>0</v>
      </c>
      <c r="M640" s="113" t="e">
        <f t="shared" si="130"/>
        <v>#VALUE!</v>
      </c>
      <c r="N640" s="113" t="e">
        <f t="shared" si="131"/>
        <v>#VALUE!</v>
      </c>
      <c r="O640" s="113" t="e">
        <f t="shared" si="132"/>
        <v>#VALUE!</v>
      </c>
      <c r="P640" s="113" t="e">
        <f t="shared" si="133"/>
        <v>#VALUE!</v>
      </c>
      <c r="Q640" s="113">
        <f>SUMIFS(Zahlungsfreigabe!$K$12:$K$1000,Zahlungsfreigabe!$C$12:$C$1000,Baukosten!F640,Zahlungsfreigabe!$E$12:$E$1000,D640)</f>
        <v>0</v>
      </c>
      <c r="R640" s="113" t="e">
        <f t="shared" si="134"/>
        <v>#VALUE!</v>
      </c>
      <c r="S640" s="130" t="e">
        <f t="shared" si="135"/>
        <v>#VALUE!</v>
      </c>
      <c r="T640" s="55">
        <v>0</v>
      </c>
      <c r="U640" s="113" t="e">
        <f t="shared" si="136"/>
        <v>#VALUE!</v>
      </c>
      <c r="V640" s="11"/>
      <c r="W640" s="11"/>
      <c r="AC640" s="100" t="str">
        <f t="shared" si="125"/>
        <v/>
      </c>
      <c r="AD640" s="129" t="e">
        <f t="shared" si="126"/>
        <v>#VALUE!</v>
      </c>
      <c r="AE640" s="5" t="e">
        <f t="shared" si="127"/>
        <v>#VALUE!</v>
      </c>
    </row>
    <row r="641" spans="1:31" x14ac:dyDescent="0.2">
      <c r="A641" s="41" t="str">
        <f>IF(F641="","",1+MAX(A$10:A640))</f>
        <v/>
      </c>
      <c r="B641" s="10"/>
      <c r="C641" s="10">
        <v>324</v>
      </c>
      <c r="D641" s="11" t="s">
        <v>100</v>
      </c>
      <c r="E641" s="113"/>
      <c r="F641" s="11"/>
      <c r="G641" s="113"/>
      <c r="H641" s="114">
        <v>0</v>
      </c>
      <c r="I641" s="113">
        <f t="shared" si="128"/>
        <v>0</v>
      </c>
      <c r="J641" s="113">
        <f t="shared" si="129"/>
        <v>0</v>
      </c>
      <c r="K641" s="113" t="str">
        <f>IF(ISERROR(VLOOKUP(AC641,Nachträge!$A$2:$Y$646,25,FALSE)),"",VLOOKUP(AC641,Nachträge!$A$2:$Y$646,25,FALSE))</f>
        <v/>
      </c>
      <c r="L641" s="114">
        <v>0</v>
      </c>
      <c r="M641" s="113" t="e">
        <f t="shared" si="130"/>
        <v>#VALUE!</v>
      </c>
      <c r="N641" s="113" t="e">
        <f t="shared" si="131"/>
        <v>#VALUE!</v>
      </c>
      <c r="O641" s="113" t="e">
        <f t="shared" si="132"/>
        <v>#VALUE!</v>
      </c>
      <c r="P641" s="113" t="e">
        <f t="shared" si="133"/>
        <v>#VALUE!</v>
      </c>
      <c r="Q641" s="113">
        <f>SUMIFS(Zahlungsfreigabe!$K$12:$K$1000,Zahlungsfreigabe!$C$12:$C$1000,Baukosten!F641,Zahlungsfreigabe!$E$12:$E$1000,D641)</f>
        <v>0</v>
      </c>
      <c r="R641" s="113" t="e">
        <f t="shared" si="134"/>
        <v>#VALUE!</v>
      </c>
      <c r="S641" s="130" t="e">
        <f t="shared" si="135"/>
        <v>#VALUE!</v>
      </c>
      <c r="T641" s="55">
        <v>0</v>
      </c>
      <c r="U641" s="113" t="e">
        <f t="shared" si="136"/>
        <v>#VALUE!</v>
      </c>
      <c r="V641" s="11"/>
      <c r="W641" s="11"/>
      <c r="AC641" s="100" t="str">
        <f t="shared" si="125"/>
        <v/>
      </c>
      <c r="AD641" s="129" t="e">
        <f t="shared" si="126"/>
        <v>#VALUE!</v>
      </c>
      <c r="AE641" s="5" t="e">
        <f t="shared" si="127"/>
        <v>#VALUE!</v>
      </c>
    </row>
    <row r="642" spans="1:31" x14ac:dyDescent="0.2">
      <c r="A642" s="41" t="str">
        <f>IF(F642="","",1+MAX(A$10:A641))</f>
        <v/>
      </c>
      <c r="B642" s="10"/>
      <c r="C642" s="10">
        <v>324</v>
      </c>
      <c r="D642" s="11" t="s">
        <v>100</v>
      </c>
      <c r="E642" s="113"/>
      <c r="F642" s="11"/>
      <c r="G642" s="113"/>
      <c r="H642" s="114">
        <v>0</v>
      </c>
      <c r="I642" s="113">
        <f t="shared" si="128"/>
        <v>0</v>
      </c>
      <c r="J642" s="113">
        <f t="shared" si="129"/>
        <v>0</v>
      </c>
      <c r="K642" s="113" t="str">
        <f>IF(ISERROR(VLOOKUP(AC642,Nachträge!$A$2:$Y$646,25,FALSE)),"",VLOOKUP(AC642,Nachträge!$A$2:$Y$646,25,FALSE))</f>
        <v/>
      </c>
      <c r="L642" s="114">
        <v>0</v>
      </c>
      <c r="M642" s="113" t="e">
        <f t="shared" si="130"/>
        <v>#VALUE!</v>
      </c>
      <c r="N642" s="113" t="e">
        <f t="shared" si="131"/>
        <v>#VALUE!</v>
      </c>
      <c r="O642" s="113" t="e">
        <f t="shared" si="132"/>
        <v>#VALUE!</v>
      </c>
      <c r="P642" s="113" t="e">
        <f t="shared" si="133"/>
        <v>#VALUE!</v>
      </c>
      <c r="Q642" s="113">
        <f>SUMIFS(Zahlungsfreigabe!$K$12:$K$1000,Zahlungsfreigabe!$C$12:$C$1000,Baukosten!F642,Zahlungsfreigabe!$E$12:$E$1000,D642)</f>
        <v>0</v>
      </c>
      <c r="R642" s="113" t="e">
        <f t="shared" si="134"/>
        <v>#VALUE!</v>
      </c>
      <c r="S642" s="130" t="e">
        <f t="shared" si="135"/>
        <v>#VALUE!</v>
      </c>
      <c r="T642" s="55">
        <v>0</v>
      </c>
      <c r="U642" s="113" t="e">
        <f t="shared" si="136"/>
        <v>#VALUE!</v>
      </c>
      <c r="V642" s="11"/>
      <c r="W642" s="11"/>
      <c r="AC642" s="100" t="str">
        <f t="shared" si="125"/>
        <v/>
      </c>
      <c r="AD642" s="129" t="e">
        <f t="shared" si="126"/>
        <v>#VALUE!</v>
      </c>
      <c r="AE642" s="5" t="e">
        <f t="shared" si="127"/>
        <v>#VALUE!</v>
      </c>
    </row>
    <row r="643" spans="1:31" x14ac:dyDescent="0.2">
      <c r="A643" s="41" t="str">
        <f>IF(F643="","",1+MAX(A$10:A642))</f>
        <v/>
      </c>
      <c r="B643" s="10"/>
      <c r="C643" s="10">
        <v>324</v>
      </c>
      <c r="D643" s="11" t="s">
        <v>100</v>
      </c>
      <c r="E643" s="113"/>
      <c r="F643" s="11"/>
      <c r="G643" s="113"/>
      <c r="H643" s="114">
        <v>0</v>
      </c>
      <c r="I643" s="113">
        <f t="shared" si="128"/>
        <v>0</v>
      </c>
      <c r="J643" s="113">
        <f t="shared" si="129"/>
        <v>0</v>
      </c>
      <c r="K643" s="113" t="str">
        <f>IF(ISERROR(VLOOKUP(AC643,Nachträge!$A$2:$Y$646,25,FALSE)),"",VLOOKUP(AC643,Nachträge!$A$2:$Y$646,25,FALSE))</f>
        <v/>
      </c>
      <c r="L643" s="114">
        <v>0</v>
      </c>
      <c r="M643" s="113" t="e">
        <f t="shared" si="130"/>
        <v>#VALUE!</v>
      </c>
      <c r="N643" s="113" t="e">
        <f t="shared" si="131"/>
        <v>#VALUE!</v>
      </c>
      <c r="O643" s="113" t="e">
        <f t="shared" si="132"/>
        <v>#VALUE!</v>
      </c>
      <c r="P643" s="113" t="e">
        <f t="shared" si="133"/>
        <v>#VALUE!</v>
      </c>
      <c r="Q643" s="113">
        <f>SUMIFS(Zahlungsfreigabe!$K$12:$K$1000,Zahlungsfreigabe!$C$12:$C$1000,Baukosten!F643,Zahlungsfreigabe!$E$12:$E$1000,D643)</f>
        <v>0</v>
      </c>
      <c r="R643" s="113" t="e">
        <f t="shared" si="134"/>
        <v>#VALUE!</v>
      </c>
      <c r="S643" s="130" t="e">
        <f t="shared" si="135"/>
        <v>#VALUE!</v>
      </c>
      <c r="T643" s="55">
        <v>0</v>
      </c>
      <c r="U643" s="113" t="e">
        <f t="shared" si="136"/>
        <v>#VALUE!</v>
      </c>
      <c r="V643" s="11"/>
      <c r="W643" s="11"/>
      <c r="AC643" s="100" t="str">
        <f t="shared" si="125"/>
        <v/>
      </c>
      <c r="AD643" s="129" t="e">
        <f t="shared" si="126"/>
        <v>#VALUE!</v>
      </c>
      <c r="AE643" s="5" t="e">
        <f t="shared" si="127"/>
        <v>#VALUE!</v>
      </c>
    </row>
    <row r="644" spans="1:31" x14ac:dyDescent="0.2">
      <c r="A644" s="41" t="str">
        <f>IF(F644="","",1+MAX(A$10:A643))</f>
        <v/>
      </c>
      <c r="B644" s="10"/>
      <c r="C644" s="10">
        <v>324</v>
      </c>
      <c r="D644" s="11" t="s">
        <v>100</v>
      </c>
      <c r="E644" s="113"/>
      <c r="F644" s="11"/>
      <c r="G644" s="113"/>
      <c r="H644" s="114">
        <v>0</v>
      </c>
      <c r="I644" s="113">
        <f t="shared" si="128"/>
        <v>0</v>
      </c>
      <c r="J644" s="113">
        <f t="shared" si="129"/>
        <v>0</v>
      </c>
      <c r="K644" s="113" t="str">
        <f>IF(ISERROR(VLOOKUP(AC644,Nachträge!$A$2:$Y$646,25,FALSE)),"",VLOOKUP(AC644,Nachträge!$A$2:$Y$646,25,FALSE))</f>
        <v/>
      </c>
      <c r="L644" s="114">
        <v>0</v>
      </c>
      <c r="M644" s="113" t="e">
        <f t="shared" si="130"/>
        <v>#VALUE!</v>
      </c>
      <c r="N644" s="113" t="e">
        <f t="shared" si="131"/>
        <v>#VALUE!</v>
      </c>
      <c r="O644" s="113" t="e">
        <f t="shared" si="132"/>
        <v>#VALUE!</v>
      </c>
      <c r="P644" s="113" t="e">
        <f t="shared" si="133"/>
        <v>#VALUE!</v>
      </c>
      <c r="Q644" s="113">
        <f>SUMIFS(Zahlungsfreigabe!$K$12:$K$1000,Zahlungsfreigabe!$C$12:$C$1000,Baukosten!F644,Zahlungsfreigabe!$E$12:$E$1000,D644)</f>
        <v>0</v>
      </c>
      <c r="R644" s="113" t="e">
        <f t="shared" si="134"/>
        <v>#VALUE!</v>
      </c>
      <c r="S644" s="130" t="e">
        <f t="shared" si="135"/>
        <v>#VALUE!</v>
      </c>
      <c r="T644" s="55">
        <v>0</v>
      </c>
      <c r="U644" s="113" t="e">
        <f t="shared" si="136"/>
        <v>#VALUE!</v>
      </c>
      <c r="V644" s="11"/>
      <c r="W644" s="11"/>
      <c r="AC644" s="100" t="str">
        <f t="shared" si="125"/>
        <v/>
      </c>
      <c r="AD644" s="129" t="e">
        <f t="shared" si="126"/>
        <v>#VALUE!</v>
      </c>
      <c r="AE644" s="5" t="e">
        <f t="shared" si="127"/>
        <v>#VALUE!</v>
      </c>
    </row>
    <row r="645" spans="1:31" x14ac:dyDescent="0.2">
      <c r="A645" s="41" t="str">
        <f>IF(F645="","",1+MAX(A$10:A644))</f>
        <v/>
      </c>
      <c r="B645" s="10"/>
      <c r="C645" s="10">
        <v>324</v>
      </c>
      <c r="D645" s="11" t="s">
        <v>100</v>
      </c>
      <c r="E645" s="113"/>
      <c r="F645" s="11"/>
      <c r="G645" s="113"/>
      <c r="H645" s="114">
        <v>0</v>
      </c>
      <c r="I645" s="113">
        <f t="shared" si="128"/>
        <v>0</v>
      </c>
      <c r="J645" s="113">
        <f t="shared" si="129"/>
        <v>0</v>
      </c>
      <c r="K645" s="113" t="str">
        <f>IF(ISERROR(VLOOKUP(AC645,Nachträge!$A$2:$Y$646,25,FALSE)),"",VLOOKUP(AC645,Nachträge!$A$2:$Y$646,25,FALSE))</f>
        <v/>
      </c>
      <c r="L645" s="114">
        <v>0</v>
      </c>
      <c r="M645" s="113" t="e">
        <f t="shared" si="130"/>
        <v>#VALUE!</v>
      </c>
      <c r="N645" s="113" t="e">
        <f t="shared" si="131"/>
        <v>#VALUE!</v>
      </c>
      <c r="O645" s="113" t="e">
        <f t="shared" si="132"/>
        <v>#VALUE!</v>
      </c>
      <c r="P645" s="113" t="e">
        <f t="shared" si="133"/>
        <v>#VALUE!</v>
      </c>
      <c r="Q645" s="113">
        <f>SUMIFS(Zahlungsfreigabe!$K$12:$K$1000,Zahlungsfreigabe!$C$12:$C$1000,Baukosten!F645,Zahlungsfreigabe!$E$12:$E$1000,D645)</f>
        <v>0</v>
      </c>
      <c r="R645" s="113" t="e">
        <f t="shared" si="134"/>
        <v>#VALUE!</v>
      </c>
      <c r="S645" s="130" t="e">
        <f t="shared" si="135"/>
        <v>#VALUE!</v>
      </c>
      <c r="T645" s="55">
        <v>0</v>
      </c>
      <c r="U645" s="113" t="e">
        <f t="shared" si="136"/>
        <v>#VALUE!</v>
      </c>
      <c r="V645" s="11"/>
      <c r="W645" s="11"/>
      <c r="AC645" s="100" t="str">
        <f t="shared" si="125"/>
        <v/>
      </c>
      <c r="AD645" s="129" t="e">
        <f t="shared" si="126"/>
        <v>#VALUE!</v>
      </c>
      <c r="AE645" s="5" t="e">
        <f t="shared" si="127"/>
        <v>#VALUE!</v>
      </c>
    </row>
    <row r="646" spans="1:31" x14ac:dyDescent="0.2">
      <c r="A646" s="41" t="str">
        <f>IF(F646="","",1+MAX(A$10:A645))</f>
        <v/>
      </c>
      <c r="B646" s="10"/>
      <c r="C646" s="10">
        <v>324</v>
      </c>
      <c r="D646" s="11" t="s">
        <v>100</v>
      </c>
      <c r="E646" s="113"/>
      <c r="F646" s="11"/>
      <c r="G646" s="113"/>
      <c r="H646" s="114">
        <v>0</v>
      </c>
      <c r="I646" s="113">
        <f t="shared" si="128"/>
        <v>0</v>
      </c>
      <c r="J646" s="113">
        <f t="shared" si="129"/>
        <v>0</v>
      </c>
      <c r="K646" s="113" t="str">
        <f>IF(ISERROR(VLOOKUP(AC646,Nachträge!$A$2:$Y$646,25,FALSE)),"",VLOOKUP(AC646,Nachträge!$A$2:$Y$646,25,FALSE))</f>
        <v/>
      </c>
      <c r="L646" s="114">
        <v>0</v>
      </c>
      <c r="M646" s="113" t="e">
        <f t="shared" si="130"/>
        <v>#VALUE!</v>
      </c>
      <c r="N646" s="113" t="e">
        <f t="shared" si="131"/>
        <v>#VALUE!</v>
      </c>
      <c r="O646" s="113" t="e">
        <f t="shared" si="132"/>
        <v>#VALUE!</v>
      </c>
      <c r="P646" s="113" t="e">
        <f t="shared" si="133"/>
        <v>#VALUE!</v>
      </c>
      <c r="Q646" s="113">
        <f>SUMIFS(Zahlungsfreigabe!$K$12:$K$1000,Zahlungsfreigabe!$C$12:$C$1000,Baukosten!F646,Zahlungsfreigabe!$E$12:$E$1000,D646)</f>
        <v>0</v>
      </c>
      <c r="R646" s="113" t="e">
        <f t="shared" si="134"/>
        <v>#VALUE!</v>
      </c>
      <c r="S646" s="130" t="e">
        <f t="shared" si="135"/>
        <v>#VALUE!</v>
      </c>
      <c r="T646" s="55">
        <v>0</v>
      </c>
      <c r="U646" s="113" t="e">
        <f t="shared" si="136"/>
        <v>#VALUE!</v>
      </c>
      <c r="V646" s="11"/>
      <c r="W646" s="11"/>
      <c r="AC646" s="100" t="str">
        <f t="shared" si="125"/>
        <v/>
      </c>
      <c r="AD646" s="129" t="e">
        <f t="shared" si="126"/>
        <v>#VALUE!</v>
      </c>
      <c r="AE646" s="5" t="e">
        <f t="shared" si="127"/>
        <v>#VALUE!</v>
      </c>
    </row>
    <row r="647" spans="1:31" x14ac:dyDescent="0.2">
      <c r="A647" s="41" t="str">
        <f>IF(F647="","",1+MAX(A$10:A646))</f>
        <v/>
      </c>
      <c r="B647" s="10"/>
      <c r="C647" s="10">
        <v>324</v>
      </c>
      <c r="D647" s="11" t="s">
        <v>100</v>
      </c>
      <c r="E647" s="113"/>
      <c r="F647" s="11"/>
      <c r="G647" s="113"/>
      <c r="H647" s="114">
        <v>0</v>
      </c>
      <c r="I647" s="113">
        <f t="shared" si="128"/>
        <v>0</v>
      </c>
      <c r="J647" s="113">
        <f t="shared" si="129"/>
        <v>0</v>
      </c>
      <c r="K647" s="113" t="str">
        <f>IF(ISERROR(VLOOKUP(AC647,Nachträge!$A$2:$Y$646,25,FALSE)),"",VLOOKUP(AC647,Nachträge!$A$2:$Y$646,25,FALSE))</f>
        <v/>
      </c>
      <c r="L647" s="114">
        <v>0</v>
      </c>
      <c r="M647" s="113" t="e">
        <f t="shared" si="130"/>
        <v>#VALUE!</v>
      </c>
      <c r="N647" s="113" t="e">
        <f t="shared" si="131"/>
        <v>#VALUE!</v>
      </c>
      <c r="O647" s="113" t="e">
        <f t="shared" si="132"/>
        <v>#VALUE!</v>
      </c>
      <c r="P647" s="113" t="e">
        <f t="shared" si="133"/>
        <v>#VALUE!</v>
      </c>
      <c r="Q647" s="113">
        <f>SUMIFS(Zahlungsfreigabe!$K$12:$K$1000,Zahlungsfreigabe!$C$12:$C$1000,Baukosten!F647,Zahlungsfreigabe!$E$12:$E$1000,D647)</f>
        <v>0</v>
      </c>
      <c r="R647" s="113" t="e">
        <f t="shared" si="134"/>
        <v>#VALUE!</v>
      </c>
      <c r="S647" s="130" t="e">
        <f t="shared" si="135"/>
        <v>#VALUE!</v>
      </c>
      <c r="T647" s="55">
        <v>0</v>
      </c>
      <c r="U647" s="113" t="e">
        <f t="shared" si="136"/>
        <v>#VALUE!</v>
      </c>
      <c r="V647" s="11"/>
      <c r="W647" s="11"/>
      <c r="AC647" s="100" t="str">
        <f t="shared" si="125"/>
        <v/>
      </c>
      <c r="AD647" s="129" t="e">
        <f t="shared" si="126"/>
        <v>#VALUE!</v>
      </c>
      <c r="AE647" s="5" t="e">
        <f t="shared" si="127"/>
        <v>#VALUE!</v>
      </c>
    </row>
    <row r="648" spans="1:31" x14ac:dyDescent="0.2">
      <c r="A648" s="41" t="str">
        <f>IF(F648="","",1+MAX(A$10:A647))</f>
        <v/>
      </c>
      <c r="B648" s="10"/>
      <c r="C648" s="10">
        <v>325</v>
      </c>
      <c r="D648" s="11" t="s">
        <v>9</v>
      </c>
      <c r="E648" s="113"/>
      <c r="F648" s="11"/>
      <c r="G648" s="113"/>
      <c r="H648" s="114">
        <v>0</v>
      </c>
      <c r="I648" s="113">
        <f t="shared" si="128"/>
        <v>0</v>
      </c>
      <c r="J648" s="113">
        <f t="shared" si="129"/>
        <v>0</v>
      </c>
      <c r="K648" s="113" t="str">
        <f>IF(ISERROR(VLOOKUP(AC648,Nachträge!$A$2:$Y$646,25,FALSE)),"",VLOOKUP(AC648,Nachträge!$A$2:$Y$646,25,FALSE))</f>
        <v/>
      </c>
      <c r="L648" s="114">
        <v>0</v>
      </c>
      <c r="M648" s="113" t="e">
        <f t="shared" si="130"/>
        <v>#VALUE!</v>
      </c>
      <c r="N648" s="113" t="e">
        <f t="shared" si="131"/>
        <v>#VALUE!</v>
      </c>
      <c r="O648" s="113" t="e">
        <f t="shared" si="132"/>
        <v>#VALUE!</v>
      </c>
      <c r="P648" s="113" t="e">
        <f t="shared" si="133"/>
        <v>#VALUE!</v>
      </c>
      <c r="Q648" s="113">
        <f>SUMIFS(Zahlungsfreigabe!$K$12:$K$1000,Zahlungsfreigabe!$C$12:$C$1000,Baukosten!F648,Zahlungsfreigabe!$E$12:$E$1000,D648)</f>
        <v>0</v>
      </c>
      <c r="R648" s="113" t="e">
        <f t="shared" si="134"/>
        <v>#VALUE!</v>
      </c>
      <c r="S648" s="130" t="e">
        <f t="shared" si="135"/>
        <v>#VALUE!</v>
      </c>
      <c r="T648" s="55">
        <v>0</v>
      </c>
      <c r="U648" s="113" t="e">
        <f t="shared" si="136"/>
        <v>#VALUE!</v>
      </c>
      <c r="V648" s="11"/>
      <c r="W648" s="11"/>
      <c r="AC648" s="100" t="str">
        <f t="shared" si="125"/>
        <v/>
      </c>
      <c r="AD648" s="129" t="e">
        <f t="shared" si="126"/>
        <v>#VALUE!</v>
      </c>
      <c r="AE648" s="5" t="e">
        <f t="shared" si="127"/>
        <v>#VALUE!</v>
      </c>
    </row>
    <row r="649" spans="1:31" x14ac:dyDescent="0.2">
      <c r="A649" s="41" t="str">
        <f>IF(F649="","",1+MAX(A$10:A648))</f>
        <v/>
      </c>
      <c r="B649" s="10"/>
      <c r="C649" s="10">
        <v>325</v>
      </c>
      <c r="D649" s="11" t="s">
        <v>9</v>
      </c>
      <c r="E649" s="113"/>
      <c r="F649" s="11"/>
      <c r="G649" s="113"/>
      <c r="H649" s="114">
        <v>0</v>
      </c>
      <c r="I649" s="113">
        <f t="shared" si="128"/>
        <v>0</v>
      </c>
      <c r="J649" s="113">
        <f t="shared" si="129"/>
        <v>0</v>
      </c>
      <c r="K649" s="113" t="str">
        <f>IF(ISERROR(VLOOKUP(AC649,Nachträge!$A$2:$Y$646,25,FALSE)),"",VLOOKUP(AC649,Nachträge!$A$2:$Y$646,25,FALSE))</f>
        <v/>
      </c>
      <c r="L649" s="114">
        <v>0</v>
      </c>
      <c r="M649" s="113" t="e">
        <f t="shared" si="130"/>
        <v>#VALUE!</v>
      </c>
      <c r="N649" s="113" t="e">
        <f t="shared" si="131"/>
        <v>#VALUE!</v>
      </c>
      <c r="O649" s="113" t="e">
        <f t="shared" si="132"/>
        <v>#VALUE!</v>
      </c>
      <c r="P649" s="113" t="e">
        <f t="shared" si="133"/>
        <v>#VALUE!</v>
      </c>
      <c r="Q649" s="113">
        <f>SUMIFS(Zahlungsfreigabe!$K$12:$K$1000,Zahlungsfreigabe!$C$12:$C$1000,Baukosten!F649,Zahlungsfreigabe!$E$12:$E$1000,D649)</f>
        <v>0</v>
      </c>
      <c r="R649" s="113" t="e">
        <f t="shared" si="134"/>
        <v>#VALUE!</v>
      </c>
      <c r="S649" s="130" t="e">
        <f t="shared" si="135"/>
        <v>#VALUE!</v>
      </c>
      <c r="T649" s="55">
        <v>0</v>
      </c>
      <c r="U649" s="113" t="e">
        <f t="shared" si="136"/>
        <v>#VALUE!</v>
      </c>
      <c r="V649" s="11"/>
      <c r="W649" s="11"/>
      <c r="AC649" s="100" t="str">
        <f t="shared" si="125"/>
        <v/>
      </c>
      <c r="AD649" s="129" t="e">
        <f t="shared" si="126"/>
        <v>#VALUE!</v>
      </c>
      <c r="AE649" s="5" t="e">
        <f t="shared" si="127"/>
        <v>#VALUE!</v>
      </c>
    </row>
    <row r="650" spans="1:31" x14ac:dyDescent="0.2">
      <c r="A650" s="41" t="str">
        <f>IF(F650="","",1+MAX(A$10:A649))</f>
        <v/>
      </c>
      <c r="B650" s="10"/>
      <c r="C650" s="10">
        <v>325</v>
      </c>
      <c r="D650" s="11" t="s">
        <v>9</v>
      </c>
      <c r="E650" s="113"/>
      <c r="F650" s="11"/>
      <c r="G650" s="113"/>
      <c r="H650" s="114">
        <v>0</v>
      </c>
      <c r="I650" s="113">
        <f t="shared" si="128"/>
        <v>0</v>
      </c>
      <c r="J650" s="113">
        <f t="shared" si="129"/>
        <v>0</v>
      </c>
      <c r="K650" s="113" t="str">
        <f>IF(ISERROR(VLOOKUP(AC650,Nachträge!$A$2:$Y$646,25,FALSE)),"",VLOOKUP(AC650,Nachträge!$A$2:$Y$646,25,FALSE))</f>
        <v/>
      </c>
      <c r="L650" s="114">
        <v>0</v>
      </c>
      <c r="M650" s="113" t="e">
        <f t="shared" si="130"/>
        <v>#VALUE!</v>
      </c>
      <c r="N650" s="113" t="e">
        <f t="shared" si="131"/>
        <v>#VALUE!</v>
      </c>
      <c r="O650" s="113" t="e">
        <f t="shared" si="132"/>
        <v>#VALUE!</v>
      </c>
      <c r="P650" s="113" t="e">
        <f t="shared" si="133"/>
        <v>#VALUE!</v>
      </c>
      <c r="Q650" s="113">
        <f>SUMIFS(Zahlungsfreigabe!$K$12:$K$1000,Zahlungsfreigabe!$C$12:$C$1000,Baukosten!F650,Zahlungsfreigabe!$E$12:$E$1000,D650)</f>
        <v>0</v>
      </c>
      <c r="R650" s="113" t="e">
        <f t="shared" si="134"/>
        <v>#VALUE!</v>
      </c>
      <c r="S650" s="130" t="e">
        <f t="shared" si="135"/>
        <v>#VALUE!</v>
      </c>
      <c r="T650" s="55">
        <v>0</v>
      </c>
      <c r="U650" s="113" t="e">
        <f t="shared" si="136"/>
        <v>#VALUE!</v>
      </c>
      <c r="V650" s="11"/>
      <c r="W650" s="11"/>
      <c r="AC650" s="100" t="str">
        <f t="shared" si="125"/>
        <v/>
      </c>
      <c r="AD650" s="129" t="e">
        <f t="shared" si="126"/>
        <v>#VALUE!</v>
      </c>
      <c r="AE650" s="5" t="e">
        <f t="shared" si="127"/>
        <v>#VALUE!</v>
      </c>
    </row>
    <row r="651" spans="1:31" x14ac:dyDescent="0.2">
      <c r="A651" s="41" t="str">
        <f>IF(F651="","",1+MAX(A$10:A650))</f>
        <v/>
      </c>
      <c r="B651" s="10"/>
      <c r="C651" s="10">
        <v>325</v>
      </c>
      <c r="D651" s="11" t="s">
        <v>9</v>
      </c>
      <c r="E651" s="113"/>
      <c r="F651" s="11"/>
      <c r="G651" s="113"/>
      <c r="H651" s="114">
        <v>0</v>
      </c>
      <c r="I651" s="113">
        <f t="shared" si="128"/>
        <v>0</v>
      </c>
      <c r="J651" s="113">
        <f t="shared" si="129"/>
        <v>0</v>
      </c>
      <c r="K651" s="113" t="str">
        <f>IF(ISERROR(VLOOKUP(AC651,Nachträge!$A$2:$Y$646,25,FALSE)),"",VLOOKUP(AC651,Nachträge!$A$2:$Y$646,25,FALSE))</f>
        <v/>
      </c>
      <c r="L651" s="114">
        <v>0</v>
      </c>
      <c r="M651" s="113" t="e">
        <f t="shared" si="130"/>
        <v>#VALUE!</v>
      </c>
      <c r="N651" s="113" t="e">
        <f t="shared" si="131"/>
        <v>#VALUE!</v>
      </c>
      <c r="O651" s="113" t="e">
        <f t="shared" si="132"/>
        <v>#VALUE!</v>
      </c>
      <c r="P651" s="113" t="e">
        <f t="shared" si="133"/>
        <v>#VALUE!</v>
      </c>
      <c r="Q651" s="113">
        <f>SUMIFS(Zahlungsfreigabe!$K$12:$K$1000,Zahlungsfreigabe!$C$12:$C$1000,Baukosten!F651,Zahlungsfreigabe!$E$12:$E$1000,D651)</f>
        <v>0</v>
      </c>
      <c r="R651" s="113" t="e">
        <f t="shared" si="134"/>
        <v>#VALUE!</v>
      </c>
      <c r="S651" s="130" t="e">
        <f t="shared" si="135"/>
        <v>#VALUE!</v>
      </c>
      <c r="T651" s="55">
        <v>0</v>
      </c>
      <c r="U651" s="113" t="e">
        <f t="shared" si="136"/>
        <v>#VALUE!</v>
      </c>
      <c r="V651" s="11"/>
      <c r="W651" s="11"/>
      <c r="AC651" s="100" t="str">
        <f t="shared" si="125"/>
        <v/>
      </c>
      <c r="AD651" s="129" t="e">
        <f t="shared" si="126"/>
        <v>#VALUE!</v>
      </c>
      <c r="AE651" s="5" t="e">
        <f t="shared" si="127"/>
        <v>#VALUE!</v>
      </c>
    </row>
    <row r="652" spans="1:31" x14ac:dyDescent="0.2">
      <c r="A652" s="41" t="str">
        <f>IF(F652="","",1+MAX(A$10:A651))</f>
        <v/>
      </c>
      <c r="B652" s="10"/>
      <c r="C652" s="10">
        <v>325</v>
      </c>
      <c r="D652" s="11" t="s">
        <v>9</v>
      </c>
      <c r="E652" s="113"/>
      <c r="F652" s="11"/>
      <c r="G652" s="113"/>
      <c r="H652" s="114">
        <v>0</v>
      </c>
      <c r="I652" s="113">
        <f t="shared" si="128"/>
        <v>0</v>
      </c>
      <c r="J652" s="113">
        <f t="shared" si="129"/>
        <v>0</v>
      </c>
      <c r="K652" s="113" t="str">
        <f>IF(ISERROR(VLOOKUP(AC652,Nachträge!$A$2:$Y$646,25,FALSE)),"",VLOOKUP(AC652,Nachträge!$A$2:$Y$646,25,FALSE))</f>
        <v/>
      </c>
      <c r="L652" s="114">
        <v>0</v>
      </c>
      <c r="M652" s="113" t="e">
        <f t="shared" si="130"/>
        <v>#VALUE!</v>
      </c>
      <c r="N652" s="113" t="e">
        <f t="shared" si="131"/>
        <v>#VALUE!</v>
      </c>
      <c r="O652" s="113" t="e">
        <f t="shared" si="132"/>
        <v>#VALUE!</v>
      </c>
      <c r="P652" s="113" t="e">
        <f t="shared" si="133"/>
        <v>#VALUE!</v>
      </c>
      <c r="Q652" s="113">
        <f>SUMIFS(Zahlungsfreigabe!$K$12:$K$1000,Zahlungsfreigabe!$C$12:$C$1000,Baukosten!F652,Zahlungsfreigabe!$E$12:$E$1000,D652)</f>
        <v>0</v>
      </c>
      <c r="R652" s="113" t="e">
        <f t="shared" si="134"/>
        <v>#VALUE!</v>
      </c>
      <c r="S652" s="130" t="e">
        <f t="shared" si="135"/>
        <v>#VALUE!</v>
      </c>
      <c r="T652" s="55">
        <v>0</v>
      </c>
      <c r="U652" s="113" t="e">
        <f t="shared" si="136"/>
        <v>#VALUE!</v>
      </c>
      <c r="V652" s="11"/>
      <c r="W652" s="11"/>
      <c r="AC652" s="100" t="str">
        <f t="shared" ref="AC652:AC715" si="137">IFERROR(A652,"")</f>
        <v/>
      </c>
      <c r="AD652" s="129" t="e">
        <f t="shared" ref="AD652:AD715" si="138">J652+K652</f>
        <v>#VALUE!</v>
      </c>
      <c r="AE652" s="5" t="e">
        <f t="shared" ref="AE652:AE715" si="139">(AD652/100)*80</f>
        <v>#VALUE!</v>
      </c>
    </row>
    <row r="653" spans="1:31" x14ac:dyDescent="0.2">
      <c r="A653" s="41" t="str">
        <f>IF(F653="","",1+MAX(A$10:A652))</f>
        <v/>
      </c>
      <c r="B653" s="10"/>
      <c r="C653" s="10">
        <v>325</v>
      </c>
      <c r="D653" s="11" t="s">
        <v>9</v>
      </c>
      <c r="E653" s="113"/>
      <c r="F653" s="11"/>
      <c r="G653" s="113"/>
      <c r="H653" s="114">
        <v>0</v>
      </c>
      <c r="I653" s="113">
        <f t="shared" ref="I653:I716" si="140">-SUM(G653*H653)</f>
        <v>0</v>
      </c>
      <c r="J653" s="113">
        <f t="shared" ref="J653:J716" si="141">SUM(G653+I653)</f>
        <v>0</v>
      </c>
      <c r="K653" s="113" t="str">
        <f>IF(ISERROR(VLOOKUP(AC653,Nachträge!$A$2:$Y$646,25,FALSE)),"",VLOOKUP(AC653,Nachträge!$A$2:$Y$646,25,FALSE))</f>
        <v/>
      </c>
      <c r="L653" s="114">
        <v>0</v>
      </c>
      <c r="M653" s="113" t="e">
        <f t="shared" ref="M653:M716" si="142">-SUM(K653*L653)</f>
        <v>#VALUE!</v>
      </c>
      <c r="N653" s="113" t="e">
        <f t="shared" ref="N653:N716" si="143">SUM(K653+M653)</f>
        <v>#VALUE!</v>
      </c>
      <c r="O653" s="113" t="e">
        <f t="shared" ref="O653:O716" si="144">SUM(G653+K653)</f>
        <v>#VALUE!</v>
      </c>
      <c r="P653" s="113" t="e">
        <f t="shared" ref="P653:P716" si="145">SUM(J653+N653)</f>
        <v>#VALUE!</v>
      </c>
      <c r="Q653" s="113">
        <f>SUMIFS(Zahlungsfreigabe!$K$12:$K$1000,Zahlungsfreigabe!$C$12:$C$1000,Baukosten!F653,Zahlungsfreigabe!$E$12:$E$1000,D653)</f>
        <v>0</v>
      </c>
      <c r="R653" s="113" t="e">
        <f t="shared" si="134"/>
        <v>#VALUE!</v>
      </c>
      <c r="S653" s="130" t="e">
        <f t="shared" si="135"/>
        <v>#VALUE!</v>
      </c>
      <c r="T653" s="55">
        <v>0</v>
      </c>
      <c r="U653" s="113" t="e">
        <f t="shared" si="136"/>
        <v>#VALUE!</v>
      </c>
      <c r="V653" s="11"/>
      <c r="W653" s="11"/>
      <c r="AC653" s="100" t="str">
        <f t="shared" si="137"/>
        <v/>
      </c>
      <c r="AD653" s="129" t="e">
        <f t="shared" si="138"/>
        <v>#VALUE!</v>
      </c>
      <c r="AE653" s="5" t="e">
        <f t="shared" si="139"/>
        <v>#VALUE!</v>
      </c>
    </row>
    <row r="654" spans="1:31" x14ac:dyDescent="0.2">
      <c r="A654" s="41" t="str">
        <f>IF(F654="","",1+MAX(A$10:A653))</f>
        <v/>
      </c>
      <c r="B654" s="10"/>
      <c r="C654" s="10">
        <v>325</v>
      </c>
      <c r="D654" s="11" t="s">
        <v>9</v>
      </c>
      <c r="E654" s="113"/>
      <c r="F654" s="11"/>
      <c r="G654" s="113"/>
      <c r="H654" s="114">
        <v>0</v>
      </c>
      <c r="I654" s="113">
        <f t="shared" si="140"/>
        <v>0</v>
      </c>
      <c r="J654" s="113">
        <f t="shared" si="141"/>
        <v>0</v>
      </c>
      <c r="K654" s="113" t="str">
        <f>IF(ISERROR(VLOOKUP(AC654,Nachträge!$A$2:$Y$646,25,FALSE)),"",VLOOKUP(AC654,Nachträge!$A$2:$Y$646,25,FALSE))</f>
        <v/>
      </c>
      <c r="L654" s="114">
        <v>0</v>
      </c>
      <c r="M654" s="113" t="e">
        <f t="shared" si="142"/>
        <v>#VALUE!</v>
      </c>
      <c r="N654" s="113" t="e">
        <f t="shared" si="143"/>
        <v>#VALUE!</v>
      </c>
      <c r="O654" s="113" t="e">
        <f t="shared" si="144"/>
        <v>#VALUE!</v>
      </c>
      <c r="P654" s="113" t="e">
        <f t="shared" si="145"/>
        <v>#VALUE!</v>
      </c>
      <c r="Q654" s="113">
        <f>SUMIFS(Zahlungsfreigabe!$K$12:$K$1000,Zahlungsfreigabe!$C$12:$C$1000,Baukosten!F654,Zahlungsfreigabe!$E$12:$E$1000,D654)</f>
        <v>0</v>
      </c>
      <c r="R654" s="113" t="e">
        <f t="shared" si="134"/>
        <v>#VALUE!</v>
      </c>
      <c r="S654" s="130" t="e">
        <f t="shared" si="135"/>
        <v>#VALUE!</v>
      </c>
      <c r="T654" s="55">
        <v>0</v>
      </c>
      <c r="U654" s="113" t="e">
        <f t="shared" si="136"/>
        <v>#VALUE!</v>
      </c>
      <c r="V654" s="11"/>
      <c r="W654" s="11"/>
      <c r="AC654" s="100" t="str">
        <f t="shared" si="137"/>
        <v/>
      </c>
      <c r="AD654" s="129" t="e">
        <f t="shared" si="138"/>
        <v>#VALUE!</v>
      </c>
      <c r="AE654" s="5" t="e">
        <f t="shared" si="139"/>
        <v>#VALUE!</v>
      </c>
    </row>
    <row r="655" spans="1:31" x14ac:dyDescent="0.2">
      <c r="A655" s="41" t="str">
        <f>IF(F655="","",1+MAX(A$10:A654))</f>
        <v/>
      </c>
      <c r="B655" s="10"/>
      <c r="C655" s="10">
        <v>325</v>
      </c>
      <c r="D655" s="11" t="s">
        <v>9</v>
      </c>
      <c r="E655" s="113"/>
      <c r="F655" s="11"/>
      <c r="G655" s="113"/>
      <c r="H655" s="114">
        <v>0</v>
      </c>
      <c r="I655" s="113">
        <f t="shared" si="140"/>
        <v>0</v>
      </c>
      <c r="J655" s="113">
        <f t="shared" si="141"/>
        <v>0</v>
      </c>
      <c r="K655" s="113" t="str">
        <f>IF(ISERROR(VLOOKUP(AC655,Nachträge!$A$2:$Y$646,25,FALSE)),"",VLOOKUP(AC655,Nachträge!$A$2:$Y$646,25,FALSE))</f>
        <v/>
      </c>
      <c r="L655" s="114">
        <v>0</v>
      </c>
      <c r="M655" s="113" t="e">
        <f t="shared" si="142"/>
        <v>#VALUE!</v>
      </c>
      <c r="N655" s="113" t="e">
        <f t="shared" si="143"/>
        <v>#VALUE!</v>
      </c>
      <c r="O655" s="113" t="e">
        <f t="shared" si="144"/>
        <v>#VALUE!</v>
      </c>
      <c r="P655" s="113" t="e">
        <f t="shared" si="145"/>
        <v>#VALUE!</v>
      </c>
      <c r="Q655" s="113">
        <f>SUMIFS(Zahlungsfreigabe!$K$12:$K$1000,Zahlungsfreigabe!$C$12:$C$1000,Baukosten!F655,Zahlungsfreigabe!$E$12:$E$1000,D655)</f>
        <v>0</v>
      </c>
      <c r="R655" s="113" t="e">
        <f t="shared" si="134"/>
        <v>#VALUE!</v>
      </c>
      <c r="S655" s="130" t="e">
        <f t="shared" si="135"/>
        <v>#VALUE!</v>
      </c>
      <c r="T655" s="55">
        <v>0</v>
      </c>
      <c r="U655" s="113" t="e">
        <f t="shared" si="136"/>
        <v>#VALUE!</v>
      </c>
      <c r="V655" s="11"/>
      <c r="W655" s="11"/>
      <c r="AC655" s="100" t="str">
        <f t="shared" si="137"/>
        <v/>
      </c>
      <c r="AD655" s="129" t="e">
        <f t="shared" si="138"/>
        <v>#VALUE!</v>
      </c>
      <c r="AE655" s="5" t="e">
        <f t="shared" si="139"/>
        <v>#VALUE!</v>
      </c>
    </row>
    <row r="656" spans="1:31" x14ac:dyDescent="0.2">
      <c r="A656" s="41" t="str">
        <f>IF(F656="","",1+MAX(A$10:A655))</f>
        <v/>
      </c>
      <c r="B656" s="10"/>
      <c r="C656" s="10">
        <v>325</v>
      </c>
      <c r="D656" s="11" t="s">
        <v>9</v>
      </c>
      <c r="E656" s="113"/>
      <c r="F656" s="11"/>
      <c r="G656" s="113"/>
      <c r="H656" s="114">
        <v>0</v>
      </c>
      <c r="I656" s="113">
        <f t="shared" si="140"/>
        <v>0</v>
      </c>
      <c r="J656" s="113">
        <f t="shared" si="141"/>
        <v>0</v>
      </c>
      <c r="K656" s="113" t="str">
        <f>IF(ISERROR(VLOOKUP(AC656,Nachträge!$A$2:$Y$646,25,FALSE)),"",VLOOKUP(AC656,Nachträge!$A$2:$Y$646,25,FALSE))</f>
        <v/>
      </c>
      <c r="L656" s="114">
        <v>0</v>
      </c>
      <c r="M656" s="113" t="e">
        <f t="shared" si="142"/>
        <v>#VALUE!</v>
      </c>
      <c r="N656" s="113" t="e">
        <f t="shared" si="143"/>
        <v>#VALUE!</v>
      </c>
      <c r="O656" s="113" t="e">
        <f t="shared" si="144"/>
        <v>#VALUE!</v>
      </c>
      <c r="P656" s="113" t="e">
        <f t="shared" si="145"/>
        <v>#VALUE!</v>
      </c>
      <c r="Q656" s="113">
        <f>SUMIFS(Zahlungsfreigabe!$K$12:$K$1000,Zahlungsfreigabe!$C$12:$C$1000,Baukosten!F656,Zahlungsfreigabe!$E$12:$E$1000,D656)</f>
        <v>0</v>
      </c>
      <c r="R656" s="113" t="e">
        <f t="shared" si="134"/>
        <v>#VALUE!</v>
      </c>
      <c r="S656" s="130" t="e">
        <f t="shared" si="135"/>
        <v>#VALUE!</v>
      </c>
      <c r="T656" s="55">
        <v>0</v>
      </c>
      <c r="U656" s="113" t="e">
        <f t="shared" si="136"/>
        <v>#VALUE!</v>
      </c>
      <c r="V656" s="11"/>
      <c r="W656" s="11"/>
      <c r="AC656" s="100" t="str">
        <f t="shared" si="137"/>
        <v/>
      </c>
      <c r="AD656" s="129" t="e">
        <f t="shared" si="138"/>
        <v>#VALUE!</v>
      </c>
      <c r="AE656" s="5" t="e">
        <f t="shared" si="139"/>
        <v>#VALUE!</v>
      </c>
    </row>
    <row r="657" spans="1:31" x14ac:dyDescent="0.2">
      <c r="A657" s="41" t="str">
        <f>IF(F657="","",1+MAX(A$10:A656))</f>
        <v/>
      </c>
      <c r="B657" s="10"/>
      <c r="C657" s="10">
        <v>325</v>
      </c>
      <c r="D657" s="11" t="s">
        <v>9</v>
      </c>
      <c r="E657" s="113"/>
      <c r="F657" s="11"/>
      <c r="G657" s="113"/>
      <c r="H657" s="114">
        <v>0</v>
      </c>
      <c r="I657" s="113">
        <f t="shared" si="140"/>
        <v>0</v>
      </c>
      <c r="J657" s="113">
        <f t="shared" si="141"/>
        <v>0</v>
      </c>
      <c r="K657" s="113" t="str">
        <f>IF(ISERROR(VLOOKUP(AC657,Nachträge!$A$2:$Y$646,25,FALSE)),"",VLOOKUP(AC657,Nachträge!$A$2:$Y$646,25,FALSE))</f>
        <v/>
      </c>
      <c r="L657" s="114">
        <v>0</v>
      </c>
      <c r="M657" s="113" t="e">
        <f t="shared" si="142"/>
        <v>#VALUE!</v>
      </c>
      <c r="N657" s="113" t="e">
        <f t="shared" si="143"/>
        <v>#VALUE!</v>
      </c>
      <c r="O657" s="113" t="e">
        <f t="shared" si="144"/>
        <v>#VALUE!</v>
      </c>
      <c r="P657" s="113" t="e">
        <f t="shared" si="145"/>
        <v>#VALUE!</v>
      </c>
      <c r="Q657" s="113">
        <f>SUMIFS(Zahlungsfreigabe!$K$12:$K$1000,Zahlungsfreigabe!$C$12:$C$1000,Baukosten!F657,Zahlungsfreigabe!$E$12:$E$1000,D657)</f>
        <v>0</v>
      </c>
      <c r="R657" s="113" t="e">
        <f t="shared" si="134"/>
        <v>#VALUE!</v>
      </c>
      <c r="S657" s="130" t="e">
        <f t="shared" si="135"/>
        <v>#VALUE!</v>
      </c>
      <c r="T657" s="55">
        <v>0</v>
      </c>
      <c r="U657" s="113" t="e">
        <f t="shared" si="136"/>
        <v>#VALUE!</v>
      </c>
      <c r="V657" s="11"/>
      <c r="W657" s="11"/>
      <c r="AC657" s="100" t="str">
        <f t="shared" si="137"/>
        <v/>
      </c>
      <c r="AD657" s="129" t="e">
        <f t="shared" si="138"/>
        <v>#VALUE!</v>
      </c>
      <c r="AE657" s="5" t="e">
        <f t="shared" si="139"/>
        <v>#VALUE!</v>
      </c>
    </row>
    <row r="658" spans="1:31" x14ac:dyDescent="0.2">
      <c r="A658" s="41" t="str">
        <f>IF(F658="","",1+MAX(A$10:A657))</f>
        <v/>
      </c>
      <c r="B658" s="10"/>
      <c r="C658" s="10">
        <v>325</v>
      </c>
      <c r="D658" s="11" t="s">
        <v>9</v>
      </c>
      <c r="E658" s="113"/>
      <c r="F658" s="11"/>
      <c r="G658" s="113"/>
      <c r="H658" s="114">
        <v>0</v>
      </c>
      <c r="I658" s="113">
        <f t="shared" si="140"/>
        <v>0</v>
      </c>
      <c r="J658" s="113">
        <f t="shared" si="141"/>
        <v>0</v>
      </c>
      <c r="K658" s="113" t="str">
        <f>IF(ISERROR(VLOOKUP(AC658,Nachträge!$A$2:$Y$646,25,FALSE)),"",VLOOKUP(AC658,Nachträge!$A$2:$Y$646,25,FALSE))</f>
        <v/>
      </c>
      <c r="L658" s="114">
        <v>0</v>
      </c>
      <c r="M658" s="113" t="e">
        <f t="shared" si="142"/>
        <v>#VALUE!</v>
      </c>
      <c r="N658" s="113" t="e">
        <f t="shared" si="143"/>
        <v>#VALUE!</v>
      </c>
      <c r="O658" s="113" t="e">
        <f t="shared" si="144"/>
        <v>#VALUE!</v>
      </c>
      <c r="P658" s="113" t="e">
        <f t="shared" si="145"/>
        <v>#VALUE!</v>
      </c>
      <c r="Q658" s="113">
        <f>SUMIFS(Zahlungsfreigabe!$K$12:$K$1000,Zahlungsfreigabe!$C$12:$C$1000,Baukosten!F658,Zahlungsfreigabe!$E$12:$E$1000,D658)</f>
        <v>0</v>
      </c>
      <c r="R658" s="113" t="e">
        <f t="shared" si="134"/>
        <v>#VALUE!</v>
      </c>
      <c r="S658" s="130" t="e">
        <f t="shared" si="135"/>
        <v>#VALUE!</v>
      </c>
      <c r="T658" s="55">
        <v>0</v>
      </c>
      <c r="U658" s="113" t="e">
        <f t="shared" si="136"/>
        <v>#VALUE!</v>
      </c>
      <c r="V658" s="11"/>
      <c r="W658" s="11"/>
      <c r="AC658" s="100" t="str">
        <f t="shared" si="137"/>
        <v/>
      </c>
      <c r="AD658" s="129" t="e">
        <f t="shared" si="138"/>
        <v>#VALUE!</v>
      </c>
      <c r="AE658" s="5" t="e">
        <f t="shared" si="139"/>
        <v>#VALUE!</v>
      </c>
    </row>
    <row r="659" spans="1:31" x14ac:dyDescent="0.2">
      <c r="A659" s="41" t="str">
        <f>IF(F659="","",1+MAX(A$10:A658))</f>
        <v/>
      </c>
      <c r="B659" s="10"/>
      <c r="C659" s="10">
        <v>325</v>
      </c>
      <c r="D659" s="11" t="s">
        <v>9</v>
      </c>
      <c r="E659" s="113"/>
      <c r="F659" s="11"/>
      <c r="G659" s="113"/>
      <c r="H659" s="114">
        <v>0</v>
      </c>
      <c r="I659" s="113">
        <f t="shared" si="140"/>
        <v>0</v>
      </c>
      <c r="J659" s="113">
        <f t="shared" si="141"/>
        <v>0</v>
      </c>
      <c r="K659" s="113" t="str">
        <f>IF(ISERROR(VLOOKUP(AC659,Nachträge!$A$2:$Y$646,25,FALSE)),"",VLOOKUP(AC659,Nachträge!$A$2:$Y$646,25,FALSE))</f>
        <v/>
      </c>
      <c r="L659" s="114">
        <v>0</v>
      </c>
      <c r="M659" s="113" t="e">
        <f t="shared" si="142"/>
        <v>#VALUE!</v>
      </c>
      <c r="N659" s="113" t="e">
        <f t="shared" si="143"/>
        <v>#VALUE!</v>
      </c>
      <c r="O659" s="113" t="e">
        <f t="shared" si="144"/>
        <v>#VALUE!</v>
      </c>
      <c r="P659" s="113" t="e">
        <f t="shared" si="145"/>
        <v>#VALUE!</v>
      </c>
      <c r="Q659" s="113">
        <f>SUMIFS(Zahlungsfreigabe!$K$12:$K$1000,Zahlungsfreigabe!$C$12:$C$1000,Baukosten!F659,Zahlungsfreigabe!$E$12:$E$1000,D659)</f>
        <v>0</v>
      </c>
      <c r="R659" s="113" t="e">
        <f t="shared" si="134"/>
        <v>#VALUE!</v>
      </c>
      <c r="S659" s="130" t="e">
        <f t="shared" si="135"/>
        <v>#VALUE!</v>
      </c>
      <c r="T659" s="55">
        <v>0</v>
      </c>
      <c r="U659" s="113" t="e">
        <f t="shared" si="136"/>
        <v>#VALUE!</v>
      </c>
      <c r="V659" s="11"/>
      <c r="W659" s="11"/>
      <c r="AC659" s="100" t="str">
        <f t="shared" si="137"/>
        <v/>
      </c>
      <c r="AD659" s="129" t="e">
        <f t="shared" si="138"/>
        <v>#VALUE!</v>
      </c>
      <c r="AE659" s="5" t="e">
        <f t="shared" si="139"/>
        <v>#VALUE!</v>
      </c>
    </row>
    <row r="660" spans="1:31" x14ac:dyDescent="0.2">
      <c r="A660" s="41" t="str">
        <f>IF(F660="","",1+MAX(A$10:A659))</f>
        <v/>
      </c>
      <c r="B660" s="10"/>
      <c r="C660" s="10">
        <v>325</v>
      </c>
      <c r="D660" s="11" t="s">
        <v>9</v>
      </c>
      <c r="E660" s="113"/>
      <c r="F660" s="11"/>
      <c r="G660" s="113"/>
      <c r="H660" s="114">
        <v>0</v>
      </c>
      <c r="I660" s="113">
        <f t="shared" si="140"/>
        <v>0</v>
      </c>
      <c r="J660" s="113">
        <f t="shared" si="141"/>
        <v>0</v>
      </c>
      <c r="K660" s="113" t="str">
        <f>IF(ISERROR(VLOOKUP(AC660,Nachträge!$A$2:$Y$646,25,FALSE)),"",VLOOKUP(AC660,Nachträge!$A$2:$Y$646,25,FALSE))</f>
        <v/>
      </c>
      <c r="L660" s="114">
        <v>0</v>
      </c>
      <c r="M660" s="113" t="e">
        <f t="shared" si="142"/>
        <v>#VALUE!</v>
      </c>
      <c r="N660" s="113" t="e">
        <f t="shared" si="143"/>
        <v>#VALUE!</v>
      </c>
      <c r="O660" s="113" t="e">
        <f t="shared" si="144"/>
        <v>#VALUE!</v>
      </c>
      <c r="P660" s="113" t="e">
        <f t="shared" si="145"/>
        <v>#VALUE!</v>
      </c>
      <c r="Q660" s="113">
        <f>SUMIFS(Zahlungsfreigabe!$K$12:$K$1000,Zahlungsfreigabe!$C$12:$C$1000,Baukosten!F660,Zahlungsfreigabe!$E$12:$E$1000,D660)</f>
        <v>0</v>
      </c>
      <c r="R660" s="113" t="e">
        <f t="shared" si="134"/>
        <v>#VALUE!</v>
      </c>
      <c r="S660" s="130" t="e">
        <f t="shared" si="135"/>
        <v>#VALUE!</v>
      </c>
      <c r="T660" s="55">
        <v>0</v>
      </c>
      <c r="U660" s="113" t="e">
        <f t="shared" si="136"/>
        <v>#VALUE!</v>
      </c>
      <c r="V660" s="11"/>
      <c r="W660" s="11"/>
      <c r="AC660" s="100" t="str">
        <f t="shared" si="137"/>
        <v/>
      </c>
      <c r="AD660" s="129" t="e">
        <f t="shared" si="138"/>
        <v>#VALUE!</v>
      </c>
      <c r="AE660" s="5" t="e">
        <f t="shared" si="139"/>
        <v>#VALUE!</v>
      </c>
    </row>
    <row r="661" spans="1:31" x14ac:dyDescent="0.2">
      <c r="A661" s="41" t="str">
        <f>IF(F661="","",1+MAX(A$10:A660))</f>
        <v/>
      </c>
      <c r="B661" s="10"/>
      <c r="C661" s="10">
        <v>325</v>
      </c>
      <c r="D661" s="11" t="s">
        <v>9</v>
      </c>
      <c r="E661" s="113"/>
      <c r="F661" s="11"/>
      <c r="G661" s="113"/>
      <c r="H661" s="114">
        <v>0</v>
      </c>
      <c r="I661" s="113">
        <f t="shared" si="140"/>
        <v>0</v>
      </c>
      <c r="J661" s="113">
        <f t="shared" si="141"/>
        <v>0</v>
      </c>
      <c r="K661" s="113" t="str">
        <f>IF(ISERROR(VLOOKUP(AC661,Nachträge!$A$2:$Y$646,25,FALSE)),"",VLOOKUP(AC661,Nachträge!$A$2:$Y$646,25,FALSE))</f>
        <v/>
      </c>
      <c r="L661" s="114">
        <v>0</v>
      </c>
      <c r="M661" s="113" t="e">
        <f t="shared" si="142"/>
        <v>#VALUE!</v>
      </c>
      <c r="N661" s="113" t="e">
        <f t="shared" si="143"/>
        <v>#VALUE!</v>
      </c>
      <c r="O661" s="113" t="e">
        <f t="shared" si="144"/>
        <v>#VALUE!</v>
      </c>
      <c r="P661" s="113" t="e">
        <f t="shared" si="145"/>
        <v>#VALUE!</v>
      </c>
      <c r="Q661" s="113">
        <f>SUMIFS(Zahlungsfreigabe!$K$12:$K$1000,Zahlungsfreigabe!$C$12:$C$1000,Baukosten!F661,Zahlungsfreigabe!$E$12:$E$1000,D661)</f>
        <v>0</v>
      </c>
      <c r="R661" s="113" t="e">
        <f t="shared" si="134"/>
        <v>#VALUE!</v>
      </c>
      <c r="S661" s="130" t="e">
        <f t="shared" si="135"/>
        <v>#VALUE!</v>
      </c>
      <c r="T661" s="55">
        <v>0</v>
      </c>
      <c r="U661" s="113" t="e">
        <f t="shared" si="136"/>
        <v>#VALUE!</v>
      </c>
      <c r="V661" s="11"/>
      <c r="W661" s="11"/>
      <c r="AC661" s="100" t="str">
        <f t="shared" si="137"/>
        <v/>
      </c>
      <c r="AD661" s="129" t="e">
        <f t="shared" si="138"/>
        <v>#VALUE!</v>
      </c>
      <c r="AE661" s="5" t="e">
        <f t="shared" si="139"/>
        <v>#VALUE!</v>
      </c>
    </row>
    <row r="662" spans="1:31" x14ac:dyDescent="0.2">
      <c r="A662" s="41" t="str">
        <f>IF(F662="","",1+MAX(A$10:A661))</f>
        <v/>
      </c>
      <c r="B662" s="10"/>
      <c r="C662" s="10">
        <v>325</v>
      </c>
      <c r="D662" s="11" t="s">
        <v>9</v>
      </c>
      <c r="E662" s="113"/>
      <c r="F662" s="11"/>
      <c r="G662" s="113"/>
      <c r="H662" s="114">
        <v>0</v>
      </c>
      <c r="I662" s="113">
        <f t="shared" si="140"/>
        <v>0</v>
      </c>
      <c r="J662" s="113">
        <f t="shared" si="141"/>
        <v>0</v>
      </c>
      <c r="K662" s="113" t="str">
        <f>IF(ISERROR(VLOOKUP(AC662,Nachträge!$A$2:$Y$646,25,FALSE)),"",VLOOKUP(AC662,Nachträge!$A$2:$Y$646,25,FALSE))</f>
        <v/>
      </c>
      <c r="L662" s="114">
        <v>0</v>
      </c>
      <c r="M662" s="113" t="e">
        <f t="shared" si="142"/>
        <v>#VALUE!</v>
      </c>
      <c r="N662" s="113" t="e">
        <f t="shared" si="143"/>
        <v>#VALUE!</v>
      </c>
      <c r="O662" s="113" t="e">
        <f t="shared" si="144"/>
        <v>#VALUE!</v>
      </c>
      <c r="P662" s="113" t="e">
        <f t="shared" si="145"/>
        <v>#VALUE!</v>
      </c>
      <c r="Q662" s="113">
        <f>SUMIFS(Zahlungsfreigabe!$K$12:$K$1000,Zahlungsfreigabe!$C$12:$C$1000,Baukosten!F662,Zahlungsfreigabe!$E$12:$E$1000,D662)</f>
        <v>0</v>
      </c>
      <c r="R662" s="113" t="e">
        <f t="shared" si="134"/>
        <v>#VALUE!</v>
      </c>
      <c r="S662" s="130" t="e">
        <f t="shared" si="135"/>
        <v>#VALUE!</v>
      </c>
      <c r="T662" s="55">
        <v>0</v>
      </c>
      <c r="U662" s="113" t="e">
        <f t="shared" si="136"/>
        <v>#VALUE!</v>
      </c>
      <c r="V662" s="11"/>
      <c r="W662" s="11"/>
      <c r="AC662" s="100" t="str">
        <f t="shared" si="137"/>
        <v/>
      </c>
      <c r="AD662" s="129" t="e">
        <f t="shared" si="138"/>
        <v>#VALUE!</v>
      </c>
      <c r="AE662" s="5" t="e">
        <f t="shared" si="139"/>
        <v>#VALUE!</v>
      </c>
    </row>
    <row r="663" spans="1:31" x14ac:dyDescent="0.2">
      <c r="A663" s="41" t="str">
        <f>IF(F663="","",1+MAX(A$10:A662))</f>
        <v/>
      </c>
      <c r="B663" s="10"/>
      <c r="C663" s="10">
        <v>325</v>
      </c>
      <c r="D663" s="11" t="s">
        <v>9</v>
      </c>
      <c r="E663" s="113"/>
      <c r="F663" s="11"/>
      <c r="G663" s="113"/>
      <c r="H663" s="114">
        <v>0</v>
      </c>
      <c r="I663" s="113">
        <f t="shared" si="140"/>
        <v>0</v>
      </c>
      <c r="J663" s="113">
        <f t="shared" si="141"/>
        <v>0</v>
      </c>
      <c r="K663" s="113" t="str">
        <f>IF(ISERROR(VLOOKUP(AC663,Nachträge!$A$2:$Y$646,25,FALSE)),"",VLOOKUP(AC663,Nachträge!$A$2:$Y$646,25,FALSE))</f>
        <v/>
      </c>
      <c r="L663" s="114">
        <v>0</v>
      </c>
      <c r="M663" s="113" t="e">
        <f t="shared" si="142"/>
        <v>#VALUE!</v>
      </c>
      <c r="N663" s="113" t="e">
        <f t="shared" si="143"/>
        <v>#VALUE!</v>
      </c>
      <c r="O663" s="113" t="e">
        <f t="shared" si="144"/>
        <v>#VALUE!</v>
      </c>
      <c r="P663" s="113" t="e">
        <f t="shared" si="145"/>
        <v>#VALUE!</v>
      </c>
      <c r="Q663" s="113">
        <f>SUMIFS(Zahlungsfreigabe!$K$12:$K$1000,Zahlungsfreigabe!$C$12:$C$1000,Baukosten!F663,Zahlungsfreigabe!$E$12:$E$1000,D663)</f>
        <v>0</v>
      </c>
      <c r="R663" s="113" t="e">
        <f t="shared" si="134"/>
        <v>#VALUE!</v>
      </c>
      <c r="S663" s="130" t="e">
        <f t="shared" si="135"/>
        <v>#VALUE!</v>
      </c>
      <c r="T663" s="55">
        <v>0</v>
      </c>
      <c r="U663" s="113" t="e">
        <f t="shared" si="136"/>
        <v>#VALUE!</v>
      </c>
      <c r="V663" s="11"/>
      <c r="W663" s="11"/>
      <c r="AC663" s="100" t="str">
        <f t="shared" si="137"/>
        <v/>
      </c>
      <c r="AD663" s="129" t="e">
        <f t="shared" si="138"/>
        <v>#VALUE!</v>
      </c>
      <c r="AE663" s="5" t="e">
        <f t="shared" si="139"/>
        <v>#VALUE!</v>
      </c>
    </row>
    <row r="664" spans="1:31" x14ac:dyDescent="0.2">
      <c r="A664" s="41" t="str">
        <f>IF(F664="","",1+MAX(A$10:A663))</f>
        <v/>
      </c>
      <c r="B664" s="10"/>
      <c r="C664" s="10">
        <v>325</v>
      </c>
      <c r="D664" s="11" t="s">
        <v>9</v>
      </c>
      <c r="E664" s="113"/>
      <c r="F664" s="11"/>
      <c r="G664" s="113"/>
      <c r="H664" s="114">
        <v>0</v>
      </c>
      <c r="I664" s="113">
        <f t="shared" si="140"/>
        <v>0</v>
      </c>
      <c r="J664" s="113">
        <f t="shared" si="141"/>
        <v>0</v>
      </c>
      <c r="K664" s="113" t="str">
        <f>IF(ISERROR(VLOOKUP(AC664,Nachträge!$A$2:$Y$646,25,FALSE)),"",VLOOKUP(AC664,Nachträge!$A$2:$Y$646,25,FALSE))</f>
        <v/>
      </c>
      <c r="L664" s="114">
        <v>0</v>
      </c>
      <c r="M664" s="113" t="e">
        <f t="shared" si="142"/>
        <v>#VALUE!</v>
      </c>
      <c r="N664" s="113" t="e">
        <f t="shared" si="143"/>
        <v>#VALUE!</v>
      </c>
      <c r="O664" s="113" t="e">
        <f t="shared" si="144"/>
        <v>#VALUE!</v>
      </c>
      <c r="P664" s="113" t="e">
        <f t="shared" si="145"/>
        <v>#VALUE!</v>
      </c>
      <c r="Q664" s="113">
        <f>SUMIFS(Zahlungsfreigabe!$K$12:$K$1000,Zahlungsfreigabe!$C$12:$C$1000,Baukosten!F664,Zahlungsfreigabe!$E$12:$E$1000,D664)</f>
        <v>0</v>
      </c>
      <c r="R664" s="113" t="e">
        <f t="shared" si="134"/>
        <v>#VALUE!</v>
      </c>
      <c r="S664" s="130" t="e">
        <f t="shared" si="135"/>
        <v>#VALUE!</v>
      </c>
      <c r="T664" s="55">
        <v>0</v>
      </c>
      <c r="U664" s="113" t="e">
        <f t="shared" si="136"/>
        <v>#VALUE!</v>
      </c>
      <c r="V664" s="11"/>
      <c r="W664" s="11"/>
      <c r="AC664" s="100" t="str">
        <f t="shared" si="137"/>
        <v/>
      </c>
      <c r="AD664" s="129" t="e">
        <f t="shared" si="138"/>
        <v>#VALUE!</v>
      </c>
      <c r="AE664" s="5" t="e">
        <f t="shared" si="139"/>
        <v>#VALUE!</v>
      </c>
    </row>
    <row r="665" spans="1:31" x14ac:dyDescent="0.2">
      <c r="A665" s="41" t="str">
        <f>IF(F665="","",1+MAX(A$10:A664))</f>
        <v/>
      </c>
      <c r="B665" s="10"/>
      <c r="C665" s="10">
        <v>325</v>
      </c>
      <c r="D665" s="11" t="s">
        <v>9</v>
      </c>
      <c r="E665" s="113"/>
      <c r="F665" s="11"/>
      <c r="G665" s="113"/>
      <c r="H665" s="114">
        <v>0</v>
      </c>
      <c r="I665" s="113">
        <f t="shared" si="140"/>
        <v>0</v>
      </c>
      <c r="J665" s="113">
        <f t="shared" si="141"/>
        <v>0</v>
      </c>
      <c r="K665" s="113" t="str">
        <f>IF(ISERROR(VLOOKUP(AC665,Nachträge!$A$2:$Y$646,25,FALSE)),"",VLOOKUP(AC665,Nachträge!$A$2:$Y$646,25,FALSE))</f>
        <v/>
      </c>
      <c r="L665" s="114">
        <v>0</v>
      </c>
      <c r="M665" s="113" t="e">
        <f t="shared" si="142"/>
        <v>#VALUE!</v>
      </c>
      <c r="N665" s="113" t="e">
        <f t="shared" si="143"/>
        <v>#VALUE!</v>
      </c>
      <c r="O665" s="113" t="e">
        <f t="shared" si="144"/>
        <v>#VALUE!</v>
      </c>
      <c r="P665" s="113" t="e">
        <f t="shared" si="145"/>
        <v>#VALUE!</v>
      </c>
      <c r="Q665" s="113">
        <f>SUMIFS(Zahlungsfreigabe!$K$12:$K$1000,Zahlungsfreigabe!$C$12:$C$1000,Baukosten!F665,Zahlungsfreigabe!$E$12:$E$1000,D665)</f>
        <v>0</v>
      </c>
      <c r="R665" s="113" t="e">
        <f t="shared" si="134"/>
        <v>#VALUE!</v>
      </c>
      <c r="S665" s="130" t="e">
        <f t="shared" si="135"/>
        <v>#VALUE!</v>
      </c>
      <c r="T665" s="55">
        <v>0</v>
      </c>
      <c r="U665" s="113" t="e">
        <f t="shared" si="136"/>
        <v>#VALUE!</v>
      </c>
      <c r="V665" s="11"/>
      <c r="W665" s="11"/>
      <c r="AC665" s="100" t="str">
        <f t="shared" si="137"/>
        <v/>
      </c>
      <c r="AD665" s="129" t="e">
        <f t="shared" si="138"/>
        <v>#VALUE!</v>
      </c>
      <c r="AE665" s="5" t="e">
        <f t="shared" si="139"/>
        <v>#VALUE!</v>
      </c>
    </row>
    <row r="666" spans="1:31" x14ac:dyDescent="0.2">
      <c r="A666" s="41" t="str">
        <f>IF(F666="","",1+MAX(A$10:A665))</f>
        <v/>
      </c>
      <c r="B666" s="10"/>
      <c r="C666" s="10">
        <v>325</v>
      </c>
      <c r="D666" s="11" t="s">
        <v>9</v>
      </c>
      <c r="E666" s="113"/>
      <c r="F666" s="11"/>
      <c r="G666" s="113"/>
      <c r="H666" s="114">
        <v>0</v>
      </c>
      <c r="I666" s="113">
        <f t="shared" si="140"/>
        <v>0</v>
      </c>
      <c r="J666" s="113">
        <f t="shared" si="141"/>
        <v>0</v>
      </c>
      <c r="K666" s="113" t="str">
        <f>IF(ISERROR(VLOOKUP(AC666,Nachträge!$A$2:$Y$646,25,FALSE)),"",VLOOKUP(AC666,Nachträge!$A$2:$Y$646,25,FALSE))</f>
        <v/>
      </c>
      <c r="L666" s="114">
        <v>0</v>
      </c>
      <c r="M666" s="113" t="e">
        <f t="shared" si="142"/>
        <v>#VALUE!</v>
      </c>
      <c r="N666" s="113" t="e">
        <f t="shared" si="143"/>
        <v>#VALUE!</v>
      </c>
      <c r="O666" s="113" t="e">
        <f t="shared" si="144"/>
        <v>#VALUE!</v>
      </c>
      <c r="P666" s="113" t="e">
        <f t="shared" si="145"/>
        <v>#VALUE!</v>
      </c>
      <c r="Q666" s="113">
        <f>SUMIFS(Zahlungsfreigabe!$K$12:$K$1000,Zahlungsfreigabe!$C$12:$C$1000,Baukosten!F666,Zahlungsfreigabe!$E$12:$E$1000,D666)</f>
        <v>0</v>
      </c>
      <c r="R666" s="113" t="e">
        <f t="shared" si="134"/>
        <v>#VALUE!</v>
      </c>
      <c r="S666" s="130" t="e">
        <f t="shared" si="135"/>
        <v>#VALUE!</v>
      </c>
      <c r="T666" s="55">
        <v>0</v>
      </c>
      <c r="U666" s="113" t="e">
        <f t="shared" si="136"/>
        <v>#VALUE!</v>
      </c>
      <c r="V666" s="11"/>
      <c r="W666" s="11"/>
      <c r="AC666" s="100" t="str">
        <f t="shared" si="137"/>
        <v/>
      </c>
      <c r="AD666" s="129" t="e">
        <f t="shared" si="138"/>
        <v>#VALUE!</v>
      </c>
      <c r="AE666" s="5" t="e">
        <f t="shared" si="139"/>
        <v>#VALUE!</v>
      </c>
    </row>
    <row r="667" spans="1:31" x14ac:dyDescent="0.2">
      <c r="A667" s="41" t="str">
        <f>IF(F667="","",1+MAX(A$10:A666))</f>
        <v/>
      </c>
      <c r="B667" s="10"/>
      <c r="C667" s="10">
        <v>325</v>
      </c>
      <c r="D667" s="11" t="s">
        <v>9</v>
      </c>
      <c r="E667" s="113"/>
      <c r="F667" s="11"/>
      <c r="G667" s="113"/>
      <c r="H667" s="114">
        <v>0</v>
      </c>
      <c r="I667" s="113">
        <f t="shared" si="140"/>
        <v>0</v>
      </c>
      <c r="J667" s="113">
        <f t="shared" si="141"/>
        <v>0</v>
      </c>
      <c r="K667" s="113" t="str">
        <f>IF(ISERROR(VLOOKUP(AC667,Nachträge!$A$2:$Y$646,25,FALSE)),"",VLOOKUP(AC667,Nachträge!$A$2:$Y$646,25,FALSE))</f>
        <v/>
      </c>
      <c r="L667" s="114">
        <v>0</v>
      </c>
      <c r="M667" s="113" t="e">
        <f t="shared" si="142"/>
        <v>#VALUE!</v>
      </c>
      <c r="N667" s="113" t="e">
        <f t="shared" si="143"/>
        <v>#VALUE!</v>
      </c>
      <c r="O667" s="113" t="e">
        <f t="shared" si="144"/>
        <v>#VALUE!</v>
      </c>
      <c r="P667" s="113" t="e">
        <f t="shared" si="145"/>
        <v>#VALUE!</v>
      </c>
      <c r="Q667" s="113">
        <f>SUMIFS(Zahlungsfreigabe!$K$12:$K$1000,Zahlungsfreigabe!$C$12:$C$1000,Baukosten!F667,Zahlungsfreigabe!$E$12:$E$1000,D667)</f>
        <v>0</v>
      </c>
      <c r="R667" s="113" t="e">
        <f t="shared" si="134"/>
        <v>#VALUE!</v>
      </c>
      <c r="S667" s="130" t="e">
        <f t="shared" si="135"/>
        <v>#VALUE!</v>
      </c>
      <c r="T667" s="55">
        <v>0</v>
      </c>
      <c r="U667" s="113" t="e">
        <f t="shared" si="136"/>
        <v>#VALUE!</v>
      </c>
      <c r="V667" s="11"/>
      <c r="W667" s="11"/>
      <c r="AC667" s="100" t="str">
        <f t="shared" si="137"/>
        <v/>
      </c>
      <c r="AD667" s="129" t="e">
        <f t="shared" si="138"/>
        <v>#VALUE!</v>
      </c>
      <c r="AE667" s="5" t="e">
        <f t="shared" si="139"/>
        <v>#VALUE!</v>
      </c>
    </row>
    <row r="668" spans="1:31" x14ac:dyDescent="0.2">
      <c r="A668" s="41" t="str">
        <f>IF(F668="","",1+MAX(A$10:A667))</f>
        <v/>
      </c>
      <c r="B668" s="10"/>
      <c r="C668" s="10">
        <v>327</v>
      </c>
      <c r="D668" s="11" t="s">
        <v>101</v>
      </c>
      <c r="E668" s="113"/>
      <c r="F668" s="11"/>
      <c r="G668" s="113"/>
      <c r="H668" s="114">
        <v>0</v>
      </c>
      <c r="I668" s="113">
        <f t="shared" si="140"/>
        <v>0</v>
      </c>
      <c r="J668" s="113">
        <f t="shared" si="141"/>
        <v>0</v>
      </c>
      <c r="K668" s="113" t="str">
        <f>IF(ISERROR(VLOOKUP(AC668,Nachträge!$A$2:$Y$646,25,FALSE)),"",VLOOKUP(AC668,Nachträge!$A$2:$Y$646,25,FALSE))</f>
        <v/>
      </c>
      <c r="L668" s="114">
        <v>0</v>
      </c>
      <c r="M668" s="113" t="e">
        <f t="shared" si="142"/>
        <v>#VALUE!</v>
      </c>
      <c r="N668" s="113" t="e">
        <f t="shared" si="143"/>
        <v>#VALUE!</v>
      </c>
      <c r="O668" s="113" t="e">
        <f t="shared" si="144"/>
        <v>#VALUE!</v>
      </c>
      <c r="P668" s="113" t="e">
        <f t="shared" si="145"/>
        <v>#VALUE!</v>
      </c>
      <c r="Q668" s="113">
        <f>SUMIFS(Zahlungsfreigabe!$K$12:$K$1000,Zahlungsfreigabe!$C$12:$C$1000,Baukosten!F668,Zahlungsfreigabe!$E$12:$E$1000,D668)</f>
        <v>0</v>
      </c>
      <c r="R668" s="113" t="e">
        <f t="shared" si="134"/>
        <v>#VALUE!</v>
      </c>
      <c r="S668" s="130" t="e">
        <f t="shared" si="135"/>
        <v>#VALUE!</v>
      </c>
      <c r="T668" s="55">
        <v>0</v>
      </c>
      <c r="U668" s="113" t="e">
        <f t="shared" si="136"/>
        <v>#VALUE!</v>
      </c>
      <c r="V668" s="11"/>
      <c r="W668" s="11"/>
      <c r="AC668" s="100" t="str">
        <f t="shared" si="137"/>
        <v/>
      </c>
      <c r="AD668" s="129" t="e">
        <f t="shared" si="138"/>
        <v>#VALUE!</v>
      </c>
      <c r="AE668" s="5" t="e">
        <f t="shared" si="139"/>
        <v>#VALUE!</v>
      </c>
    </row>
    <row r="669" spans="1:31" x14ac:dyDescent="0.2">
      <c r="A669" s="41" t="str">
        <f>IF(F669="","",1+MAX(A$10:A668))</f>
        <v/>
      </c>
      <c r="B669" s="10"/>
      <c r="C669" s="10">
        <v>327</v>
      </c>
      <c r="D669" s="11" t="s">
        <v>101</v>
      </c>
      <c r="E669" s="113"/>
      <c r="F669" s="11"/>
      <c r="G669" s="113"/>
      <c r="H669" s="114">
        <v>0</v>
      </c>
      <c r="I669" s="113">
        <f t="shared" si="140"/>
        <v>0</v>
      </c>
      <c r="J669" s="113">
        <f t="shared" si="141"/>
        <v>0</v>
      </c>
      <c r="K669" s="113" t="str">
        <f>IF(ISERROR(VLOOKUP(AC669,Nachträge!$A$2:$Y$646,25,FALSE)),"",VLOOKUP(AC669,Nachträge!$A$2:$Y$646,25,FALSE))</f>
        <v/>
      </c>
      <c r="L669" s="114">
        <v>0</v>
      </c>
      <c r="M669" s="113" t="e">
        <f t="shared" si="142"/>
        <v>#VALUE!</v>
      </c>
      <c r="N669" s="113" t="e">
        <f t="shared" si="143"/>
        <v>#VALUE!</v>
      </c>
      <c r="O669" s="113" t="e">
        <f t="shared" si="144"/>
        <v>#VALUE!</v>
      </c>
      <c r="P669" s="113" t="e">
        <f t="shared" si="145"/>
        <v>#VALUE!</v>
      </c>
      <c r="Q669" s="113">
        <f>SUMIFS(Zahlungsfreigabe!$K$12:$K$1000,Zahlungsfreigabe!$C$12:$C$1000,Baukosten!F669,Zahlungsfreigabe!$E$12:$E$1000,D669)</f>
        <v>0</v>
      </c>
      <c r="R669" s="113" t="e">
        <f t="shared" si="134"/>
        <v>#VALUE!</v>
      </c>
      <c r="S669" s="130" t="e">
        <f t="shared" si="135"/>
        <v>#VALUE!</v>
      </c>
      <c r="T669" s="55">
        <v>0</v>
      </c>
      <c r="U669" s="113" t="e">
        <f t="shared" si="136"/>
        <v>#VALUE!</v>
      </c>
      <c r="V669" s="11"/>
      <c r="W669" s="11"/>
      <c r="AC669" s="100" t="str">
        <f t="shared" si="137"/>
        <v/>
      </c>
      <c r="AD669" s="129" t="e">
        <f t="shared" si="138"/>
        <v>#VALUE!</v>
      </c>
      <c r="AE669" s="5" t="e">
        <f t="shared" si="139"/>
        <v>#VALUE!</v>
      </c>
    </row>
    <row r="670" spans="1:31" x14ac:dyDescent="0.2">
      <c r="A670" s="41" t="str">
        <f>IF(F670="","",1+MAX(A$10:A669))</f>
        <v/>
      </c>
      <c r="B670" s="10"/>
      <c r="C670" s="10">
        <v>327</v>
      </c>
      <c r="D670" s="11" t="s">
        <v>101</v>
      </c>
      <c r="E670" s="113"/>
      <c r="F670" s="11"/>
      <c r="G670" s="113"/>
      <c r="H670" s="114">
        <v>0</v>
      </c>
      <c r="I670" s="113">
        <f t="shared" si="140"/>
        <v>0</v>
      </c>
      <c r="J670" s="113">
        <f t="shared" si="141"/>
        <v>0</v>
      </c>
      <c r="K670" s="113" t="str">
        <f>IF(ISERROR(VLOOKUP(AC670,Nachträge!$A$2:$Y$646,25,FALSE)),"",VLOOKUP(AC670,Nachträge!$A$2:$Y$646,25,FALSE))</f>
        <v/>
      </c>
      <c r="L670" s="114">
        <v>0</v>
      </c>
      <c r="M670" s="113" t="e">
        <f t="shared" si="142"/>
        <v>#VALUE!</v>
      </c>
      <c r="N670" s="113" t="e">
        <f t="shared" si="143"/>
        <v>#VALUE!</v>
      </c>
      <c r="O670" s="113" t="e">
        <f t="shared" si="144"/>
        <v>#VALUE!</v>
      </c>
      <c r="P670" s="113" t="e">
        <f t="shared" si="145"/>
        <v>#VALUE!</v>
      </c>
      <c r="Q670" s="113">
        <f>SUMIFS(Zahlungsfreigabe!$K$12:$K$1000,Zahlungsfreigabe!$C$12:$C$1000,Baukosten!F670,Zahlungsfreigabe!$E$12:$E$1000,D670)</f>
        <v>0</v>
      </c>
      <c r="R670" s="113" t="e">
        <f t="shared" si="134"/>
        <v>#VALUE!</v>
      </c>
      <c r="S670" s="130" t="e">
        <f t="shared" si="135"/>
        <v>#VALUE!</v>
      </c>
      <c r="T670" s="55">
        <v>0</v>
      </c>
      <c r="U670" s="113" t="e">
        <f t="shared" si="136"/>
        <v>#VALUE!</v>
      </c>
      <c r="V670" s="11"/>
      <c r="W670" s="11"/>
      <c r="AC670" s="100" t="str">
        <f t="shared" si="137"/>
        <v/>
      </c>
      <c r="AD670" s="129" t="e">
        <f t="shared" si="138"/>
        <v>#VALUE!</v>
      </c>
      <c r="AE670" s="5" t="e">
        <f t="shared" si="139"/>
        <v>#VALUE!</v>
      </c>
    </row>
    <row r="671" spans="1:31" x14ac:dyDescent="0.2">
      <c r="A671" s="41" t="str">
        <f>IF(F671="","",1+MAX(A$10:A670))</f>
        <v/>
      </c>
      <c r="B671" s="10"/>
      <c r="C671" s="10">
        <v>327</v>
      </c>
      <c r="D671" s="11" t="s">
        <v>101</v>
      </c>
      <c r="E671" s="113"/>
      <c r="F671" s="11"/>
      <c r="G671" s="113"/>
      <c r="H671" s="114">
        <v>0</v>
      </c>
      <c r="I671" s="113">
        <f t="shared" si="140"/>
        <v>0</v>
      </c>
      <c r="J671" s="113">
        <f t="shared" si="141"/>
        <v>0</v>
      </c>
      <c r="K671" s="113" t="str">
        <f>IF(ISERROR(VLOOKUP(AC671,Nachträge!$A$2:$Y$646,25,FALSE)),"",VLOOKUP(AC671,Nachträge!$A$2:$Y$646,25,FALSE))</f>
        <v/>
      </c>
      <c r="L671" s="114">
        <v>0</v>
      </c>
      <c r="M671" s="113" t="e">
        <f t="shared" si="142"/>
        <v>#VALUE!</v>
      </c>
      <c r="N671" s="113" t="e">
        <f t="shared" si="143"/>
        <v>#VALUE!</v>
      </c>
      <c r="O671" s="113" t="e">
        <f t="shared" si="144"/>
        <v>#VALUE!</v>
      </c>
      <c r="P671" s="113" t="e">
        <f t="shared" si="145"/>
        <v>#VALUE!</v>
      </c>
      <c r="Q671" s="113">
        <f>SUMIFS(Zahlungsfreigabe!$K$12:$K$1000,Zahlungsfreigabe!$C$12:$C$1000,Baukosten!F671,Zahlungsfreigabe!$E$12:$E$1000,D671)</f>
        <v>0</v>
      </c>
      <c r="R671" s="113" t="e">
        <f t="shared" si="134"/>
        <v>#VALUE!</v>
      </c>
      <c r="S671" s="130" t="e">
        <f t="shared" si="135"/>
        <v>#VALUE!</v>
      </c>
      <c r="T671" s="55">
        <v>0</v>
      </c>
      <c r="U671" s="113" t="e">
        <f t="shared" si="136"/>
        <v>#VALUE!</v>
      </c>
      <c r="V671" s="11"/>
      <c r="W671" s="11"/>
      <c r="AC671" s="100" t="str">
        <f t="shared" si="137"/>
        <v/>
      </c>
      <c r="AD671" s="129" t="e">
        <f t="shared" si="138"/>
        <v>#VALUE!</v>
      </c>
      <c r="AE671" s="5" t="e">
        <f t="shared" si="139"/>
        <v>#VALUE!</v>
      </c>
    </row>
    <row r="672" spans="1:31" x14ac:dyDescent="0.2">
      <c r="A672" s="41" t="str">
        <f>IF(F672="","",1+MAX(A$10:A671))</f>
        <v/>
      </c>
      <c r="B672" s="10"/>
      <c r="C672" s="10">
        <v>327</v>
      </c>
      <c r="D672" s="11" t="s">
        <v>101</v>
      </c>
      <c r="E672" s="113"/>
      <c r="F672" s="11"/>
      <c r="G672" s="113"/>
      <c r="H672" s="114">
        <v>0</v>
      </c>
      <c r="I672" s="113">
        <f t="shared" si="140"/>
        <v>0</v>
      </c>
      <c r="J672" s="113">
        <f t="shared" si="141"/>
        <v>0</v>
      </c>
      <c r="K672" s="113" t="str">
        <f>IF(ISERROR(VLOOKUP(AC672,Nachträge!$A$2:$Y$646,25,FALSE)),"",VLOOKUP(AC672,Nachträge!$A$2:$Y$646,25,FALSE))</f>
        <v/>
      </c>
      <c r="L672" s="114">
        <v>0</v>
      </c>
      <c r="M672" s="113" t="e">
        <f t="shared" si="142"/>
        <v>#VALUE!</v>
      </c>
      <c r="N672" s="113" t="e">
        <f t="shared" si="143"/>
        <v>#VALUE!</v>
      </c>
      <c r="O672" s="113" t="e">
        <f t="shared" si="144"/>
        <v>#VALUE!</v>
      </c>
      <c r="P672" s="113" t="e">
        <f t="shared" si="145"/>
        <v>#VALUE!</v>
      </c>
      <c r="Q672" s="113">
        <f>SUMIFS(Zahlungsfreigabe!$K$12:$K$1000,Zahlungsfreigabe!$C$12:$C$1000,Baukosten!F672,Zahlungsfreigabe!$E$12:$E$1000,D672)</f>
        <v>0</v>
      </c>
      <c r="R672" s="113" t="e">
        <f t="shared" si="134"/>
        <v>#VALUE!</v>
      </c>
      <c r="S672" s="130" t="e">
        <f t="shared" si="135"/>
        <v>#VALUE!</v>
      </c>
      <c r="T672" s="55">
        <v>0</v>
      </c>
      <c r="U672" s="113" t="e">
        <f t="shared" si="136"/>
        <v>#VALUE!</v>
      </c>
      <c r="V672" s="11"/>
      <c r="W672" s="11"/>
      <c r="AC672" s="100" t="str">
        <f t="shared" si="137"/>
        <v/>
      </c>
      <c r="AD672" s="129" t="e">
        <f t="shared" si="138"/>
        <v>#VALUE!</v>
      </c>
      <c r="AE672" s="5" t="e">
        <f t="shared" si="139"/>
        <v>#VALUE!</v>
      </c>
    </row>
    <row r="673" spans="1:31" x14ac:dyDescent="0.2">
      <c r="A673" s="41" t="str">
        <f>IF(F673="","",1+MAX(A$10:A672))</f>
        <v/>
      </c>
      <c r="B673" s="10"/>
      <c r="C673" s="10">
        <v>327</v>
      </c>
      <c r="D673" s="11" t="s">
        <v>101</v>
      </c>
      <c r="E673" s="113"/>
      <c r="F673" s="11"/>
      <c r="G673" s="113"/>
      <c r="H673" s="114">
        <v>0</v>
      </c>
      <c r="I673" s="113">
        <f t="shared" si="140"/>
        <v>0</v>
      </c>
      <c r="J673" s="113">
        <f t="shared" si="141"/>
        <v>0</v>
      </c>
      <c r="K673" s="113" t="str">
        <f>IF(ISERROR(VLOOKUP(AC673,Nachträge!$A$2:$Y$646,25,FALSE)),"",VLOOKUP(AC673,Nachträge!$A$2:$Y$646,25,FALSE))</f>
        <v/>
      </c>
      <c r="L673" s="114">
        <v>0</v>
      </c>
      <c r="M673" s="113" t="e">
        <f t="shared" si="142"/>
        <v>#VALUE!</v>
      </c>
      <c r="N673" s="113" t="e">
        <f t="shared" si="143"/>
        <v>#VALUE!</v>
      </c>
      <c r="O673" s="113" t="e">
        <f t="shared" si="144"/>
        <v>#VALUE!</v>
      </c>
      <c r="P673" s="113" t="e">
        <f t="shared" si="145"/>
        <v>#VALUE!</v>
      </c>
      <c r="Q673" s="113">
        <f>SUMIFS(Zahlungsfreigabe!$K$12:$K$1000,Zahlungsfreigabe!$C$12:$C$1000,Baukosten!F673,Zahlungsfreigabe!$E$12:$E$1000,D673)</f>
        <v>0</v>
      </c>
      <c r="R673" s="113" t="e">
        <f t="shared" si="134"/>
        <v>#VALUE!</v>
      </c>
      <c r="S673" s="130" t="e">
        <f t="shared" si="135"/>
        <v>#VALUE!</v>
      </c>
      <c r="T673" s="55">
        <v>0</v>
      </c>
      <c r="U673" s="113" t="e">
        <f t="shared" si="136"/>
        <v>#VALUE!</v>
      </c>
      <c r="V673" s="11"/>
      <c r="W673" s="11"/>
      <c r="AC673" s="100" t="str">
        <f t="shared" si="137"/>
        <v/>
      </c>
      <c r="AD673" s="129" t="e">
        <f t="shared" si="138"/>
        <v>#VALUE!</v>
      </c>
      <c r="AE673" s="5" t="e">
        <f t="shared" si="139"/>
        <v>#VALUE!</v>
      </c>
    </row>
    <row r="674" spans="1:31" x14ac:dyDescent="0.2">
      <c r="A674" s="41" t="str">
        <f>IF(F674="","",1+MAX(A$10:A673))</f>
        <v/>
      </c>
      <c r="B674" s="10"/>
      <c r="C674" s="10">
        <v>327</v>
      </c>
      <c r="D674" s="11" t="s">
        <v>101</v>
      </c>
      <c r="E674" s="113"/>
      <c r="F674" s="11"/>
      <c r="G674" s="113"/>
      <c r="H674" s="114">
        <v>0</v>
      </c>
      <c r="I674" s="113">
        <f t="shared" si="140"/>
        <v>0</v>
      </c>
      <c r="J674" s="113">
        <f t="shared" si="141"/>
        <v>0</v>
      </c>
      <c r="K674" s="113" t="str">
        <f>IF(ISERROR(VLOOKUP(AC674,Nachträge!$A$2:$Y$646,25,FALSE)),"",VLOOKUP(AC674,Nachträge!$A$2:$Y$646,25,FALSE))</f>
        <v/>
      </c>
      <c r="L674" s="114">
        <v>0</v>
      </c>
      <c r="M674" s="113" t="e">
        <f t="shared" si="142"/>
        <v>#VALUE!</v>
      </c>
      <c r="N674" s="113" t="e">
        <f t="shared" si="143"/>
        <v>#VALUE!</v>
      </c>
      <c r="O674" s="113" t="e">
        <f t="shared" si="144"/>
        <v>#VALUE!</v>
      </c>
      <c r="P674" s="113" t="e">
        <f t="shared" si="145"/>
        <v>#VALUE!</v>
      </c>
      <c r="Q674" s="113">
        <f>SUMIFS(Zahlungsfreigabe!$K$12:$K$1000,Zahlungsfreigabe!$C$12:$C$1000,Baukosten!F674,Zahlungsfreigabe!$E$12:$E$1000,D674)</f>
        <v>0</v>
      </c>
      <c r="R674" s="113" t="e">
        <f t="shared" ref="R674:R737" si="146">(J674+K674)-Q674</f>
        <v>#VALUE!</v>
      </c>
      <c r="S674" s="130" t="e">
        <f t="shared" ref="S674:S737" si="147">SUM(J674+K674)</f>
        <v>#VALUE!</v>
      </c>
      <c r="T674" s="55">
        <v>0</v>
      </c>
      <c r="U674" s="113" t="e">
        <f t="shared" ref="U674:U737" si="148">-SUM(J674+K674)*T674</f>
        <v>#VALUE!</v>
      </c>
      <c r="V674" s="11"/>
      <c r="W674" s="11"/>
      <c r="AC674" s="100" t="str">
        <f t="shared" si="137"/>
        <v/>
      </c>
      <c r="AD674" s="129" t="e">
        <f t="shared" si="138"/>
        <v>#VALUE!</v>
      </c>
      <c r="AE674" s="5" t="e">
        <f t="shared" si="139"/>
        <v>#VALUE!</v>
      </c>
    </row>
    <row r="675" spans="1:31" x14ac:dyDescent="0.2">
      <c r="A675" s="41" t="str">
        <f>IF(F675="","",1+MAX(A$10:A674))</f>
        <v/>
      </c>
      <c r="B675" s="10"/>
      <c r="C675" s="10">
        <v>327</v>
      </c>
      <c r="D675" s="11" t="s">
        <v>101</v>
      </c>
      <c r="E675" s="113"/>
      <c r="F675" s="11"/>
      <c r="G675" s="113"/>
      <c r="H675" s="114">
        <v>0</v>
      </c>
      <c r="I675" s="113">
        <f t="shared" si="140"/>
        <v>0</v>
      </c>
      <c r="J675" s="113">
        <f t="shared" si="141"/>
        <v>0</v>
      </c>
      <c r="K675" s="113" t="str">
        <f>IF(ISERROR(VLOOKUP(AC675,Nachträge!$A$2:$Y$646,25,FALSE)),"",VLOOKUP(AC675,Nachträge!$A$2:$Y$646,25,FALSE))</f>
        <v/>
      </c>
      <c r="L675" s="114">
        <v>0</v>
      </c>
      <c r="M675" s="113" t="e">
        <f t="shared" si="142"/>
        <v>#VALUE!</v>
      </c>
      <c r="N675" s="113" t="e">
        <f t="shared" si="143"/>
        <v>#VALUE!</v>
      </c>
      <c r="O675" s="113" t="e">
        <f t="shared" si="144"/>
        <v>#VALUE!</v>
      </c>
      <c r="P675" s="113" t="e">
        <f t="shared" si="145"/>
        <v>#VALUE!</v>
      </c>
      <c r="Q675" s="113">
        <f>SUMIFS(Zahlungsfreigabe!$K$12:$K$1000,Zahlungsfreigabe!$C$12:$C$1000,Baukosten!F675,Zahlungsfreigabe!$E$12:$E$1000,D675)</f>
        <v>0</v>
      </c>
      <c r="R675" s="113" t="e">
        <f t="shared" si="146"/>
        <v>#VALUE!</v>
      </c>
      <c r="S675" s="130" t="e">
        <f t="shared" si="147"/>
        <v>#VALUE!</v>
      </c>
      <c r="T675" s="55">
        <v>0</v>
      </c>
      <c r="U675" s="113" t="e">
        <f t="shared" si="148"/>
        <v>#VALUE!</v>
      </c>
      <c r="V675" s="11"/>
      <c r="W675" s="11"/>
      <c r="AC675" s="100" t="str">
        <f t="shared" si="137"/>
        <v/>
      </c>
      <c r="AD675" s="129" t="e">
        <f t="shared" si="138"/>
        <v>#VALUE!</v>
      </c>
      <c r="AE675" s="5" t="e">
        <f t="shared" si="139"/>
        <v>#VALUE!</v>
      </c>
    </row>
    <row r="676" spans="1:31" x14ac:dyDescent="0.2">
      <c r="A676" s="41" t="str">
        <f>IF(F676="","",1+MAX(A$10:A675))</f>
        <v/>
      </c>
      <c r="B676" s="10"/>
      <c r="C676" s="10">
        <v>327</v>
      </c>
      <c r="D676" s="11" t="s">
        <v>101</v>
      </c>
      <c r="E676" s="113"/>
      <c r="F676" s="11"/>
      <c r="G676" s="113"/>
      <c r="H676" s="114">
        <v>0</v>
      </c>
      <c r="I676" s="113">
        <f t="shared" si="140"/>
        <v>0</v>
      </c>
      <c r="J676" s="113">
        <f t="shared" si="141"/>
        <v>0</v>
      </c>
      <c r="K676" s="113" t="str">
        <f>IF(ISERROR(VLOOKUP(AC676,Nachträge!$A$2:$Y$646,25,FALSE)),"",VLOOKUP(AC676,Nachträge!$A$2:$Y$646,25,FALSE))</f>
        <v/>
      </c>
      <c r="L676" s="114">
        <v>0</v>
      </c>
      <c r="M676" s="113" t="e">
        <f t="shared" si="142"/>
        <v>#VALUE!</v>
      </c>
      <c r="N676" s="113" t="e">
        <f t="shared" si="143"/>
        <v>#VALUE!</v>
      </c>
      <c r="O676" s="113" t="e">
        <f t="shared" si="144"/>
        <v>#VALUE!</v>
      </c>
      <c r="P676" s="113" t="e">
        <f t="shared" si="145"/>
        <v>#VALUE!</v>
      </c>
      <c r="Q676" s="113">
        <f>SUMIFS(Zahlungsfreigabe!$K$12:$K$1000,Zahlungsfreigabe!$C$12:$C$1000,Baukosten!F676,Zahlungsfreigabe!$E$12:$E$1000,D676)</f>
        <v>0</v>
      </c>
      <c r="R676" s="113" t="e">
        <f t="shared" si="146"/>
        <v>#VALUE!</v>
      </c>
      <c r="S676" s="130" t="e">
        <f t="shared" si="147"/>
        <v>#VALUE!</v>
      </c>
      <c r="T676" s="55">
        <v>0</v>
      </c>
      <c r="U676" s="113" t="e">
        <f t="shared" si="148"/>
        <v>#VALUE!</v>
      </c>
      <c r="V676" s="11"/>
      <c r="W676" s="11"/>
      <c r="AC676" s="100" t="str">
        <f t="shared" si="137"/>
        <v/>
      </c>
      <c r="AD676" s="129" t="e">
        <f t="shared" si="138"/>
        <v>#VALUE!</v>
      </c>
      <c r="AE676" s="5" t="e">
        <f t="shared" si="139"/>
        <v>#VALUE!</v>
      </c>
    </row>
    <row r="677" spans="1:31" x14ac:dyDescent="0.2">
      <c r="A677" s="41" t="str">
        <f>IF(F677="","",1+MAX(A$10:A676))</f>
        <v/>
      </c>
      <c r="B677" s="10"/>
      <c r="C677" s="10">
        <v>327</v>
      </c>
      <c r="D677" s="11" t="s">
        <v>101</v>
      </c>
      <c r="E677" s="113"/>
      <c r="F677" s="11"/>
      <c r="G677" s="113"/>
      <c r="H677" s="114">
        <v>0</v>
      </c>
      <c r="I677" s="113">
        <f t="shared" si="140"/>
        <v>0</v>
      </c>
      <c r="J677" s="113">
        <f t="shared" si="141"/>
        <v>0</v>
      </c>
      <c r="K677" s="113" t="str">
        <f>IF(ISERROR(VLOOKUP(AC677,Nachträge!$A$2:$Y$646,25,FALSE)),"",VLOOKUP(AC677,Nachträge!$A$2:$Y$646,25,FALSE))</f>
        <v/>
      </c>
      <c r="L677" s="114">
        <v>0</v>
      </c>
      <c r="M677" s="113" t="e">
        <f t="shared" si="142"/>
        <v>#VALUE!</v>
      </c>
      <c r="N677" s="113" t="e">
        <f t="shared" si="143"/>
        <v>#VALUE!</v>
      </c>
      <c r="O677" s="113" t="e">
        <f t="shared" si="144"/>
        <v>#VALUE!</v>
      </c>
      <c r="P677" s="113" t="e">
        <f t="shared" si="145"/>
        <v>#VALUE!</v>
      </c>
      <c r="Q677" s="113">
        <f>SUMIFS(Zahlungsfreigabe!$K$12:$K$1000,Zahlungsfreigabe!$C$12:$C$1000,Baukosten!F677,Zahlungsfreigabe!$E$12:$E$1000,D677)</f>
        <v>0</v>
      </c>
      <c r="R677" s="113" t="e">
        <f t="shared" si="146"/>
        <v>#VALUE!</v>
      </c>
      <c r="S677" s="130" t="e">
        <f t="shared" si="147"/>
        <v>#VALUE!</v>
      </c>
      <c r="T677" s="55">
        <v>0</v>
      </c>
      <c r="U677" s="113" t="e">
        <f t="shared" si="148"/>
        <v>#VALUE!</v>
      </c>
      <c r="V677" s="11"/>
      <c r="W677" s="11"/>
      <c r="AC677" s="100" t="str">
        <f t="shared" si="137"/>
        <v/>
      </c>
      <c r="AD677" s="129" t="e">
        <f t="shared" si="138"/>
        <v>#VALUE!</v>
      </c>
      <c r="AE677" s="5" t="e">
        <f t="shared" si="139"/>
        <v>#VALUE!</v>
      </c>
    </row>
    <row r="678" spans="1:31" x14ac:dyDescent="0.2">
      <c r="A678" s="41" t="str">
        <f>IF(F678="","",1+MAX(A$10:A677))</f>
        <v/>
      </c>
      <c r="B678" s="10"/>
      <c r="C678" s="10">
        <v>327</v>
      </c>
      <c r="D678" s="11" t="s">
        <v>101</v>
      </c>
      <c r="E678" s="113"/>
      <c r="F678" s="11"/>
      <c r="G678" s="113"/>
      <c r="H678" s="114">
        <v>0</v>
      </c>
      <c r="I678" s="113">
        <f t="shared" si="140"/>
        <v>0</v>
      </c>
      <c r="J678" s="113">
        <f t="shared" si="141"/>
        <v>0</v>
      </c>
      <c r="K678" s="113" t="str">
        <f>IF(ISERROR(VLOOKUP(AC678,Nachträge!$A$2:$Y$646,25,FALSE)),"",VLOOKUP(AC678,Nachträge!$A$2:$Y$646,25,FALSE))</f>
        <v/>
      </c>
      <c r="L678" s="114">
        <v>0</v>
      </c>
      <c r="M678" s="113" t="e">
        <f t="shared" si="142"/>
        <v>#VALUE!</v>
      </c>
      <c r="N678" s="113" t="e">
        <f t="shared" si="143"/>
        <v>#VALUE!</v>
      </c>
      <c r="O678" s="113" t="e">
        <f t="shared" si="144"/>
        <v>#VALUE!</v>
      </c>
      <c r="P678" s="113" t="e">
        <f t="shared" si="145"/>
        <v>#VALUE!</v>
      </c>
      <c r="Q678" s="113">
        <f>SUMIFS(Zahlungsfreigabe!$K$12:$K$1000,Zahlungsfreigabe!$C$12:$C$1000,Baukosten!F678,Zahlungsfreigabe!$E$12:$E$1000,D678)</f>
        <v>0</v>
      </c>
      <c r="R678" s="113" t="e">
        <f t="shared" si="146"/>
        <v>#VALUE!</v>
      </c>
      <c r="S678" s="130" t="e">
        <f t="shared" si="147"/>
        <v>#VALUE!</v>
      </c>
      <c r="T678" s="55">
        <v>0</v>
      </c>
      <c r="U678" s="113" t="e">
        <f t="shared" si="148"/>
        <v>#VALUE!</v>
      </c>
      <c r="V678" s="11"/>
      <c r="W678" s="11"/>
      <c r="AC678" s="100" t="str">
        <f t="shared" si="137"/>
        <v/>
      </c>
      <c r="AD678" s="129" t="e">
        <f t="shared" si="138"/>
        <v>#VALUE!</v>
      </c>
      <c r="AE678" s="5" t="e">
        <f t="shared" si="139"/>
        <v>#VALUE!</v>
      </c>
    </row>
    <row r="679" spans="1:31" x14ac:dyDescent="0.2">
      <c r="A679" s="41" t="str">
        <f>IF(F679="","",1+MAX(A$10:A678))</f>
        <v/>
      </c>
      <c r="B679" s="10"/>
      <c r="C679" s="10">
        <v>327</v>
      </c>
      <c r="D679" s="11" t="s">
        <v>101</v>
      </c>
      <c r="E679" s="113"/>
      <c r="F679" s="11"/>
      <c r="G679" s="113"/>
      <c r="H679" s="114">
        <v>0</v>
      </c>
      <c r="I679" s="113">
        <f t="shared" si="140"/>
        <v>0</v>
      </c>
      <c r="J679" s="113">
        <f t="shared" si="141"/>
        <v>0</v>
      </c>
      <c r="K679" s="113" t="str">
        <f>IF(ISERROR(VLOOKUP(AC679,Nachträge!$A$2:$Y$646,25,FALSE)),"",VLOOKUP(AC679,Nachträge!$A$2:$Y$646,25,FALSE))</f>
        <v/>
      </c>
      <c r="L679" s="114">
        <v>0</v>
      </c>
      <c r="M679" s="113" t="e">
        <f t="shared" si="142"/>
        <v>#VALUE!</v>
      </c>
      <c r="N679" s="113" t="e">
        <f t="shared" si="143"/>
        <v>#VALUE!</v>
      </c>
      <c r="O679" s="113" t="e">
        <f t="shared" si="144"/>
        <v>#VALUE!</v>
      </c>
      <c r="P679" s="113" t="e">
        <f t="shared" si="145"/>
        <v>#VALUE!</v>
      </c>
      <c r="Q679" s="113">
        <f>SUMIFS(Zahlungsfreigabe!$K$12:$K$1000,Zahlungsfreigabe!$C$12:$C$1000,Baukosten!F679,Zahlungsfreigabe!$E$12:$E$1000,D679)</f>
        <v>0</v>
      </c>
      <c r="R679" s="113" t="e">
        <f t="shared" si="146"/>
        <v>#VALUE!</v>
      </c>
      <c r="S679" s="130" t="e">
        <f t="shared" si="147"/>
        <v>#VALUE!</v>
      </c>
      <c r="T679" s="55">
        <v>0</v>
      </c>
      <c r="U679" s="113" t="e">
        <f t="shared" si="148"/>
        <v>#VALUE!</v>
      </c>
      <c r="V679" s="11"/>
      <c r="W679" s="11"/>
      <c r="AC679" s="100" t="str">
        <f t="shared" si="137"/>
        <v/>
      </c>
      <c r="AD679" s="129" t="e">
        <f t="shared" si="138"/>
        <v>#VALUE!</v>
      </c>
      <c r="AE679" s="5" t="e">
        <f t="shared" si="139"/>
        <v>#VALUE!</v>
      </c>
    </row>
    <row r="680" spans="1:31" x14ac:dyDescent="0.2">
      <c r="A680" s="41" t="str">
        <f>IF(F680="","",1+MAX(A$10:A679))</f>
        <v/>
      </c>
      <c r="B680" s="10"/>
      <c r="C680" s="10">
        <v>327</v>
      </c>
      <c r="D680" s="11" t="s">
        <v>101</v>
      </c>
      <c r="E680" s="113"/>
      <c r="F680" s="11"/>
      <c r="G680" s="113"/>
      <c r="H680" s="114">
        <v>0</v>
      </c>
      <c r="I680" s="113">
        <f t="shared" si="140"/>
        <v>0</v>
      </c>
      <c r="J680" s="113">
        <f t="shared" si="141"/>
        <v>0</v>
      </c>
      <c r="K680" s="113" t="str">
        <f>IF(ISERROR(VLOOKUP(AC680,Nachträge!$A$2:$Y$646,25,FALSE)),"",VLOOKUP(AC680,Nachträge!$A$2:$Y$646,25,FALSE))</f>
        <v/>
      </c>
      <c r="L680" s="114">
        <v>0</v>
      </c>
      <c r="M680" s="113" t="e">
        <f t="shared" si="142"/>
        <v>#VALUE!</v>
      </c>
      <c r="N680" s="113" t="e">
        <f t="shared" si="143"/>
        <v>#VALUE!</v>
      </c>
      <c r="O680" s="113" t="e">
        <f t="shared" si="144"/>
        <v>#VALUE!</v>
      </c>
      <c r="P680" s="113" t="e">
        <f t="shared" si="145"/>
        <v>#VALUE!</v>
      </c>
      <c r="Q680" s="113">
        <f>SUMIFS(Zahlungsfreigabe!$K$12:$K$1000,Zahlungsfreigabe!$C$12:$C$1000,Baukosten!F680,Zahlungsfreigabe!$E$12:$E$1000,D680)</f>
        <v>0</v>
      </c>
      <c r="R680" s="113" t="e">
        <f t="shared" si="146"/>
        <v>#VALUE!</v>
      </c>
      <c r="S680" s="130" t="e">
        <f t="shared" si="147"/>
        <v>#VALUE!</v>
      </c>
      <c r="T680" s="55">
        <v>0</v>
      </c>
      <c r="U680" s="113" t="e">
        <f t="shared" si="148"/>
        <v>#VALUE!</v>
      </c>
      <c r="V680" s="11"/>
      <c r="W680" s="11"/>
      <c r="AC680" s="100" t="str">
        <f t="shared" si="137"/>
        <v/>
      </c>
      <c r="AD680" s="129" t="e">
        <f t="shared" si="138"/>
        <v>#VALUE!</v>
      </c>
      <c r="AE680" s="5" t="e">
        <f t="shared" si="139"/>
        <v>#VALUE!</v>
      </c>
    </row>
    <row r="681" spans="1:31" x14ac:dyDescent="0.2">
      <c r="A681" s="41" t="str">
        <f>IF(F681="","",1+MAX(A$10:A680))</f>
        <v/>
      </c>
      <c r="B681" s="10"/>
      <c r="C681" s="10">
        <v>327</v>
      </c>
      <c r="D681" s="11" t="s">
        <v>101</v>
      </c>
      <c r="E681" s="113"/>
      <c r="F681" s="11"/>
      <c r="G681" s="113"/>
      <c r="H681" s="114">
        <v>0</v>
      </c>
      <c r="I681" s="113">
        <f t="shared" si="140"/>
        <v>0</v>
      </c>
      <c r="J681" s="113">
        <f t="shared" si="141"/>
        <v>0</v>
      </c>
      <c r="K681" s="113" t="str">
        <f>IF(ISERROR(VLOOKUP(AC681,Nachträge!$A$2:$Y$646,25,FALSE)),"",VLOOKUP(AC681,Nachträge!$A$2:$Y$646,25,FALSE))</f>
        <v/>
      </c>
      <c r="L681" s="114">
        <v>0</v>
      </c>
      <c r="M681" s="113" t="e">
        <f t="shared" si="142"/>
        <v>#VALUE!</v>
      </c>
      <c r="N681" s="113" t="e">
        <f t="shared" si="143"/>
        <v>#VALUE!</v>
      </c>
      <c r="O681" s="113" t="e">
        <f t="shared" si="144"/>
        <v>#VALUE!</v>
      </c>
      <c r="P681" s="113" t="e">
        <f t="shared" si="145"/>
        <v>#VALUE!</v>
      </c>
      <c r="Q681" s="113">
        <f>SUMIFS(Zahlungsfreigabe!$K$12:$K$1000,Zahlungsfreigabe!$C$12:$C$1000,Baukosten!F681,Zahlungsfreigabe!$E$12:$E$1000,D681)</f>
        <v>0</v>
      </c>
      <c r="R681" s="113" t="e">
        <f t="shared" si="146"/>
        <v>#VALUE!</v>
      </c>
      <c r="S681" s="130" t="e">
        <f t="shared" si="147"/>
        <v>#VALUE!</v>
      </c>
      <c r="T681" s="55">
        <v>0</v>
      </c>
      <c r="U681" s="113" t="e">
        <f t="shared" si="148"/>
        <v>#VALUE!</v>
      </c>
      <c r="V681" s="11"/>
      <c r="W681" s="11"/>
      <c r="AC681" s="100" t="str">
        <f t="shared" si="137"/>
        <v/>
      </c>
      <c r="AD681" s="129" t="e">
        <f t="shared" si="138"/>
        <v>#VALUE!</v>
      </c>
      <c r="AE681" s="5" t="e">
        <f t="shared" si="139"/>
        <v>#VALUE!</v>
      </c>
    </row>
    <row r="682" spans="1:31" x14ac:dyDescent="0.2">
      <c r="A682" s="41" t="str">
        <f>IF(F682="","",1+MAX(A$10:A681))</f>
        <v/>
      </c>
      <c r="B682" s="10"/>
      <c r="C682" s="10">
        <v>328</v>
      </c>
      <c r="D682" s="11" t="s">
        <v>102</v>
      </c>
      <c r="E682" s="113"/>
      <c r="F682" s="11"/>
      <c r="G682" s="113"/>
      <c r="H682" s="114">
        <v>0</v>
      </c>
      <c r="I682" s="113">
        <f t="shared" si="140"/>
        <v>0</v>
      </c>
      <c r="J682" s="113">
        <f t="shared" si="141"/>
        <v>0</v>
      </c>
      <c r="K682" s="113" t="str">
        <f>IF(ISERROR(VLOOKUP(AC682,Nachträge!$A$2:$Y$646,25,FALSE)),"",VLOOKUP(AC682,Nachträge!$A$2:$Y$646,25,FALSE))</f>
        <v/>
      </c>
      <c r="L682" s="114">
        <v>0</v>
      </c>
      <c r="M682" s="113" t="e">
        <f t="shared" si="142"/>
        <v>#VALUE!</v>
      </c>
      <c r="N682" s="113" t="e">
        <f t="shared" si="143"/>
        <v>#VALUE!</v>
      </c>
      <c r="O682" s="113" t="e">
        <f t="shared" si="144"/>
        <v>#VALUE!</v>
      </c>
      <c r="P682" s="113" t="e">
        <f t="shared" si="145"/>
        <v>#VALUE!</v>
      </c>
      <c r="Q682" s="113">
        <f>SUMIFS(Zahlungsfreigabe!$K$12:$K$1000,Zahlungsfreigabe!$C$12:$C$1000,Baukosten!F682,Zahlungsfreigabe!$E$12:$E$1000,D682)</f>
        <v>0</v>
      </c>
      <c r="R682" s="113" t="e">
        <f t="shared" si="146"/>
        <v>#VALUE!</v>
      </c>
      <c r="S682" s="130" t="e">
        <f t="shared" si="147"/>
        <v>#VALUE!</v>
      </c>
      <c r="T682" s="55">
        <v>0</v>
      </c>
      <c r="U682" s="113" t="e">
        <f t="shared" si="148"/>
        <v>#VALUE!</v>
      </c>
      <c r="V682" s="11"/>
      <c r="W682" s="11"/>
      <c r="AC682" s="100" t="str">
        <f t="shared" si="137"/>
        <v/>
      </c>
      <c r="AD682" s="129" t="e">
        <f t="shared" si="138"/>
        <v>#VALUE!</v>
      </c>
      <c r="AE682" s="5" t="e">
        <f t="shared" si="139"/>
        <v>#VALUE!</v>
      </c>
    </row>
    <row r="683" spans="1:31" x14ac:dyDescent="0.2">
      <c r="A683" s="41" t="str">
        <f>IF(F683="","",1+MAX(A$10:A682))</f>
        <v/>
      </c>
      <c r="B683" s="10"/>
      <c r="C683" s="10">
        <v>328</v>
      </c>
      <c r="D683" s="11" t="s">
        <v>102</v>
      </c>
      <c r="E683" s="113"/>
      <c r="F683" s="11"/>
      <c r="G683" s="113"/>
      <c r="H683" s="114">
        <v>0</v>
      </c>
      <c r="I683" s="113">
        <f t="shared" si="140"/>
        <v>0</v>
      </c>
      <c r="J683" s="113">
        <f t="shared" si="141"/>
        <v>0</v>
      </c>
      <c r="K683" s="113" t="str">
        <f>IF(ISERROR(VLOOKUP(AC683,Nachträge!$A$2:$Y$646,25,FALSE)),"",VLOOKUP(AC683,Nachträge!$A$2:$Y$646,25,FALSE))</f>
        <v/>
      </c>
      <c r="L683" s="114">
        <v>0</v>
      </c>
      <c r="M683" s="113" t="e">
        <f t="shared" si="142"/>
        <v>#VALUE!</v>
      </c>
      <c r="N683" s="113" t="e">
        <f t="shared" si="143"/>
        <v>#VALUE!</v>
      </c>
      <c r="O683" s="113" t="e">
        <f t="shared" si="144"/>
        <v>#VALUE!</v>
      </c>
      <c r="P683" s="113" t="e">
        <f t="shared" si="145"/>
        <v>#VALUE!</v>
      </c>
      <c r="Q683" s="113">
        <f>SUMIFS(Zahlungsfreigabe!$K$12:$K$1000,Zahlungsfreigabe!$C$12:$C$1000,Baukosten!F683,Zahlungsfreigabe!$E$12:$E$1000,D683)</f>
        <v>0</v>
      </c>
      <c r="R683" s="113" t="e">
        <f t="shared" si="146"/>
        <v>#VALUE!</v>
      </c>
      <c r="S683" s="130" t="e">
        <f t="shared" si="147"/>
        <v>#VALUE!</v>
      </c>
      <c r="T683" s="55">
        <v>0</v>
      </c>
      <c r="U683" s="113" t="e">
        <f t="shared" si="148"/>
        <v>#VALUE!</v>
      </c>
      <c r="V683" s="11"/>
      <c r="W683" s="11"/>
      <c r="AC683" s="100" t="str">
        <f t="shared" si="137"/>
        <v/>
      </c>
      <c r="AD683" s="129" t="e">
        <f t="shared" si="138"/>
        <v>#VALUE!</v>
      </c>
      <c r="AE683" s="5" t="e">
        <f t="shared" si="139"/>
        <v>#VALUE!</v>
      </c>
    </row>
    <row r="684" spans="1:31" x14ac:dyDescent="0.2">
      <c r="A684" s="41" t="str">
        <f>IF(F684="","",1+MAX(A$10:A683))</f>
        <v/>
      </c>
      <c r="B684" s="10"/>
      <c r="C684" s="10">
        <v>328</v>
      </c>
      <c r="D684" s="11" t="s">
        <v>102</v>
      </c>
      <c r="E684" s="113"/>
      <c r="F684" s="11"/>
      <c r="G684" s="113"/>
      <c r="H684" s="114">
        <v>0</v>
      </c>
      <c r="I684" s="113">
        <f t="shared" si="140"/>
        <v>0</v>
      </c>
      <c r="J684" s="113">
        <f t="shared" si="141"/>
        <v>0</v>
      </c>
      <c r="K684" s="113" t="str">
        <f>IF(ISERROR(VLOOKUP(AC684,Nachträge!$A$2:$Y$646,25,FALSE)),"",VLOOKUP(AC684,Nachträge!$A$2:$Y$646,25,FALSE))</f>
        <v/>
      </c>
      <c r="L684" s="114">
        <v>0</v>
      </c>
      <c r="M684" s="113" t="e">
        <f t="shared" si="142"/>
        <v>#VALUE!</v>
      </c>
      <c r="N684" s="113" t="e">
        <f t="shared" si="143"/>
        <v>#VALUE!</v>
      </c>
      <c r="O684" s="113" t="e">
        <f t="shared" si="144"/>
        <v>#VALUE!</v>
      </c>
      <c r="P684" s="113" t="e">
        <f t="shared" si="145"/>
        <v>#VALUE!</v>
      </c>
      <c r="Q684" s="113">
        <f>SUMIFS(Zahlungsfreigabe!$K$12:$K$1000,Zahlungsfreigabe!$C$12:$C$1000,Baukosten!F684,Zahlungsfreigabe!$E$12:$E$1000,D684)</f>
        <v>0</v>
      </c>
      <c r="R684" s="113" t="e">
        <f t="shared" si="146"/>
        <v>#VALUE!</v>
      </c>
      <c r="S684" s="130" t="e">
        <f t="shared" si="147"/>
        <v>#VALUE!</v>
      </c>
      <c r="T684" s="55">
        <v>0</v>
      </c>
      <c r="U684" s="113" t="e">
        <f t="shared" si="148"/>
        <v>#VALUE!</v>
      </c>
      <c r="V684" s="11"/>
      <c r="W684" s="11"/>
      <c r="AC684" s="100" t="str">
        <f t="shared" si="137"/>
        <v/>
      </c>
      <c r="AD684" s="129" t="e">
        <f t="shared" si="138"/>
        <v>#VALUE!</v>
      </c>
      <c r="AE684" s="5" t="e">
        <f t="shared" si="139"/>
        <v>#VALUE!</v>
      </c>
    </row>
    <row r="685" spans="1:31" x14ac:dyDescent="0.2">
      <c r="A685" s="41" t="str">
        <f>IF(F685="","",1+MAX(A$10:A684))</f>
        <v/>
      </c>
      <c r="B685" s="10"/>
      <c r="C685" s="10">
        <v>328</v>
      </c>
      <c r="D685" s="11" t="s">
        <v>102</v>
      </c>
      <c r="E685" s="113"/>
      <c r="F685" s="11"/>
      <c r="G685" s="113"/>
      <c r="H685" s="114">
        <v>0</v>
      </c>
      <c r="I685" s="113">
        <f t="shared" si="140"/>
        <v>0</v>
      </c>
      <c r="J685" s="113">
        <f t="shared" si="141"/>
        <v>0</v>
      </c>
      <c r="K685" s="113" t="str">
        <f>IF(ISERROR(VLOOKUP(AC685,Nachträge!$A$2:$Y$646,25,FALSE)),"",VLOOKUP(AC685,Nachträge!$A$2:$Y$646,25,FALSE))</f>
        <v/>
      </c>
      <c r="L685" s="114">
        <v>0</v>
      </c>
      <c r="M685" s="113" t="e">
        <f t="shared" si="142"/>
        <v>#VALUE!</v>
      </c>
      <c r="N685" s="113" t="e">
        <f t="shared" si="143"/>
        <v>#VALUE!</v>
      </c>
      <c r="O685" s="113" t="e">
        <f t="shared" si="144"/>
        <v>#VALUE!</v>
      </c>
      <c r="P685" s="113" t="e">
        <f t="shared" si="145"/>
        <v>#VALUE!</v>
      </c>
      <c r="Q685" s="113">
        <f>SUMIFS(Zahlungsfreigabe!$K$12:$K$1000,Zahlungsfreigabe!$C$12:$C$1000,Baukosten!F685,Zahlungsfreigabe!$E$12:$E$1000,D685)</f>
        <v>0</v>
      </c>
      <c r="R685" s="113" t="e">
        <f t="shared" si="146"/>
        <v>#VALUE!</v>
      </c>
      <c r="S685" s="130" t="e">
        <f t="shared" si="147"/>
        <v>#VALUE!</v>
      </c>
      <c r="T685" s="55">
        <v>0</v>
      </c>
      <c r="U685" s="113" t="e">
        <f t="shared" si="148"/>
        <v>#VALUE!</v>
      </c>
      <c r="V685" s="11"/>
      <c r="W685" s="11"/>
      <c r="AC685" s="100" t="str">
        <f t="shared" si="137"/>
        <v/>
      </c>
      <c r="AD685" s="129" t="e">
        <f t="shared" si="138"/>
        <v>#VALUE!</v>
      </c>
      <c r="AE685" s="5" t="e">
        <f t="shared" si="139"/>
        <v>#VALUE!</v>
      </c>
    </row>
    <row r="686" spans="1:31" x14ac:dyDescent="0.2">
      <c r="A686" s="41" t="str">
        <f>IF(F686="","",1+MAX(A$10:A685))</f>
        <v/>
      </c>
      <c r="B686" s="10"/>
      <c r="C686" s="10">
        <v>328</v>
      </c>
      <c r="D686" s="11" t="s">
        <v>102</v>
      </c>
      <c r="E686" s="113"/>
      <c r="F686" s="11"/>
      <c r="G686" s="113"/>
      <c r="H686" s="114">
        <v>0</v>
      </c>
      <c r="I686" s="113">
        <f t="shared" si="140"/>
        <v>0</v>
      </c>
      <c r="J686" s="113">
        <f t="shared" si="141"/>
        <v>0</v>
      </c>
      <c r="K686" s="113" t="str">
        <f>IF(ISERROR(VLOOKUP(AC686,Nachträge!$A$2:$Y$646,25,FALSE)),"",VLOOKUP(AC686,Nachträge!$A$2:$Y$646,25,FALSE))</f>
        <v/>
      </c>
      <c r="L686" s="114">
        <v>0</v>
      </c>
      <c r="M686" s="113" t="e">
        <f t="shared" si="142"/>
        <v>#VALUE!</v>
      </c>
      <c r="N686" s="113" t="e">
        <f t="shared" si="143"/>
        <v>#VALUE!</v>
      </c>
      <c r="O686" s="113" t="e">
        <f t="shared" si="144"/>
        <v>#VALUE!</v>
      </c>
      <c r="P686" s="113" t="e">
        <f t="shared" si="145"/>
        <v>#VALUE!</v>
      </c>
      <c r="Q686" s="113">
        <f>SUMIFS(Zahlungsfreigabe!$K$12:$K$1000,Zahlungsfreigabe!$C$12:$C$1000,Baukosten!F686,Zahlungsfreigabe!$E$12:$E$1000,D686)</f>
        <v>0</v>
      </c>
      <c r="R686" s="113" t="e">
        <f t="shared" si="146"/>
        <v>#VALUE!</v>
      </c>
      <c r="S686" s="130" t="e">
        <f t="shared" si="147"/>
        <v>#VALUE!</v>
      </c>
      <c r="T686" s="55">
        <v>0</v>
      </c>
      <c r="U686" s="113" t="e">
        <f t="shared" si="148"/>
        <v>#VALUE!</v>
      </c>
      <c r="V686" s="11"/>
      <c r="W686" s="11"/>
      <c r="AC686" s="100" t="str">
        <f t="shared" si="137"/>
        <v/>
      </c>
      <c r="AD686" s="129" t="e">
        <f t="shared" si="138"/>
        <v>#VALUE!</v>
      </c>
      <c r="AE686" s="5" t="e">
        <f t="shared" si="139"/>
        <v>#VALUE!</v>
      </c>
    </row>
    <row r="687" spans="1:31" x14ac:dyDescent="0.2">
      <c r="A687" s="41" t="str">
        <f>IF(F687="","",1+MAX(A$10:A686))</f>
        <v/>
      </c>
      <c r="B687" s="10"/>
      <c r="C687" s="10">
        <v>328</v>
      </c>
      <c r="D687" s="11" t="s">
        <v>102</v>
      </c>
      <c r="E687" s="113"/>
      <c r="F687" s="11"/>
      <c r="G687" s="113"/>
      <c r="H687" s="114">
        <v>0</v>
      </c>
      <c r="I687" s="113">
        <f t="shared" si="140"/>
        <v>0</v>
      </c>
      <c r="J687" s="113">
        <f t="shared" si="141"/>
        <v>0</v>
      </c>
      <c r="K687" s="113" t="str">
        <f>IF(ISERROR(VLOOKUP(AC687,Nachträge!$A$2:$Y$646,25,FALSE)),"",VLOOKUP(AC687,Nachträge!$A$2:$Y$646,25,FALSE))</f>
        <v/>
      </c>
      <c r="L687" s="114">
        <v>0</v>
      </c>
      <c r="M687" s="113" t="e">
        <f t="shared" si="142"/>
        <v>#VALUE!</v>
      </c>
      <c r="N687" s="113" t="e">
        <f t="shared" si="143"/>
        <v>#VALUE!</v>
      </c>
      <c r="O687" s="113" t="e">
        <f t="shared" si="144"/>
        <v>#VALUE!</v>
      </c>
      <c r="P687" s="113" t="e">
        <f t="shared" si="145"/>
        <v>#VALUE!</v>
      </c>
      <c r="Q687" s="113">
        <f>SUMIFS(Zahlungsfreigabe!$K$12:$K$1000,Zahlungsfreigabe!$C$12:$C$1000,Baukosten!F687,Zahlungsfreigabe!$E$12:$E$1000,D687)</f>
        <v>0</v>
      </c>
      <c r="R687" s="113" t="e">
        <f t="shared" si="146"/>
        <v>#VALUE!</v>
      </c>
      <c r="S687" s="130" t="e">
        <f t="shared" si="147"/>
        <v>#VALUE!</v>
      </c>
      <c r="T687" s="55">
        <v>0</v>
      </c>
      <c r="U687" s="113" t="e">
        <f t="shared" si="148"/>
        <v>#VALUE!</v>
      </c>
      <c r="V687" s="11"/>
      <c r="W687" s="11"/>
      <c r="AC687" s="100" t="str">
        <f t="shared" si="137"/>
        <v/>
      </c>
      <c r="AD687" s="129" t="e">
        <f t="shared" si="138"/>
        <v>#VALUE!</v>
      </c>
      <c r="AE687" s="5" t="e">
        <f t="shared" si="139"/>
        <v>#VALUE!</v>
      </c>
    </row>
    <row r="688" spans="1:31" x14ac:dyDescent="0.2">
      <c r="A688" s="41" t="str">
        <f>IF(F688="","",1+MAX(A$10:A687))</f>
        <v/>
      </c>
      <c r="B688" s="10"/>
      <c r="C688" s="10">
        <v>328</v>
      </c>
      <c r="D688" s="11" t="s">
        <v>102</v>
      </c>
      <c r="E688" s="113"/>
      <c r="F688" s="11"/>
      <c r="G688" s="113"/>
      <c r="H688" s="114">
        <v>0</v>
      </c>
      <c r="I688" s="113">
        <f t="shared" si="140"/>
        <v>0</v>
      </c>
      <c r="J688" s="113">
        <f t="shared" si="141"/>
        <v>0</v>
      </c>
      <c r="K688" s="113" t="str">
        <f>IF(ISERROR(VLOOKUP(AC688,Nachträge!$A$2:$Y$646,25,FALSE)),"",VLOOKUP(AC688,Nachträge!$A$2:$Y$646,25,FALSE))</f>
        <v/>
      </c>
      <c r="L688" s="114">
        <v>0</v>
      </c>
      <c r="M688" s="113" t="e">
        <f t="shared" si="142"/>
        <v>#VALUE!</v>
      </c>
      <c r="N688" s="113" t="e">
        <f t="shared" si="143"/>
        <v>#VALUE!</v>
      </c>
      <c r="O688" s="113" t="e">
        <f t="shared" si="144"/>
        <v>#VALUE!</v>
      </c>
      <c r="P688" s="113" t="e">
        <f t="shared" si="145"/>
        <v>#VALUE!</v>
      </c>
      <c r="Q688" s="113">
        <f>SUMIFS(Zahlungsfreigabe!$K$12:$K$1000,Zahlungsfreigabe!$C$12:$C$1000,Baukosten!F688,Zahlungsfreigabe!$E$12:$E$1000,D688)</f>
        <v>0</v>
      </c>
      <c r="R688" s="113" t="e">
        <f t="shared" si="146"/>
        <v>#VALUE!</v>
      </c>
      <c r="S688" s="130" t="e">
        <f t="shared" si="147"/>
        <v>#VALUE!</v>
      </c>
      <c r="T688" s="55">
        <v>0</v>
      </c>
      <c r="U688" s="113" t="e">
        <f t="shared" si="148"/>
        <v>#VALUE!</v>
      </c>
      <c r="V688" s="11"/>
      <c r="W688" s="11"/>
      <c r="AC688" s="100" t="str">
        <f t="shared" si="137"/>
        <v/>
      </c>
      <c r="AD688" s="129" t="e">
        <f t="shared" si="138"/>
        <v>#VALUE!</v>
      </c>
      <c r="AE688" s="5" t="e">
        <f t="shared" si="139"/>
        <v>#VALUE!</v>
      </c>
    </row>
    <row r="689" spans="1:31" x14ac:dyDescent="0.2">
      <c r="A689" s="41" t="str">
        <f>IF(F689="","",1+MAX(A$10:A688))</f>
        <v/>
      </c>
      <c r="B689" s="10"/>
      <c r="C689" s="10">
        <v>328</v>
      </c>
      <c r="D689" s="11" t="s">
        <v>102</v>
      </c>
      <c r="E689" s="113"/>
      <c r="F689" s="11"/>
      <c r="G689" s="113"/>
      <c r="H689" s="114">
        <v>0</v>
      </c>
      <c r="I689" s="113">
        <f t="shared" si="140"/>
        <v>0</v>
      </c>
      <c r="J689" s="113">
        <f t="shared" si="141"/>
        <v>0</v>
      </c>
      <c r="K689" s="113" t="str">
        <f>IF(ISERROR(VLOOKUP(AC689,Nachträge!$A$2:$Y$646,25,FALSE)),"",VLOOKUP(AC689,Nachträge!$A$2:$Y$646,25,FALSE))</f>
        <v/>
      </c>
      <c r="L689" s="114">
        <v>0</v>
      </c>
      <c r="M689" s="113" t="e">
        <f t="shared" si="142"/>
        <v>#VALUE!</v>
      </c>
      <c r="N689" s="113" t="e">
        <f t="shared" si="143"/>
        <v>#VALUE!</v>
      </c>
      <c r="O689" s="113" t="e">
        <f t="shared" si="144"/>
        <v>#VALUE!</v>
      </c>
      <c r="P689" s="113" t="e">
        <f t="shared" si="145"/>
        <v>#VALUE!</v>
      </c>
      <c r="Q689" s="113">
        <f>SUMIFS(Zahlungsfreigabe!$K$12:$K$1000,Zahlungsfreigabe!$C$12:$C$1000,Baukosten!F689,Zahlungsfreigabe!$E$12:$E$1000,D689)</f>
        <v>0</v>
      </c>
      <c r="R689" s="113" t="e">
        <f t="shared" si="146"/>
        <v>#VALUE!</v>
      </c>
      <c r="S689" s="130" t="e">
        <f t="shared" si="147"/>
        <v>#VALUE!</v>
      </c>
      <c r="T689" s="55">
        <v>0</v>
      </c>
      <c r="U689" s="113" t="e">
        <f t="shared" si="148"/>
        <v>#VALUE!</v>
      </c>
      <c r="V689" s="11"/>
      <c r="W689" s="11"/>
      <c r="AC689" s="100" t="str">
        <f t="shared" si="137"/>
        <v/>
      </c>
      <c r="AD689" s="129" t="e">
        <f t="shared" si="138"/>
        <v>#VALUE!</v>
      </c>
      <c r="AE689" s="5" t="e">
        <f t="shared" si="139"/>
        <v>#VALUE!</v>
      </c>
    </row>
    <row r="690" spans="1:31" x14ac:dyDescent="0.2">
      <c r="A690" s="41" t="str">
        <f>IF(F690="","",1+MAX(A$10:A689))</f>
        <v/>
      </c>
      <c r="B690" s="10"/>
      <c r="C690" s="10">
        <v>328</v>
      </c>
      <c r="D690" s="11" t="s">
        <v>102</v>
      </c>
      <c r="E690" s="113"/>
      <c r="F690" s="11"/>
      <c r="G690" s="113"/>
      <c r="H690" s="114">
        <v>0</v>
      </c>
      <c r="I690" s="113">
        <f t="shared" si="140"/>
        <v>0</v>
      </c>
      <c r="J690" s="113">
        <f t="shared" si="141"/>
        <v>0</v>
      </c>
      <c r="K690" s="113" t="str">
        <f>IF(ISERROR(VLOOKUP(AC690,Nachträge!$A$2:$Y$646,25,FALSE)),"",VLOOKUP(AC690,Nachträge!$A$2:$Y$646,25,FALSE))</f>
        <v/>
      </c>
      <c r="L690" s="114">
        <v>0</v>
      </c>
      <c r="M690" s="113" t="e">
        <f t="shared" si="142"/>
        <v>#VALUE!</v>
      </c>
      <c r="N690" s="113" t="e">
        <f t="shared" si="143"/>
        <v>#VALUE!</v>
      </c>
      <c r="O690" s="113" t="e">
        <f t="shared" si="144"/>
        <v>#VALUE!</v>
      </c>
      <c r="P690" s="113" t="e">
        <f t="shared" si="145"/>
        <v>#VALUE!</v>
      </c>
      <c r="Q690" s="113">
        <f>SUMIFS(Zahlungsfreigabe!$K$12:$K$1000,Zahlungsfreigabe!$C$12:$C$1000,Baukosten!F690,Zahlungsfreigabe!$E$12:$E$1000,D690)</f>
        <v>0</v>
      </c>
      <c r="R690" s="113" t="e">
        <f t="shared" si="146"/>
        <v>#VALUE!</v>
      </c>
      <c r="S690" s="130" t="e">
        <f t="shared" si="147"/>
        <v>#VALUE!</v>
      </c>
      <c r="T690" s="55">
        <v>0</v>
      </c>
      <c r="U690" s="113" t="e">
        <f t="shared" si="148"/>
        <v>#VALUE!</v>
      </c>
      <c r="V690" s="11"/>
      <c r="W690" s="11"/>
      <c r="AC690" s="100" t="str">
        <f t="shared" si="137"/>
        <v/>
      </c>
      <c r="AD690" s="129" t="e">
        <f t="shared" si="138"/>
        <v>#VALUE!</v>
      </c>
      <c r="AE690" s="5" t="e">
        <f t="shared" si="139"/>
        <v>#VALUE!</v>
      </c>
    </row>
    <row r="691" spans="1:31" x14ac:dyDescent="0.2">
      <c r="A691" s="41" t="str">
        <f>IF(F691="","",1+MAX(A$10:A690))</f>
        <v/>
      </c>
      <c r="B691" s="10"/>
      <c r="C691" s="10">
        <v>328</v>
      </c>
      <c r="D691" s="11" t="s">
        <v>102</v>
      </c>
      <c r="E691" s="113"/>
      <c r="F691" s="11"/>
      <c r="G691" s="113"/>
      <c r="H691" s="114">
        <v>0</v>
      </c>
      <c r="I691" s="113">
        <f t="shared" si="140"/>
        <v>0</v>
      </c>
      <c r="J691" s="113">
        <f t="shared" si="141"/>
        <v>0</v>
      </c>
      <c r="K691" s="113" t="str">
        <f>IF(ISERROR(VLOOKUP(AC691,Nachträge!$A$2:$Y$646,25,FALSE)),"",VLOOKUP(AC691,Nachträge!$A$2:$Y$646,25,FALSE))</f>
        <v/>
      </c>
      <c r="L691" s="114">
        <v>0</v>
      </c>
      <c r="M691" s="113" t="e">
        <f t="shared" si="142"/>
        <v>#VALUE!</v>
      </c>
      <c r="N691" s="113" t="e">
        <f t="shared" si="143"/>
        <v>#VALUE!</v>
      </c>
      <c r="O691" s="113" t="e">
        <f t="shared" si="144"/>
        <v>#VALUE!</v>
      </c>
      <c r="P691" s="113" t="e">
        <f t="shared" si="145"/>
        <v>#VALUE!</v>
      </c>
      <c r="Q691" s="113">
        <f>SUMIFS(Zahlungsfreigabe!$K$12:$K$1000,Zahlungsfreigabe!$C$12:$C$1000,Baukosten!F691,Zahlungsfreigabe!$E$12:$E$1000,D691)</f>
        <v>0</v>
      </c>
      <c r="R691" s="113" t="e">
        <f t="shared" si="146"/>
        <v>#VALUE!</v>
      </c>
      <c r="S691" s="130" t="e">
        <f t="shared" si="147"/>
        <v>#VALUE!</v>
      </c>
      <c r="T691" s="55">
        <v>0</v>
      </c>
      <c r="U691" s="113" t="e">
        <f t="shared" si="148"/>
        <v>#VALUE!</v>
      </c>
      <c r="V691" s="11"/>
      <c r="W691" s="11"/>
      <c r="AC691" s="100" t="str">
        <f t="shared" si="137"/>
        <v/>
      </c>
      <c r="AD691" s="129" t="e">
        <f t="shared" si="138"/>
        <v>#VALUE!</v>
      </c>
      <c r="AE691" s="5" t="e">
        <f t="shared" si="139"/>
        <v>#VALUE!</v>
      </c>
    </row>
    <row r="692" spans="1:31" x14ac:dyDescent="0.2">
      <c r="A692" s="41" t="str">
        <f>IF(F692="","",1+MAX(A$10:A691))</f>
        <v/>
      </c>
      <c r="B692" s="10"/>
      <c r="C692" s="10">
        <v>328</v>
      </c>
      <c r="D692" s="11" t="s">
        <v>102</v>
      </c>
      <c r="E692" s="113"/>
      <c r="F692" s="11"/>
      <c r="G692" s="113"/>
      <c r="H692" s="114">
        <v>0</v>
      </c>
      <c r="I692" s="113">
        <f t="shared" si="140"/>
        <v>0</v>
      </c>
      <c r="J692" s="113">
        <f t="shared" si="141"/>
        <v>0</v>
      </c>
      <c r="K692" s="113" t="str">
        <f>IF(ISERROR(VLOOKUP(AC692,Nachträge!$A$2:$Y$646,25,FALSE)),"",VLOOKUP(AC692,Nachträge!$A$2:$Y$646,25,FALSE))</f>
        <v/>
      </c>
      <c r="L692" s="114">
        <v>0</v>
      </c>
      <c r="M692" s="113" t="e">
        <f t="shared" si="142"/>
        <v>#VALUE!</v>
      </c>
      <c r="N692" s="113" t="e">
        <f t="shared" si="143"/>
        <v>#VALUE!</v>
      </c>
      <c r="O692" s="113" t="e">
        <f t="shared" si="144"/>
        <v>#VALUE!</v>
      </c>
      <c r="P692" s="113" t="e">
        <f t="shared" si="145"/>
        <v>#VALUE!</v>
      </c>
      <c r="Q692" s="113">
        <f>SUMIFS(Zahlungsfreigabe!$K$12:$K$1000,Zahlungsfreigabe!$C$12:$C$1000,Baukosten!F692,Zahlungsfreigabe!$E$12:$E$1000,D692)</f>
        <v>0</v>
      </c>
      <c r="R692" s="113" t="e">
        <f t="shared" si="146"/>
        <v>#VALUE!</v>
      </c>
      <c r="S692" s="130" t="e">
        <f t="shared" si="147"/>
        <v>#VALUE!</v>
      </c>
      <c r="T692" s="55">
        <v>0</v>
      </c>
      <c r="U692" s="113" t="e">
        <f t="shared" si="148"/>
        <v>#VALUE!</v>
      </c>
      <c r="V692" s="11"/>
      <c r="W692" s="11"/>
      <c r="AC692" s="100" t="str">
        <f t="shared" si="137"/>
        <v/>
      </c>
      <c r="AD692" s="129" t="e">
        <f t="shared" si="138"/>
        <v>#VALUE!</v>
      </c>
      <c r="AE692" s="5" t="e">
        <f t="shared" si="139"/>
        <v>#VALUE!</v>
      </c>
    </row>
    <row r="693" spans="1:31" x14ac:dyDescent="0.2">
      <c r="A693" s="41" t="str">
        <f>IF(F693="","",1+MAX(A$10:A692))</f>
        <v/>
      </c>
      <c r="B693" s="10"/>
      <c r="C693" s="10">
        <v>328</v>
      </c>
      <c r="D693" s="11" t="s">
        <v>102</v>
      </c>
      <c r="E693" s="113"/>
      <c r="F693" s="11"/>
      <c r="G693" s="113"/>
      <c r="H693" s="114">
        <v>0</v>
      </c>
      <c r="I693" s="113">
        <f t="shared" si="140"/>
        <v>0</v>
      </c>
      <c r="J693" s="113">
        <f t="shared" si="141"/>
        <v>0</v>
      </c>
      <c r="K693" s="113" t="str">
        <f>IF(ISERROR(VLOOKUP(AC693,Nachträge!$A$2:$Y$646,25,FALSE)),"",VLOOKUP(AC693,Nachträge!$A$2:$Y$646,25,FALSE))</f>
        <v/>
      </c>
      <c r="L693" s="114">
        <v>0</v>
      </c>
      <c r="M693" s="113" t="e">
        <f t="shared" si="142"/>
        <v>#VALUE!</v>
      </c>
      <c r="N693" s="113" t="e">
        <f t="shared" si="143"/>
        <v>#VALUE!</v>
      </c>
      <c r="O693" s="113" t="e">
        <f t="shared" si="144"/>
        <v>#VALUE!</v>
      </c>
      <c r="P693" s="113" t="e">
        <f t="shared" si="145"/>
        <v>#VALUE!</v>
      </c>
      <c r="Q693" s="113">
        <f>SUMIFS(Zahlungsfreigabe!$K$12:$K$1000,Zahlungsfreigabe!$C$12:$C$1000,Baukosten!F693,Zahlungsfreigabe!$E$12:$E$1000,D693)</f>
        <v>0</v>
      </c>
      <c r="R693" s="113" t="e">
        <f t="shared" si="146"/>
        <v>#VALUE!</v>
      </c>
      <c r="S693" s="130" t="e">
        <f t="shared" si="147"/>
        <v>#VALUE!</v>
      </c>
      <c r="T693" s="55">
        <v>0</v>
      </c>
      <c r="U693" s="113" t="e">
        <f t="shared" si="148"/>
        <v>#VALUE!</v>
      </c>
      <c r="V693" s="11"/>
      <c r="W693" s="11"/>
      <c r="AC693" s="100" t="str">
        <f t="shared" si="137"/>
        <v/>
      </c>
      <c r="AD693" s="129" t="e">
        <f t="shared" si="138"/>
        <v>#VALUE!</v>
      </c>
      <c r="AE693" s="5" t="e">
        <f t="shared" si="139"/>
        <v>#VALUE!</v>
      </c>
    </row>
    <row r="694" spans="1:31" x14ac:dyDescent="0.2">
      <c r="A694" s="41" t="str">
        <f>IF(F694="","",1+MAX(A$10:A693))</f>
        <v/>
      </c>
      <c r="B694" s="10"/>
      <c r="C694" s="10">
        <v>328</v>
      </c>
      <c r="D694" s="11" t="s">
        <v>102</v>
      </c>
      <c r="E694" s="113"/>
      <c r="F694" s="11"/>
      <c r="G694" s="113"/>
      <c r="H694" s="114">
        <v>0</v>
      </c>
      <c r="I694" s="113">
        <f t="shared" si="140"/>
        <v>0</v>
      </c>
      <c r="J694" s="113">
        <f t="shared" si="141"/>
        <v>0</v>
      </c>
      <c r="K694" s="113" t="str">
        <f>IF(ISERROR(VLOOKUP(AC694,Nachträge!$A$2:$Y$646,25,FALSE)),"",VLOOKUP(AC694,Nachträge!$A$2:$Y$646,25,FALSE))</f>
        <v/>
      </c>
      <c r="L694" s="114">
        <v>0</v>
      </c>
      <c r="M694" s="113" t="e">
        <f t="shared" si="142"/>
        <v>#VALUE!</v>
      </c>
      <c r="N694" s="113" t="e">
        <f t="shared" si="143"/>
        <v>#VALUE!</v>
      </c>
      <c r="O694" s="113" t="e">
        <f t="shared" si="144"/>
        <v>#VALUE!</v>
      </c>
      <c r="P694" s="113" t="e">
        <f t="shared" si="145"/>
        <v>#VALUE!</v>
      </c>
      <c r="Q694" s="113">
        <f>SUMIFS(Zahlungsfreigabe!$K$12:$K$1000,Zahlungsfreigabe!$C$12:$C$1000,Baukosten!F694,Zahlungsfreigabe!$E$12:$E$1000,D694)</f>
        <v>0</v>
      </c>
      <c r="R694" s="113" t="e">
        <f t="shared" si="146"/>
        <v>#VALUE!</v>
      </c>
      <c r="S694" s="130" t="e">
        <f t="shared" si="147"/>
        <v>#VALUE!</v>
      </c>
      <c r="T694" s="55">
        <v>0</v>
      </c>
      <c r="U694" s="113" t="e">
        <f t="shared" si="148"/>
        <v>#VALUE!</v>
      </c>
      <c r="V694" s="11"/>
      <c r="W694" s="11"/>
      <c r="AC694" s="100" t="str">
        <f t="shared" si="137"/>
        <v/>
      </c>
      <c r="AD694" s="129" t="e">
        <f t="shared" si="138"/>
        <v>#VALUE!</v>
      </c>
      <c r="AE694" s="5" t="e">
        <f t="shared" si="139"/>
        <v>#VALUE!</v>
      </c>
    </row>
    <row r="695" spans="1:31" x14ac:dyDescent="0.2">
      <c r="A695" s="41" t="str">
        <f>IF(F695="","",1+MAX(A$10:A694))</f>
        <v/>
      </c>
      <c r="B695" s="10"/>
      <c r="C695" s="10">
        <v>328</v>
      </c>
      <c r="D695" s="11" t="s">
        <v>102</v>
      </c>
      <c r="E695" s="113"/>
      <c r="F695" s="11"/>
      <c r="G695" s="113"/>
      <c r="H695" s="114">
        <v>0</v>
      </c>
      <c r="I695" s="113">
        <f t="shared" si="140"/>
        <v>0</v>
      </c>
      <c r="J695" s="113">
        <f t="shared" si="141"/>
        <v>0</v>
      </c>
      <c r="K695" s="113" t="str">
        <f>IF(ISERROR(VLOOKUP(AC695,Nachträge!$A$2:$Y$646,25,FALSE)),"",VLOOKUP(AC695,Nachträge!$A$2:$Y$646,25,FALSE))</f>
        <v/>
      </c>
      <c r="L695" s="114">
        <v>0</v>
      </c>
      <c r="M695" s="113" t="e">
        <f t="shared" si="142"/>
        <v>#VALUE!</v>
      </c>
      <c r="N695" s="113" t="e">
        <f t="shared" si="143"/>
        <v>#VALUE!</v>
      </c>
      <c r="O695" s="113" t="e">
        <f t="shared" si="144"/>
        <v>#VALUE!</v>
      </c>
      <c r="P695" s="113" t="e">
        <f t="shared" si="145"/>
        <v>#VALUE!</v>
      </c>
      <c r="Q695" s="113">
        <f>SUMIFS(Zahlungsfreigabe!$K$12:$K$1000,Zahlungsfreigabe!$C$12:$C$1000,Baukosten!F695,Zahlungsfreigabe!$E$12:$E$1000,D695)</f>
        <v>0</v>
      </c>
      <c r="R695" s="113" t="e">
        <f t="shared" si="146"/>
        <v>#VALUE!</v>
      </c>
      <c r="S695" s="130" t="e">
        <f t="shared" si="147"/>
        <v>#VALUE!</v>
      </c>
      <c r="T695" s="55">
        <v>0</v>
      </c>
      <c r="U695" s="113" t="e">
        <f t="shared" si="148"/>
        <v>#VALUE!</v>
      </c>
      <c r="V695" s="11"/>
      <c r="W695" s="11"/>
      <c r="AC695" s="100" t="str">
        <f t="shared" si="137"/>
        <v/>
      </c>
      <c r="AD695" s="129" t="e">
        <f t="shared" si="138"/>
        <v>#VALUE!</v>
      </c>
      <c r="AE695" s="5" t="e">
        <f t="shared" si="139"/>
        <v>#VALUE!</v>
      </c>
    </row>
    <row r="696" spans="1:31" x14ac:dyDescent="0.2">
      <c r="A696" s="41" t="str">
        <f>IF(F696="","",1+MAX(A$10:A695))</f>
        <v/>
      </c>
      <c r="B696" s="10"/>
      <c r="C696" s="10">
        <v>328</v>
      </c>
      <c r="D696" s="11" t="s">
        <v>102</v>
      </c>
      <c r="E696" s="113"/>
      <c r="F696" s="11"/>
      <c r="G696" s="113"/>
      <c r="H696" s="114">
        <v>0</v>
      </c>
      <c r="I696" s="113">
        <f t="shared" si="140"/>
        <v>0</v>
      </c>
      <c r="J696" s="113">
        <f t="shared" si="141"/>
        <v>0</v>
      </c>
      <c r="K696" s="113" t="str">
        <f>IF(ISERROR(VLOOKUP(AC696,Nachträge!$A$2:$Y$646,25,FALSE)),"",VLOOKUP(AC696,Nachträge!$A$2:$Y$646,25,FALSE))</f>
        <v/>
      </c>
      <c r="L696" s="114">
        <v>0</v>
      </c>
      <c r="M696" s="113" t="e">
        <f t="shared" si="142"/>
        <v>#VALUE!</v>
      </c>
      <c r="N696" s="113" t="e">
        <f t="shared" si="143"/>
        <v>#VALUE!</v>
      </c>
      <c r="O696" s="113" t="e">
        <f t="shared" si="144"/>
        <v>#VALUE!</v>
      </c>
      <c r="P696" s="113" t="e">
        <f t="shared" si="145"/>
        <v>#VALUE!</v>
      </c>
      <c r="Q696" s="113">
        <f>SUMIFS(Zahlungsfreigabe!$K$12:$K$1000,Zahlungsfreigabe!$C$12:$C$1000,Baukosten!F696,Zahlungsfreigabe!$E$12:$E$1000,D696)</f>
        <v>0</v>
      </c>
      <c r="R696" s="113" t="e">
        <f t="shared" si="146"/>
        <v>#VALUE!</v>
      </c>
      <c r="S696" s="130" t="e">
        <f t="shared" si="147"/>
        <v>#VALUE!</v>
      </c>
      <c r="T696" s="55">
        <v>0</v>
      </c>
      <c r="U696" s="113" t="e">
        <f t="shared" si="148"/>
        <v>#VALUE!</v>
      </c>
      <c r="V696" s="11"/>
      <c r="W696" s="11"/>
      <c r="AC696" s="100" t="str">
        <f t="shared" si="137"/>
        <v/>
      </c>
      <c r="AD696" s="129" t="e">
        <f t="shared" si="138"/>
        <v>#VALUE!</v>
      </c>
      <c r="AE696" s="5" t="e">
        <f t="shared" si="139"/>
        <v>#VALUE!</v>
      </c>
    </row>
    <row r="697" spans="1:31" x14ac:dyDescent="0.2">
      <c r="A697" s="41" t="str">
        <f>IF(F697="","",1+MAX(A$10:A696))</f>
        <v/>
      </c>
      <c r="B697" s="10"/>
      <c r="C697" s="10">
        <v>328</v>
      </c>
      <c r="D697" s="11" t="s">
        <v>102</v>
      </c>
      <c r="E697" s="113"/>
      <c r="F697" s="11"/>
      <c r="G697" s="113"/>
      <c r="H697" s="114">
        <v>0</v>
      </c>
      <c r="I697" s="113">
        <f t="shared" si="140"/>
        <v>0</v>
      </c>
      <c r="J697" s="113">
        <f t="shared" si="141"/>
        <v>0</v>
      </c>
      <c r="K697" s="113" t="str">
        <f>IF(ISERROR(VLOOKUP(AC697,Nachträge!$A$2:$Y$646,25,FALSE)),"",VLOOKUP(AC697,Nachträge!$A$2:$Y$646,25,FALSE))</f>
        <v/>
      </c>
      <c r="L697" s="114">
        <v>0</v>
      </c>
      <c r="M697" s="113" t="e">
        <f t="shared" si="142"/>
        <v>#VALUE!</v>
      </c>
      <c r="N697" s="113" t="e">
        <f t="shared" si="143"/>
        <v>#VALUE!</v>
      </c>
      <c r="O697" s="113" t="e">
        <f t="shared" si="144"/>
        <v>#VALUE!</v>
      </c>
      <c r="P697" s="113" t="e">
        <f t="shared" si="145"/>
        <v>#VALUE!</v>
      </c>
      <c r="Q697" s="113">
        <f>SUMIFS(Zahlungsfreigabe!$K$12:$K$1000,Zahlungsfreigabe!$C$12:$C$1000,Baukosten!F697,Zahlungsfreigabe!$E$12:$E$1000,D697)</f>
        <v>0</v>
      </c>
      <c r="R697" s="113" t="e">
        <f t="shared" si="146"/>
        <v>#VALUE!</v>
      </c>
      <c r="S697" s="130" t="e">
        <f t="shared" si="147"/>
        <v>#VALUE!</v>
      </c>
      <c r="T697" s="55">
        <v>0</v>
      </c>
      <c r="U697" s="113" t="e">
        <f t="shared" si="148"/>
        <v>#VALUE!</v>
      </c>
      <c r="V697" s="11"/>
      <c r="W697" s="11"/>
      <c r="AC697" s="100" t="str">
        <f t="shared" si="137"/>
        <v/>
      </c>
      <c r="AD697" s="129" t="e">
        <f t="shared" si="138"/>
        <v>#VALUE!</v>
      </c>
      <c r="AE697" s="5" t="e">
        <f t="shared" si="139"/>
        <v>#VALUE!</v>
      </c>
    </row>
    <row r="698" spans="1:31" x14ac:dyDescent="0.2">
      <c r="A698" s="41" t="str">
        <f>IF(F698="","",1+MAX(A$10:A697))</f>
        <v/>
      </c>
      <c r="B698" s="10"/>
      <c r="C698" s="10">
        <v>328</v>
      </c>
      <c r="D698" s="11" t="s">
        <v>102</v>
      </c>
      <c r="E698" s="113"/>
      <c r="F698" s="11"/>
      <c r="G698" s="113"/>
      <c r="H698" s="114">
        <v>0</v>
      </c>
      <c r="I698" s="113">
        <f t="shared" si="140"/>
        <v>0</v>
      </c>
      <c r="J698" s="113">
        <f t="shared" si="141"/>
        <v>0</v>
      </c>
      <c r="K698" s="113" t="str">
        <f>IF(ISERROR(VLOOKUP(AC698,Nachträge!$A$2:$Y$646,25,FALSE)),"",VLOOKUP(AC698,Nachträge!$A$2:$Y$646,25,FALSE))</f>
        <v/>
      </c>
      <c r="L698" s="114">
        <v>0</v>
      </c>
      <c r="M698" s="113" t="e">
        <f t="shared" si="142"/>
        <v>#VALUE!</v>
      </c>
      <c r="N698" s="113" t="e">
        <f t="shared" si="143"/>
        <v>#VALUE!</v>
      </c>
      <c r="O698" s="113" t="e">
        <f t="shared" si="144"/>
        <v>#VALUE!</v>
      </c>
      <c r="P698" s="113" t="e">
        <f t="shared" si="145"/>
        <v>#VALUE!</v>
      </c>
      <c r="Q698" s="113">
        <f>SUMIFS(Zahlungsfreigabe!$K$12:$K$1000,Zahlungsfreigabe!$C$12:$C$1000,Baukosten!F698,Zahlungsfreigabe!$E$12:$E$1000,D698)</f>
        <v>0</v>
      </c>
      <c r="R698" s="113" t="e">
        <f t="shared" si="146"/>
        <v>#VALUE!</v>
      </c>
      <c r="S698" s="130" t="e">
        <f t="shared" si="147"/>
        <v>#VALUE!</v>
      </c>
      <c r="T698" s="55">
        <v>0</v>
      </c>
      <c r="U698" s="113" t="e">
        <f t="shared" si="148"/>
        <v>#VALUE!</v>
      </c>
      <c r="V698" s="11"/>
      <c r="W698" s="11"/>
      <c r="AC698" s="100" t="str">
        <f t="shared" si="137"/>
        <v/>
      </c>
      <c r="AD698" s="129" t="e">
        <f t="shared" si="138"/>
        <v>#VALUE!</v>
      </c>
      <c r="AE698" s="5" t="e">
        <f t="shared" si="139"/>
        <v>#VALUE!</v>
      </c>
    </row>
    <row r="699" spans="1:31" x14ac:dyDescent="0.2">
      <c r="A699" s="41" t="str">
        <f>IF(F699="","",1+MAX(A$10:A698))</f>
        <v/>
      </c>
      <c r="B699" s="10"/>
      <c r="C699" s="10">
        <v>328</v>
      </c>
      <c r="D699" s="11" t="s">
        <v>102</v>
      </c>
      <c r="E699" s="113"/>
      <c r="F699" s="11"/>
      <c r="G699" s="113"/>
      <c r="H699" s="114">
        <v>0</v>
      </c>
      <c r="I699" s="113">
        <f t="shared" si="140"/>
        <v>0</v>
      </c>
      <c r="J699" s="113">
        <f t="shared" si="141"/>
        <v>0</v>
      </c>
      <c r="K699" s="113" t="str">
        <f>IF(ISERROR(VLOOKUP(AC699,Nachträge!$A$2:$Y$646,25,FALSE)),"",VLOOKUP(AC699,Nachträge!$A$2:$Y$646,25,FALSE))</f>
        <v/>
      </c>
      <c r="L699" s="114">
        <v>0</v>
      </c>
      <c r="M699" s="113" t="e">
        <f t="shared" si="142"/>
        <v>#VALUE!</v>
      </c>
      <c r="N699" s="113" t="e">
        <f t="shared" si="143"/>
        <v>#VALUE!</v>
      </c>
      <c r="O699" s="113" t="e">
        <f t="shared" si="144"/>
        <v>#VALUE!</v>
      </c>
      <c r="P699" s="113" t="e">
        <f t="shared" si="145"/>
        <v>#VALUE!</v>
      </c>
      <c r="Q699" s="113">
        <f>SUMIFS(Zahlungsfreigabe!$K$12:$K$1000,Zahlungsfreigabe!$C$12:$C$1000,Baukosten!F699,Zahlungsfreigabe!$E$12:$E$1000,D699)</f>
        <v>0</v>
      </c>
      <c r="R699" s="113" t="e">
        <f t="shared" si="146"/>
        <v>#VALUE!</v>
      </c>
      <c r="S699" s="130" t="e">
        <f t="shared" si="147"/>
        <v>#VALUE!</v>
      </c>
      <c r="T699" s="55">
        <v>0</v>
      </c>
      <c r="U699" s="113" t="e">
        <f t="shared" si="148"/>
        <v>#VALUE!</v>
      </c>
      <c r="V699" s="11"/>
      <c r="W699" s="11"/>
      <c r="AC699" s="100" t="str">
        <f t="shared" si="137"/>
        <v/>
      </c>
      <c r="AD699" s="129" t="e">
        <f t="shared" si="138"/>
        <v>#VALUE!</v>
      </c>
      <c r="AE699" s="5" t="e">
        <f t="shared" si="139"/>
        <v>#VALUE!</v>
      </c>
    </row>
    <row r="700" spans="1:31" x14ac:dyDescent="0.2">
      <c r="A700" s="41" t="str">
        <f>IF(F700="","",1+MAX(A$10:A699))</f>
        <v/>
      </c>
      <c r="B700" s="10"/>
      <c r="C700" s="10">
        <v>331</v>
      </c>
      <c r="D700" s="11" t="s">
        <v>103</v>
      </c>
      <c r="E700" s="113"/>
      <c r="F700" s="11"/>
      <c r="G700" s="113"/>
      <c r="H700" s="114">
        <v>0</v>
      </c>
      <c r="I700" s="113">
        <f t="shared" si="140"/>
        <v>0</v>
      </c>
      <c r="J700" s="113">
        <f t="shared" si="141"/>
        <v>0</v>
      </c>
      <c r="K700" s="113" t="str">
        <f>IF(ISERROR(VLOOKUP(AC700,Nachträge!$A$2:$Y$646,25,FALSE)),"",VLOOKUP(AC700,Nachträge!$A$2:$Y$646,25,FALSE))</f>
        <v/>
      </c>
      <c r="L700" s="114">
        <v>0</v>
      </c>
      <c r="M700" s="113" t="e">
        <f t="shared" si="142"/>
        <v>#VALUE!</v>
      </c>
      <c r="N700" s="113" t="e">
        <f t="shared" si="143"/>
        <v>#VALUE!</v>
      </c>
      <c r="O700" s="113" t="e">
        <f t="shared" si="144"/>
        <v>#VALUE!</v>
      </c>
      <c r="P700" s="113" t="e">
        <f t="shared" si="145"/>
        <v>#VALUE!</v>
      </c>
      <c r="Q700" s="113">
        <f>SUMIFS(Zahlungsfreigabe!$K$12:$K$1000,Zahlungsfreigabe!$C$12:$C$1000,Baukosten!F700,Zahlungsfreigabe!$E$12:$E$1000,D700)</f>
        <v>0</v>
      </c>
      <c r="R700" s="113" t="e">
        <f t="shared" si="146"/>
        <v>#VALUE!</v>
      </c>
      <c r="S700" s="130" t="e">
        <f t="shared" si="147"/>
        <v>#VALUE!</v>
      </c>
      <c r="T700" s="55">
        <v>0</v>
      </c>
      <c r="U700" s="113" t="e">
        <f t="shared" si="148"/>
        <v>#VALUE!</v>
      </c>
      <c r="V700" s="11"/>
      <c r="W700" s="11"/>
      <c r="AC700" s="100" t="str">
        <f t="shared" si="137"/>
        <v/>
      </c>
      <c r="AD700" s="129" t="e">
        <f t="shared" si="138"/>
        <v>#VALUE!</v>
      </c>
      <c r="AE700" s="5" t="e">
        <f t="shared" si="139"/>
        <v>#VALUE!</v>
      </c>
    </row>
    <row r="701" spans="1:31" x14ac:dyDescent="0.2">
      <c r="A701" s="41" t="str">
        <f>IF(F701="","",1+MAX(A$10:A700))</f>
        <v/>
      </c>
      <c r="B701" s="10"/>
      <c r="C701" s="10">
        <v>331</v>
      </c>
      <c r="D701" s="11" t="s">
        <v>103</v>
      </c>
      <c r="E701" s="113"/>
      <c r="F701" s="11"/>
      <c r="G701" s="113"/>
      <c r="H701" s="114">
        <v>0</v>
      </c>
      <c r="I701" s="113">
        <f t="shared" si="140"/>
        <v>0</v>
      </c>
      <c r="J701" s="113">
        <f t="shared" si="141"/>
        <v>0</v>
      </c>
      <c r="K701" s="113" t="str">
        <f>IF(ISERROR(VLOOKUP(AC701,Nachträge!$A$2:$Y$646,25,FALSE)),"",VLOOKUP(AC701,Nachträge!$A$2:$Y$646,25,FALSE))</f>
        <v/>
      </c>
      <c r="L701" s="114">
        <v>0</v>
      </c>
      <c r="M701" s="113" t="e">
        <f t="shared" si="142"/>
        <v>#VALUE!</v>
      </c>
      <c r="N701" s="113" t="e">
        <f t="shared" si="143"/>
        <v>#VALUE!</v>
      </c>
      <c r="O701" s="113" t="e">
        <f t="shared" si="144"/>
        <v>#VALUE!</v>
      </c>
      <c r="P701" s="113" t="e">
        <f t="shared" si="145"/>
        <v>#VALUE!</v>
      </c>
      <c r="Q701" s="113">
        <f>SUMIFS(Zahlungsfreigabe!$K$12:$K$1000,Zahlungsfreigabe!$C$12:$C$1000,Baukosten!F701,Zahlungsfreigabe!$E$12:$E$1000,D701)</f>
        <v>0</v>
      </c>
      <c r="R701" s="113" t="e">
        <f t="shared" si="146"/>
        <v>#VALUE!</v>
      </c>
      <c r="S701" s="130" t="e">
        <f t="shared" si="147"/>
        <v>#VALUE!</v>
      </c>
      <c r="T701" s="55">
        <v>0</v>
      </c>
      <c r="U701" s="113" t="e">
        <f t="shared" si="148"/>
        <v>#VALUE!</v>
      </c>
      <c r="V701" s="11"/>
      <c r="W701" s="11"/>
      <c r="AC701" s="100" t="str">
        <f t="shared" si="137"/>
        <v/>
      </c>
      <c r="AD701" s="129" t="e">
        <f t="shared" si="138"/>
        <v>#VALUE!</v>
      </c>
      <c r="AE701" s="5" t="e">
        <f t="shared" si="139"/>
        <v>#VALUE!</v>
      </c>
    </row>
    <row r="702" spans="1:31" x14ac:dyDescent="0.2">
      <c r="A702" s="41" t="str">
        <f>IF(F702="","",1+MAX(A$10:A701))</f>
        <v/>
      </c>
      <c r="B702" s="10"/>
      <c r="C702" s="10">
        <v>331</v>
      </c>
      <c r="D702" s="11" t="s">
        <v>103</v>
      </c>
      <c r="E702" s="113"/>
      <c r="F702" s="11"/>
      <c r="G702" s="113"/>
      <c r="H702" s="114">
        <v>0</v>
      </c>
      <c r="I702" s="113">
        <f t="shared" si="140"/>
        <v>0</v>
      </c>
      <c r="J702" s="113">
        <f t="shared" si="141"/>
        <v>0</v>
      </c>
      <c r="K702" s="113" t="str">
        <f>IF(ISERROR(VLOOKUP(AC702,Nachträge!$A$2:$Y$646,25,FALSE)),"",VLOOKUP(AC702,Nachträge!$A$2:$Y$646,25,FALSE))</f>
        <v/>
      </c>
      <c r="L702" s="114">
        <v>0</v>
      </c>
      <c r="M702" s="113" t="e">
        <f t="shared" si="142"/>
        <v>#VALUE!</v>
      </c>
      <c r="N702" s="113" t="e">
        <f t="shared" si="143"/>
        <v>#VALUE!</v>
      </c>
      <c r="O702" s="113" t="e">
        <f t="shared" si="144"/>
        <v>#VALUE!</v>
      </c>
      <c r="P702" s="113" t="e">
        <f t="shared" si="145"/>
        <v>#VALUE!</v>
      </c>
      <c r="Q702" s="113">
        <f>SUMIFS(Zahlungsfreigabe!$K$12:$K$1000,Zahlungsfreigabe!$C$12:$C$1000,Baukosten!F702,Zahlungsfreigabe!$E$12:$E$1000,D702)</f>
        <v>0</v>
      </c>
      <c r="R702" s="113" t="e">
        <f t="shared" si="146"/>
        <v>#VALUE!</v>
      </c>
      <c r="S702" s="130" t="e">
        <f t="shared" si="147"/>
        <v>#VALUE!</v>
      </c>
      <c r="T702" s="55">
        <v>0</v>
      </c>
      <c r="U702" s="113" t="e">
        <f t="shared" si="148"/>
        <v>#VALUE!</v>
      </c>
      <c r="V702" s="11"/>
      <c r="W702" s="11"/>
      <c r="AC702" s="100" t="str">
        <f t="shared" si="137"/>
        <v/>
      </c>
      <c r="AD702" s="129" t="e">
        <f t="shared" si="138"/>
        <v>#VALUE!</v>
      </c>
      <c r="AE702" s="5" t="e">
        <f t="shared" si="139"/>
        <v>#VALUE!</v>
      </c>
    </row>
    <row r="703" spans="1:31" x14ac:dyDescent="0.2">
      <c r="A703" s="41" t="str">
        <f>IF(F703="","",1+MAX(A$10:A702))</f>
        <v/>
      </c>
      <c r="B703" s="10"/>
      <c r="C703" s="10">
        <v>331</v>
      </c>
      <c r="D703" s="11" t="s">
        <v>103</v>
      </c>
      <c r="E703" s="113"/>
      <c r="F703" s="11"/>
      <c r="G703" s="113"/>
      <c r="H703" s="114">
        <v>0</v>
      </c>
      <c r="I703" s="113">
        <f t="shared" si="140"/>
        <v>0</v>
      </c>
      <c r="J703" s="113">
        <f t="shared" si="141"/>
        <v>0</v>
      </c>
      <c r="K703" s="113" t="str">
        <f>IF(ISERROR(VLOOKUP(AC703,Nachträge!$A$2:$Y$646,25,FALSE)),"",VLOOKUP(AC703,Nachträge!$A$2:$Y$646,25,FALSE))</f>
        <v/>
      </c>
      <c r="L703" s="114">
        <v>0</v>
      </c>
      <c r="M703" s="113" t="e">
        <f t="shared" si="142"/>
        <v>#VALUE!</v>
      </c>
      <c r="N703" s="113" t="e">
        <f t="shared" si="143"/>
        <v>#VALUE!</v>
      </c>
      <c r="O703" s="113" t="e">
        <f t="shared" si="144"/>
        <v>#VALUE!</v>
      </c>
      <c r="P703" s="113" t="e">
        <f t="shared" si="145"/>
        <v>#VALUE!</v>
      </c>
      <c r="Q703" s="113">
        <f>SUMIFS(Zahlungsfreigabe!$K$12:$K$1000,Zahlungsfreigabe!$C$12:$C$1000,Baukosten!F703,Zahlungsfreigabe!$E$12:$E$1000,D703)</f>
        <v>0</v>
      </c>
      <c r="R703" s="113" t="e">
        <f t="shared" si="146"/>
        <v>#VALUE!</v>
      </c>
      <c r="S703" s="130" t="e">
        <f t="shared" si="147"/>
        <v>#VALUE!</v>
      </c>
      <c r="T703" s="55">
        <v>0</v>
      </c>
      <c r="U703" s="113" t="e">
        <f t="shared" si="148"/>
        <v>#VALUE!</v>
      </c>
      <c r="V703" s="11"/>
      <c r="W703" s="11"/>
      <c r="AC703" s="100" t="str">
        <f t="shared" si="137"/>
        <v/>
      </c>
      <c r="AD703" s="129" t="e">
        <f t="shared" si="138"/>
        <v>#VALUE!</v>
      </c>
      <c r="AE703" s="5" t="e">
        <f t="shared" si="139"/>
        <v>#VALUE!</v>
      </c>
    </row>
    <row r="704" spans="1:31" x14ac:dyDescent="0.2">
      <c r="A704" s="41" t="str">
        <f>IF(F704="","",1+MAX(A$10:A703))</f>
        <v/>
      </c>
      <c r="B704" s="10"/>
      <c r="C704" s="10">
        <v>331</v>
      </c>
      <c r="D704" s="11" t="s">
        <v>103</v>
      </c>
      <c r="E704" s="113"/>
      <c r="F704" s="11"/>
      <c r="G704" s="113"/>
      <c r="H704" s="114">
        <v>0</v>
      </c>
      <c r="I704" s="113">
        <f t="shared" si="140"/>
        <v>0</v>
      </c>
      <c r="J704" s="113">
        <f t="shared" si="141"/>
        <v>0</v>
      </c>
      <c r="K704" s="113" t="str">
        <f>IF(ISERROR(VLOOKUP(AC704,Nachträge!$A$2:$Y$646,25,FALSE)),"",VLOOKUP(AC704,Nachträge!$A$2:$Y$646,25,FALSE))</f>
        <v/>
      </c>
      <c r="L704" s="114">
        <v>0</v>
      </c>
      <c r="M704" s="113" t="e">
        <f t="shared" si="142"/>
        <v>#VALUE!</v>
      </c>
      <c r="N704" s="113" t="e">
        <f t="shared" si="143"/>
        <v>#VALUE!</v>
      </c>
      <c r="O704" s="113" t="e">
        <f t="shared" si="144"/>
        <v>#VALUE!</v>
      </c>
      <c r="P704" s="113" t="e">
        <f t="shared" si="145"/>
        <v>#VALUE!</v>
      </c>
      <c r="Q704" s="113">
        <f>SUMIFS(Zahlungsfreigabe!$K$12:$K$1000,Zahlungsfreigabe!$C$12:$C$1000,Baukosten!F704,Zahlungsfreigabe!$E$12:$E$1000,D704)</f>
        <v>0</v>
      </c>
      <c r="R704" s="113" t="e">
        <f t="shared" si="146"/>
        <v>#VALUE!</v>
      </c>
      <c r="S704" s="130" t="e">
        <f t="shared" si="147"/>
        <v>#VALUE!</v>
      </c>
      <c r="T704" s="55">
        <v>0</v>
      </c>
      <c r="U704" s="113" t="e">
        <f t="shared" si="148"/>
        <v>#VALUE!</v>
      </c>
      <c r="V704" s="11"/>
      <c r="W704" s="11"/>
      <c r="AC704" s="100" t="str">
        <f t="shared" si="137"/>
        <v/>
      </c>
      <c r="AD704" s="129" t="e">
        <f t="shared" si="138"/>
        <v>#VALUE!</v>
      </c>
      <c r="AE704" s="5" t="e">
        <f t="shared" si="139"/>
        <v>#VALUE!</v>
      </c>
    </row>
    <row r="705" spans="1:31" x14ac:dyDescent="0.2">
      <c r="A705" s="41" t="str">
        <f>IF(F705="","",1+MAX(A$10:A704))</f>
        <v/>
      </c>
      <c r="B705" s="10"/>
      <c r="C705" s="10">
        <v>331</v>
      </c>
      <c r="D705" s="11" t="s">
        <v>103</v>
      </c>
      <c r="E705" s="113"/>
      <c r="F705" s="11"/>
      <c r="G705" s="113"/>
      <c r="H705" s="114">
        <v>0</v>
      </c>
      <c r="I705" s="113">
        <f t="shared" si="140"/>
        <v>0</v>
      </c>
      <c r="J705" s="113">
        <f t="shared" si="141"/>
        <v>0</v>
      </c>
      <c r="K705" s="113" t="str">
        <f>IF(ISERROR(VLOOKUP(AC705,Nachträge!$A$2:$Y$646,25,FALSE)),"",VLOOKUP(AC705,Nachträge!$A$2:$Y$646,25,FALSE))</f>
        <v/>
      </c>
      <c r="L705" s="114">
        <v>0</v>
      </c>
      <c r="M705" s="113" t="e">
        <f t="shared" si="142"/>
        <v>#VALUE!</v>
      </c>
      <c r="N705" s="113" t="e">
        <f t="shared" si="143"/>
        <v>#VALUE!</v>
      </c>
      <c r="O705" s="113" t="e">
        <f t="shared" si="144"/>
        <v>#VALUE!</v>
      </c>
      <c r="P705" s="113" t="e">
        <f t="shared" si="145"/>
        <v>#VALUE!</v>
      </c>
      <c r="Q705" s="113">
        <f>SUMIFS(Zahlungsfreigabe!$K$12:$K$1000,Zahlungsfreigabe!$C$12:$C$1000,Baukosten!F705,Zahlungsfreigabe!$E$12:$E$1000,D705)</f>
        <v>0</v>
      </c>
      <c r="R705" s="113" t="e">
        <f t="shared" si="146"/>
        <v>#VALUE!</v>
      </c>
      <c r="S705" s="130" t="e">
        <f t="shared" si="147"/>
        <v>#VALUE!</v>
      </c>
      <c r="T705" s="55">
        <v>0</v>
      </c>
      <c r="U705" s="113" t="e">
        <f t="shared" si="148"/>
        <v>#VALUE!</v>
      </c>
      <c r="V705" s="11"/>
      <c r="W705" s="11"/>
      <c r="AC705" s="100" t="str">
        <f t="shared" si="137"/>
        <v/>
      </c>
      <c r="AD705" s="129" t="e">
        <f t="shared" si="138"/>
        <v>#VALUE!</v>
      </c>
      <c r="AE705" s="5" t="e">
        <f t="shared" si="139"/>
        <v>#VALUE!</v>
      </c>
    </row>
    <row r="706" spans="1:31" x14ac:dyDescent="0.2">
      <c r="A706" s="41" t="str">
        <f>IF(F706="","",1+MAX(A$10:A705))</f>
        <v/>
      </c>
      <c r="B706" s="10"/>
      <c r="C706" s="10">
        <v>331</v>
      </c>
      <c r="D706" s="11" t="s">
        <v>103</v>
      </c>
      <c r="E706" s="113"/>
      <c r="F706" s="11"/>
      <c r="G706" s="113"/>
      <c r="H706" s="114">
        <v>0</v>
      </c>
      <c r="I706" s="113">
        <f t="shared" si="140"/>
        <v>0</v>
      </c>
      <c r="J706" s="113">
        <f t="shared" si="141"/>
        <v>0</v>
      </c>
      <c r="K706" s="113" t="str">
        <f>IF(ISERROR(VLOOKUP(AC706,Nachträge!$A$2:$Y$646,25,FALSE)),"",VLOOKUP(AC706,Nachträge!$A$2:$Y$646,25,FALSE))</f>
        <v/>
      </c>
      <c r="L706" s="114">
        <v>0</v>
      </c>
      <c r="M706" s="113" t="e">
        <f t="shared" si="142"/>
        <v>#VALUE!</v>
      </c>
      <c r="N706" s="113" t="e">
        <f t="shared" si="143"/>
        <v>#VALUE!</v>
      </c>
      <c r="O706" s="113" t="e">
        <f t="shared" si="144"/>
        <v>#VALUE!</v>
      </c>
      <c r="P706" s="113" t="e">
        <f t="shared" si="145"/>
        <v>#VALUE!</v>
      </c>
      <c r="Q706" s="113">
        <f>SUMIFS(Zahlungsfreigabe!$K$12:$K$1000,Zahlungsfreigabe!$C$12:$C$1000,Baukosten!F706,Zahlungsfreigabe!$E$12:$E$1000,D706)</f>
        <v>0</v>
      </c>
      <c r="R706" s="113" t="e">
        <f t="shared" si="146"/>
        <v>#VALUE!</v>
      </c>
      <c r="S706" s="130" t="e">
        <f t="shared" si="147"/>
        <v>#VALUE!</v>
      </c>
      <c r="T706" s="55">
        <v>0</v>
      </c>
      <c r="U706" s="113" t="e">
        <f t="shared" si="148"/>
        <v>#VALUE!</v>
      </c>
      <c r="V706" s="11"/>
      <c r="W706" s="11"/>
      <c r="AC706" s="100" t="str">
        <f t="shared" si="137"/>
        <v/>
      </c>
      <c r="AD706" s="129" t="e">
        <f t="shared" si="138"/>
        <v>#VALUE!</v>
      </c>
      <c r="AE706" s="5" t="e">
        <f t="shared" si="139"/>
        <v>#VALUE!</v>
      </c>
    </row>
    <row r="707" spans="1:31" x14ac:dyDescent="0.2">
      <c r="A707" s="41" t="str">
        <f>IF(F707="","",1+MAX(A$10:A706))</f>
        <v/>
      </c>
      <c r="B707" s="10"/>
      <c r="C707" s="10">
        <v>331</v>
      </c>
      <c r="D707" s="11" t="s">
        <v>103</v>
      </c>
      <c r="E707" s="113"/>
      <c r="F707" s="11"/>
      <c r="G707" s="113"/>
      <c r="H707" s="114">
        <v>0</v>
      </c>
      <c r="I707" s="113">
        <f t="shared" si="140"/>
        <v>0</v>
      </c>
      <c r="J707" s="113">
        <f t="shared" si="141"/>
        <v>0</v>
      </c>
      <c r="K707" s="113" t="str">
        <f>IF(ISERROR(VLOOKUP(AC707,Nachträge!$A$2:$Y$646,25,FALSE)),"",VLOOKUP(AC707,Nachträge!$A$2:$Y$646,25,FALSE))</f>
        <v/>
      </c>
      <c r="L707" s="114">
        <v>0</v>
      </c>
      <c r="M707" s="113" t="e">
        <f t="shared" si="142"/>
        <v>#VALUE!</v>
      </c>
      <c r="N707" s="113" t="e">
        <f t="shared" si="143"/>
        <v>#VALUE!</v>
      </c>
      <c r="O707" s="113" t="e">
        <f t="shared" si="144"/>
        <v>#VALUE!</v>
      </c>
      <c r="P707" s="113" t="e">
        <f t="shared" si="145"/>
        <v>#VALUE!</v>
      </c>
      <c r="Q707" s="113">
        <f>SUMIFS(Zahlungsfreigabe!$K$12:$K$1000,Zahlungsfreigabe!$C$12:$C$1000,Baukosten!F707,Zahlungsfreigabe!$E$12:$E$1000,D707)</f>
        <v>0</v>
      </c>
      <c r="R707" s="113" t="e">
        <f t="shared" si="146"/>
        <v>#VALUE!</v>
      </c>
      <c r="S707" s="130" t="e">
        <f t="shared" si="147"/>
        <v>#VALUE!</v>
      </c>
      <c r="T707" s="55">
        <v>0</v>
      </c>
      <c r="U707" s="113" t="e">
        <f t="shared" si="148"/>
        <v>#VALUE!</v>
      </c>
      <c r="V707" s="11"/>
      <c r="W707" s="11"/>
      <c r="AC707" s="100" t="str">
        <f t="shared" si="137"/>
        <v/>
      </c>
      <c r="AD707" s="129" t="e">
        <f t="shared" si="138"/>
        <v>#VALUE!</v>
      </c>
      <c r="AE707" s="5" t="e">
        <f t="shared" si="139"/>
        <v>#VALUE!</v>
      </c>
    </row>
    <row r="708" spans="1:31" x14ac:dyDescent="0.2">
      <c r="A708" s="41" t="str">
        <f>IF(F708="","",1+MAX(A$10:A707))</f>
        <v/>
      </c>
      <c r="B708" s="10"/>
      <c r="C708" s="10">
        <v>331</v>
      </c>
      <c r="D708" s="11" t="s">
        <v>103</v>
      </c>
      <c r="E708" s="113"/>
      <c r="F708" s="11"/>
      <c r="G708" s="113"/>
      <c r="H708" s="114">
        <v>0</v>
      </c>
      <c r="I708" s="113">
        <f t="shared" si="140"/>
        <v>0</v>
      </c>
      <c r="J708" s="113">
        <f t="shared" si="141"/>
        <v>0</v>
      </c>
      <c r="K708" s="113" t="str">
        <f>IF(ISERROR(VLOOKUP(AC708,Nachträge!$A$2:$Y$646,25,FALSE)),"",VLOOKUP(AC708,Nachträge!$A$2:$Y$646,25,FALSE))</f>
        <v/>
      </c>
      <c r="L708" s="114">
        <v>0</v>
      </c>
      <c r="M708" s="113" t="e">
        <f t="shared" si="142"/>
        <v>#VALUE!</v>
      </c>
      <c r="N708" s="113" t="e">
        <f t="shared" si="143"/>
        <v>#VALUE!</v>
      </c>
      <c r="O708" s="113" t="e">
        <f t="shared" si="144"/>
        <v>#VALUE!</v>
      </c>
      <c r="P708" s="113" t="e">
        <f t="shared" si="145"/>
        <v>#VALUE!</v>
      </c>
      <c r="Q708" s="113">
        <f>SUMIFS(Zahlungsfreigabe!$K$12:$K$1000,Zahlungsfreigabe!$C$12:$C$1000,Baukosten!F708,Zahlungsfreigabe!$E$12:$E$1000,D708)</f>
        <v>0</v>
      </c>
      <c r="R708" s="113" t="e">
        <f t="shared" si="146"/>
        <v>#VALUE!</v>
      </c>
      <c r="S708" s="130" t="e">
        <f t="shared" si="147"/>
        <v>#VALUE!</v>
      </c>
      <c r="T708" s="55">
        <v>0</v>
      </c>
      <c r="U708" s="113" t="e">
        <f t="shared" si="148"/>
        <v>#VALUE!</v>
      </c>
      <c r="V708" s="11"/>
      <c r="W708" s="11"/>
      <c r="AC708" s="100" t="str">
        <f t="shared" si="137"/>
        <v/>
      </c>
      <c r="AD708" s="129" t="e">
        <f t="shared" si="138"/>
        <v>#VALUE!</v>
      </c>
      <c r="AE708" s="5" t="e">
        <f t="shared" si="139"/>
        <v>#VALUE!</v>
      </c>
    </row>
    <row r="709" spans="1:31" x14ac:dyDescent="0.2">
      <c r="A709" s="41" t="str">
        <f>IF(F709="","",1+MAX(A$10:A708))</f>
        <v/>
      </c>
      <c r="B709" s="10"/>
      <c r="C709" s="10">
        <v>331</v>
      </c>
      <c r="D709" s="11" t="s">
        <v>103</v>
      </c>
      <c r="E709" s="113"/>
      <c r="F709" s="11"/>
      <c r="G709" s="113"/>
      <c r="H709" s="114">
        <v>0</v>
      </c>
      <c r="I709" s="113">
        <f t="shared" si="140"/>
        <v>0</v>
      </c>
      <c r="J709" s="113">
        <f t="shared" si="141"/>
        <v>0</v>
      </c>
      <c r="K709" s="113" t="str">
        <f>IF(ISERROR(VLOOKUP(AC709,Nachträge!$A$2:$Y$646,25,FALSE)),"",VLOOKUP(AC709,Nachträge!$A$2:$Y$646,25,FALSE))</f>
        <v/>
      </c>
      <c r="L709" s="114">
        <v>0</v>
      </c>
      <c r="M709" s="113" t="e">
        <f t="shared" si="142"/>
        <v>#VALUE!</v>
      </c>
      <c r="N709" s="113" t="e">
        <f t="shared" si="143"/>
        <v>#VALUE!</v>
      </c>
      <c r="O709" s="113" t="e">
        <f t="shared" si="144"/>
        <v>#VALUE!</v>
      </c>
      <c r="P709" s="113" t="e">
        <f t="shared" si="145"/>
        <v>#VALUE!</v>
      </c>
      <c r="Q709" s="113">
        <f>SUMIFS(Zahlungsfreigabe!$K$12:$K$1000,Zahlungsfreigabe!$C$12:$C$1000,Baukosten!F709,Zahlungsfreigabe!$E$12:$E$1000,D709)</f>
        <v>0</v>
      </c>
      <c r="R709" s="113" t="e">
        <f t="shared" si="146"/>
        <v>#VALUE!</v>
      </c>
      <c r="S709" s="130" t="e">
        <f t="shared" si="147"/>
        <v>#VALUE!</v>
      </c>
      <c r="T709" s="55">
        <v>0</v>
      </c>
      <c r="U709" s="113" t="e">
        <f t="shared" si="148"/>
        <v>#VALUE!</v>
      </c>
      <c r="V709" s="11"/>
      <c r="W709" s="11"/>
      <c r="AC709" s="100" t="str">
        <f t="shared" si="137"/>
        <v/>
      </c>
      <c r="AD709" s="129" t="e">
        <f t="shared" si="138"/>
        <v>#VALUE!</v>
      </c>
      <c r="AE709" s="5" t="e">
        <f t="shared" si="139"/>
        <v>#VALUE!</v>
      </c>
    </row>
    <row r="710" spans="1:31" x14ac:dyDescent="0.2">
      <c r="A710" s="41" t="str">
        <f>IF(F710="","",1+MAX(A$10:A709))</f>
        <v/>
      </c>
      <c r="B710" s="10"/>
      <c r="C710" s="10">
        <v>331</v>
      </c>
      <c r="D710" s="11" t="s">
        <v>103</v>
      </c>
      <c r="E710" s="113"/>
      <c r="F710" s="11"/>
      <c r="G710" s="113"/>
      <c r="H710" s="114">
        <v>0</v>
      </c>
      <c r="I710" s="113">
        <f t="shared" si="140"/>
        <v>0</v>
      </c>
      <c r="J710" s="113">
        <f t="shared" si="141"/>
        <v>0</v>
      </c>
      <c r="K710" s="113" t="str">
        <f>IF(ISERROR(VLOOKUP(AC710,Nachträge!$A$2:$Y$646,25,FALSE)),"",VLOOKUP(AC710,Nachträge!$A$2:$Y$646,25,FALSE))</f>
        <v/>
      </c>
      <c r="L710" s="114">
        <v>0</v>
      </c>
      <c r="M710" s="113" t="e">
        <f t="shared" si="142"/>
        <v>#VALUE!</v>
      </c>
      <c r="N710" s="113" t="e">
        <f t="shared" si="143"/>
        <v>#VALUE!</v>
      </c>
      <c r="O710" s="113" t="e">
        <f t="shared" si="144"/>
        <v>#VALUE!</v>
      </c>
      <c r="P710" s="113" t="e">
        <f t="shared" si="145"/>
        <v>#VALUE!</v>
      </c>
      <c r="Q710" s="113">
        <f>SUMIFS(Zahlungsfreigabe!$K$12:$K$1000,Zahlungsfreigabe!$C$12:$C$1000,Baukosten!F710,Zahlungsfreigabe!$E$12:$E$1000,D710)</f>
        <v>0</v>
      </c>
      <c r="R710" s="113" t="e">
        <f t="shared" si="146"/>
        <v>#VALUE!</v>
      </c>
      <c r="S710" s="130" t="e">
        <f t="shared" si="147"/>
        <v>#VALUE!</v>
      </c>
      <c r="T710" s="55">
        <v>0</v>
      </c>
      <c r="U710" s="113" t="e">
        <f t="shared" si="148"/>
        <v>#VALUE!</v>
      </c>
      <c r="V710" s="11"/>
      <c r="W710" s="11"/>
      <c r="AC710" s="100" t="str">
        <f t="shared" si="137"/>
        <v/>
      </c>
      <c r="AD710" s="129" t="e">
        <f t="shared" si="138"/>
        <v>#VALUE!</v>
      </c>
      <c r="AE710" s="5" t="e">
        <f t="shared" si="139"/>
        <v>#VALUE!</v>
      </c>
    </row>
    <row r="711" spans="1:31" x14ac:dyDescent="0.2">
      <c r="A711" s="41" t="str">
        <f>IF(F711="","",1+MAX(A$10:A710))</f>
        <v/>
      </c>
      <c r="B711" s="10"/>
      <c r="C711" s="10">
        <v>331</v>
      </c>
      <c r="D711" s="11" t="s">
        <v>103</v>
      </c>
      <c r="E711" s="113"/>
      <c r="F711" s="11"/>
      <c r="G711" s="113"/>
      <c r="H711" s="114">
        <v>0</v>
      </c>
      <c r="I711" s="113">
        <f t="shared" si="140"/>
        <v>0</v>
      </c>
      <c r="J711" s="113">
        <f t="shared" si="141"/>
        <v>0</v>
      </c>
      <c r="K711" s="113" t="str">
        <f>IF(ISERROR(VLOOKUP(AC711,Nachträge!$A$2:$Y$646,25,FALSE)),"",VLOOKUP(AC711,Nachträge!$A$2:$Y$646,25,FALSE))</f>
        <v/>
      </c>
      <c r="L711" s="114">
        <v>0</v>
      </c>
      <c r="M711" s="113" t="e">
        <f t="shared" si="142"/>
        <v>#VALUE!</v>
      </c>
      <c r="N711" s="113" t="e">
        <f t="shared" si="143"/>
        <v>#VALUE!</v>
      </c>
      <c r="O711" s="113" t="e">
        <f t="shared" si="144"/>
        <v>#VALUE!</v>
      </c>
      <c r="P711" s="113" t="e">
        <f t="shared" si="145"/>
        <v>#VALUE!</v>
      </c>
      <c r="Q711" s="113">
        <f>SUMIFS(Zahlungsfreigabe!$K$12:$K$1000,Zahlungsfreigabe!$C$12:$C$1000,Baukosten!F711,Zahlungsfreigabe!$E$12:$E$1000,D711)</f>
        <v>0</v>
      </c>
      <c r="R711" s="113" t="e">
        <f t="shared" si="146"/>
        <v>#VALUE!</v>
      </c>
      <c r="S711" s="130" t="e">
        <f t="shared" si="147"/>
        <v>#VALUE!</v>
      </c>
      <c r="T711" s="55">
        <v>0</v>
      </c>
      <c r="U711" s="113" t="e">
        <f t="shared" si="148"/>
        <v>#VALUE!</v>
      </c>
      <c r="V711" s="11"/>
      <c r="W711" s="11"/>
      <c r="AC711" s="100" t="str">
        <f t="shared" si="137"/>
        <v/>
      </c>
      <c r="AD711" s="129" t="e">
        <f t="shared" si="138"/>
        <v>#VALUE!</v>
      </c>
      <c r="AE711" s="5" t="e">
        <f t="shared" si="139"/>
        <v>#VALUE!</v>
      </c>
    </row>
    <row r="712" spans="1:31" x14ac:dyDescent="0.2">
      <c r="A712" s="41" t="str">
        <f>IF(F712="","",1+MAX(A$10:A711))</f>
        <v/>
      </c>
      <c r="B712" s="10"/>
      <c r="C712" s="10">
        <v>331</v>
      </c>
      <c r="D712" s="11" t="s">
        <v>103</v>
      </c>
      <c r="E712" s="113"/>
      <c r="F712" s="11"/>
      <c r="G712" s="113"/>
      <c r="H712" s="114">
        <v>0</v>
      </c>
      <c r="I712" s="113">
        <f t="shared" si="140"/>
        <v>0</v>
      </c>
      <c r="J712" s="113">
        <f t="shared" si="141"/>
        <v>0</v>
      </c>
      <c r="K712" s="113" t="str">
        <f>IF(ISERROR(VLOOKUP(AC712,Nachträge!$A$2:$Y$646,25,FALSE)),"",VLOOKUP(AC712,Nachträge!$A$2:$Y$646,25,FALSE))</f>
        <v/>
      </c>
      <c r="L712" s="114">
        <v>0</v>
      </c>
      <c r="M712" s="113" t="e">
        <f t="shared" si="142"/>
        <v>#VALUE!</v>
      </c>
      <c r="N712" s="113" t="e">
        <f t="shared" si="143"/>
        <v>#VALUE!</v>
      </c>
      <c r="O712" s="113" t="e">
        <f t="shared" si="144"/>
        <v>#VALUE!</v>
      </c>
      <c r="P712" s="113" t="e">
        <f t="shared" si="145"/>
        <v>#VALUE!</v>
      </c>
      <c r="Q712" s="113">
        <f>SUMIFS(Zahlungsfreigabe!$K$12:$K$1000,Zahlungsfreigabe!$C$12:$C$1000,Baukosten!F712,Zahlungsfreigabe!$E$12:$E$1000,D712)</f>
        <v>0</v>
      </c>
      <c r="R712" s="113" t="e">
        <f t="shared" si="146"/>
        <v>#VALUE!</v>
      </c>
      <c r="S712" s="130" t="e">
        <f t="shared" si="147"/>
        <v>#VALUE!</v>
      </c>
      <c r="T712" s="55">
        <v>0</v>
      </c>
      <c r="U712" s="113" t="e">
        <f t="shared" si="148"/>
        <v>#VALUE!</v>
      </c>
      <c r="V712" s="11"/>
      <c r="W712" s="11"/>
      <c r="AC712" s="100" t="str">
        <f t="shared" si="137"/>
        <v/>
      </c>
      <c r="AD712" s="129" t="e">
        <f t="shared" si="138"/>
        <v>#VALUE!</v>
      </c>
      <c r="AE712" s="5" t="e">
        <f t="shared" si="139"/>
        <v>#VALUE!</v>
      </c>
    </row>
    <row r="713" spans="1:31" x14ac:dyDescent="0.2">
      <c r="A713" s="41" t="str">
        <f>IF(F713="","",1+MAX(A$10:A712))</f>
        <v/>
      </c>
      <c r="B713" s="10"/>
      <c r="C713" s="10">
        <v>331</v>
      </c>
      <c r="D713" s="11" t="s">
        <v>103</v>
      </c>
      <c r="E713" s="113"/>
      <c r="F713" s="11"/>
      <c r="G713" s="113"/>
      <c r="H713" s="114">
        <v>0</v>
      </c>
      <c r="I713" s="113">
        <f t="shared" si="140"/>
        <v>0</v>
      </c>
      <c r="J713" s="113">
        <f t="shared" si="141"/>
        <v>0</v>
      </c>
      <c r="K713" s="113" t="str">
        <f>IF(ISERROR(VLOOKUP(AC713,Nachträge!$A$2:$Y$646,25,FALSE)),"",VLOOKUP(AC713,Nachträge!$A$2:$Y$646,25,FALSE))</f>
        <v/>
      </c>
      <c r="L713" s="114">
        <v>0</v>
      </c>
      <c r="M713" s="113" t="e">
        <f t="shared" si="142"/>
        <v>#VALUE!</v>
      </c>
      <c r="N713" s="113" t="e">
        <f t="shared" si="143"/>
        <v>#VALUE!</v>
      </c>
      <c r="O713" s="113" t="e">
        <f t="shared" si="144"/>
        <v>#VALUE!</v>
      </c>
      <c r="P713" s="113" t="e">
        <f t="shared" si="145"/>
        <v>#VALUE!</v>
      </c>
      <c r="Q713" s="113">
        <f>SUMIFS(Zahlungsfreigabe!$K$12:$K$1000,Zahlungsfreigabe!$C$12:$C$1000,Baukosten!F713,Zahlungsfreigabe!$E$12:$E$1000,D713)</f>
        <v>0</v>
      </c>
      <c r="R713" s="113" t="e">
        <f t="shared" si="146"/>
        <v>#VALUE!</v>
      </c>
      <c r="S713" s="130" t="e">
        <f t="shared" si="147"/>
        <v>#VALUE!</v>
      </c>
      <c r="T713" s="55">
        <v>0</v>
      </c>
      <c r="U713" s="113" t="e">
        <f t="shared" si="148"/>
        <v>#VALUE!</v>
      </c>
      <c r="V713" s="11"/>
      <c r="W713" s="11"/>
      <c r="AC713" s="100" t="str">
        <f t="shared" si="137"/>
        <v/>
      </c>
      <c r="AD713" s="129" t="e">
        <f t="shared" si="138"/>
        <v>#VALUE!</v>
      </c>
      <c r="AE713" s="5" t="e">
        <f t="shared" si="139"/>
        <v>#VALUE!</v>
      </c>
    </row>
    <row r="714" spans="1:31" x14ac:dyDescent="0.2">
      <c r="A714" s="41" t="str">
        <f>IF(F714="","",1+MAX(A$10:A713))</f>
        <v/>
      </c>
      <c r="B714" s="10"/>
      <c r="C714" s="10">
        <v>331</v>
      </c>
      <c r="D714" s="11" t="s">
        <v>103</v>
      </c>
      <c r="E714" s="113"/>
      <c r="F714" s="11"/>
      <c r="G714" s="113"/>
      <c r="H714" s="114">
        <v>0</v>
      </c>
      <c r="I714" s="113">
        <f t="shared" si="140"/>
        <v>0</v>
      </c>
      <c r="J714" s="113">
        <f t="shared" si="141"/>
        <v>0</v>
      </c>
      <c r="K714" s="113" t="str">
        <f>IF(ISERROR(VLOOKUP(AC714,Nachträge!$A$2:$Y$646,25,FALSE)),"",VLOOKUP(AC714,Nachträge!$A$2:$Y$646,25,FALSE))</f>
        <v/>
      </c>
      <c r="L714" s="114">
        <v>0</v>
      </c>
      <c r="M714" s="113" t="e">
        <f t="shared" si="142"/>
        <v>#VALUE!</v>
      </c>
      <c r="N714" s="113" t="e">
        <f t="shared" si="143"/>
        <v>#VALUE!</v>
      </c>
      <c r="O714" s="113" t="e">
        <f t="shared" si="144"/>
        <v>#VALUE!</v>
      </c>
      <c r="P714" s="113" t="e">
        <f t="shared" si="145"/>
        <v>#VALUE!</v>
      </c>
      <c r="Q714" s="113">
        <f>SUMIFS(Zahlungsfreigabe!$K$12:$K$1000,Zahlungsfreigabe!$C$12:$C$1000,Baukosten!F714,Zahlungsfreigabe!$E$12:$E$1000,D714)</f>
        <v>0</v>
      </c>
      <c r="R714" s="113" t="e">
        <f t="shared" si="146"/>
        <v>#VALUE!</v>
      </c>
      <c r="S714" s="130" t="e">
        <f t="shared" si="147"/>
        <v>#VALUE!</v>
      </c>
      <c r="T714" s="55">
        <v>0</v>
      </c>
      <c r="U714" s="113" t="e">
        <f t="shared" si="148"/>
        <v>#VALUE!</v>
      </c>
      <c r="V714" s="11"/>
      <c r="W714" s="11"/>
      <c r="AC714" s="100" t="str">
        <f t="shared" si="137"/>
        <v/>
      </c>
      <c r="AD714" s="129" t="e">
        <f t="shared" si="138"/>
        <v>#VALUE!</v>
      </c>
      <c r="AE714" s="5" t="e">
        <f t="shared" si="139"/>
        <v>#VALUE!</v>
      </c>
    </row>
    <row r="715" spans="1:31" x14ac:dyDescent="0.2">
      <c r="A715" s="41" t="str">
        <f>IF(F715="","",1+MAX(A$10:A714))</f>
        <v/>
      </c>
      <c r="B715" s="10"/>
      <c r="C715" s="10">
        <v>331</v>
      </c>
      <c r="D715" s="11" t="s">
        <v>103</v>
      </c>
      <c r="E715" s="113"/>
      <c r="F715" s="11"/>
      <c r="G715" s="113"/>
      <c r="H715" s="114">
        <v>0</v>
      </c>
      <c r="I715" s="113">
        <f t="shared" si="140"/>
        <v>0</v>
      </c>
      <c r="J715" s="113">
        <f t="shared" si="141"/>
        <v>0</v>
      </c>
      <c r="K715" s="113" t="str">
        <f>IF(ISERROR(VLOOKUP(AC715,Nachträge!$A$2:$Y$646,25,FALSE)),"",VLOOKUP(AC715,Nachträge!$A$2:$Y$646,25,FALSE))</f>
        <v/>
      </c>
      <c r="L715" s="114">
        <v>0</v>
      </c>
      <c r="M715" s="113" t="e">
        <f t="shared" si="142"/>
        <v>#VALUE!</v>
      </c>
      <c r="N715" s="113" t="e">
        <f t="shared" si="143"/>
        <v>#VALUE!</v>
      </c>
      <c r="O715" s="113" t="e">
        <f t="shared" si="144"/>
        <v>#VALUE!</v>
      </c>
      <c r="P715" s="113" t="e">
        <f t="shared" si="145"/>
        <v>#VALUE!</v>
      </c>
      <c r="Q715" s="113">
        <f>SUMIFS(Zahlungsfreigabe!$K$12:$K$1000,Zahlungsfreigabe!$C$12:$C$1000,Baukosten!F715,Zahlungsfreigabe!$E$12:$E$1000,D715)</f>
        <v>0</v>
      </c>
      <c r="R715" s="113" t="e">
        <f t="shared" si="146"/>
        <v>#VALUE!</v>
      </c>
      <c r="S715" s="130" t="e">
        <f t="shared" si="147"/>
        <v>#VALUE!</v>
      </c>
      <c r="T715" s="55">
        <v>0</v>
      </c>
      <c r="U715" s="113" t="e">
        <f t="shared" si="148"/>
        <v>#VALUE!</v>
      </c>
      <c r="V715" s="11"/>
      <c r="W715" s="11"/>
      <c r="AC715" s="100" t="str">
        <f t="shared" si="137"/>
        <v/>
      </c>
      <c r="AD715" s="129" t="e">
        <f t="shared" si="138"/>
        <v>#VALUE!</v>
      </c>
      <c r="AE715" s="5" t="e">
        <f t="shared" si="139"/>
        <v>#VALUE!</v>
      </c>
    </row>
    <row r="716" spans="1:31" x14ac:dyDescent="0.2">
      <c r="A716" s="41" t="str">
        <f>IF(F716="","",1+MAX(A$10:A715))</f>
        <v/>
      </c>
      <c r="B716" s="10"/>
      <c r="C716" s="10">
        <v>331</v>
      </c>
      <c r="D716" s="11" t="s">
        <v>103</v>
      </c>
      <c r="E716" s="113"/>
      <c r="F716" s="11"/>
      <c r="G716" s="113"/>
      <c r="H716" s="114">
        <v>0</v>
      </c>
      <c r="I716" s="113">
        <f t="shared" si="140"/>
        <v>0</v>
      </c>
      <c r="J716" s="113">
        <f t="shared" si="141"/>
        <v>0</v>
      </c>
      <c r="K716" s="113" t="str">
        <f>IF(ISERROR(VLOOKUP(AC716,Nachträge!$A$2:$Y$646,25,FALSE)),"",VLOOKUP(AC716,Nachträge!$A$2:$Y$646,25,FALSE))</f>
        <v/>
      </c>
      <c r="L716" s="114">
        <v>0</v>
      </c>
      <c r="M716" s="113" t="e">
        <f t="shared" si="142"/>
        <v>#VALUE!</v>
      </c>
      <c r="N716" s="113" t="e">
        <f t="shared" si="143"/>
        <v>#VALUE!</v>
      </c>
      <c r="O716" s="113" t="e">
        <f t="shared" si="144"/>
        <v>#VALUE!</v>
      </c>
      <c r="P716" s="113" t="e">
        <f t="shared" si="145"/>
        <v>#VALUE!</v>
      </c>
      <c r="Q716" s="113">
        <f>SUMIFS(Zahlungsfreigabe!$K$12:$K$1000,Zahlungsfreigabe!$C$12:$C$1000,Baukosten!F716,Zahlungsfreigabe!$E$12:$E$1000,D716)</f>
        <v>0</v>
      </c>
      <c r="R716" s="113" t="e">
        <f t="shared" si="146"/>
        <v>#VALUE!</v>
      </c>
      <c r="S716" s="130" t="e">
        <f t="shared" si="147"/>
        <v>#VALUE!</v>
      </c>
      <c r="T716" s="55">
        <v>0</v>
      </c>
      <c r="U716" s="113" t="e">
        <f t="shared" si="148"/>
        <v>#VALUE!</v>
      </c>
      <c r="V716" s="11"/>
      <c r="W716" s="11"/>
      <c r="AC716" s="100" t="str">
        <f t="shared" ref="AC716:AC779" si="149">IFERROR(A716,"")</f>
        <v/>
      </c>
      <c r="AD716" s="129" t="e">
        <f t="shared" ref="AD716:AD779" si="150">J716+K716</f>
        <v>#VALUE!</v>
      </c>
      <c r="AE716" s="5" t="e">
        <f t="shared" ref="AE716:AE779" si="151">(AD716/100)*80</f>
        <v>#VALUE!</v>
      </c>
    </row>
    <row r="717" spans="1:31" x14ac:dyDescent="0.2">
      <c r="A717" s="41" t="str">
        <f>IF(F717="","",1+MAX(A$10:A716))</f>
        <v/>
      </c>
      <c r="B717" s="10"/>
      <c r="C717" s="10">
        <v>331</v>
      </c>
      <c r="D717" s="11" t="s">
        <v>103</v>
      </c>
      <c r="E717" s="113"/>
      <c r="F717" s="11"/>
      <c r="G717" s="113"/>
      <c r="H717" s="114">
        <v>0</v>
      </c>
      <c r="I717" s="113">
        <f t="shared" ref="I717:I780" si="152">-SUM(G717*H717)</f>
        <v>0</v>
      </c>
      <c r="J717" s="113">
        <f t="shared" ref="J717:J780" si="153">SUM(G717+I717)</f>
        <v>0</v>
      </c>
      <c r="K717" s="113" t="str">
        <f>IF(ISERROR(VLOOKUP(AC717,Nachträge!$A$2:$Y$646,25,FALSE)),"",VLOOKUP(AC717,Nachträge!$A$2:$Y$646,25,FALSE))</f>
        <v/>
      </c>
      <c r="L717" s="114">
        <v>0</v>
      </c>
      <c r="M717" s="113" t="e">
        <f t="shared" ref="M717:M780" si="154">-SUM(K717*L717)</f>
        <v>#VALUE!</v>
      </c>
      <c r="N717" s="113" t="e">
        <f t="shared" ref="N717:N780" si="155">SUM(K717+M717)</f>
        <v>#VALUE!</v>
      </c>
      <c r="O717" s="113" t="e">
        <f t="shared" ref="O717:O780" si="156">SUM(G717+K717)</f>
        <v>#VALUE!</v>
      </c>
      <c r="P717" s="113" t="e">
        <f t="shared" ref="P717:P780" si="157">SUM(J717+N717)</f>
        <v>#VALUE!</v>
      </c>
      <c r="Q717" s="113">
        <f>SUMIFS(Zahlungsfreigabe!$K$12:$K$1000,Zahlungsfreigabe!$C$12:$C$1000,Baukosten!F717,Zahlungsfreigabe!$E$12:$E$1000,D717)</f>
        <v>0</v>
      </c>
      <c r="R717" s="113" t="e">
        <f t="shared" si="146"/>
        <v>#VALUE!</v>
      </c>
      <c r="S717" s="130" t="e">
        <f t="shared" si="147"/>
        <v>#VALUE!</v>
      </c>
      <c r="T717" s="55">
        <v>0</v>
      </c>
      <c r="U717" s="113" t="e">
        <f t="shared" si="148"/>
        <v>#VALUE!</v>
      </c>
      <c r="V717" s="11"/>
      <c r="W717" s="11"/>
      <c r="AC717" s="100" t="str">
        <f t="shared" si="149"/>
        <v/>
      </c>
      <c r="AD717" s="129" t="e">
        <f t="shared" si="150"/>
        <v>#VALUE!</v>
      </c>
      <c r="AE717" s="5" t="e">
        <f t="shared" si="151"/>
        <v>#VALUE!</v>
      </c>
    </row>
    <row r="718" spans="1:31" x14ac:dyDescent="0.2">
      <c r="A718" s="41" t="str">
        <f>IF(F718="","",1+MAX(A$10:A717))</f>
        <v/>
      </c>
      <c r="B718" s="10"/>
      <c r="C718" s="10">
        <v>332</v>
      </c>
      <c r="D718" s="11" t="s">
        <v>104</v>
      </c>
      <c r="E718" s="113"/>
      <c r="F718" s="11"/>
      <c r="G718" s="113"/>
      <c r="H718" s="114">
        <v>0</v>
      </c>
      <c r="I718" s="113">
        <f t="shared" si="152"/>
        <v>0</v>
      </c>
      <c r="J718" s="113">
        <f t="shared" si="153"/>
        <v>0</v>
      </c>
      <c r="K718" s="113" t="str">
        <f>IF(ISERROR(VLOOKUP(AC718,Nachträge!$A$2:$Y$646,25,FALSE)),"",VLOOKUP(AC718,Nachträge!$A$2:$Y$646,25,FALSE))</f>
        <v/>
      </c>
      <c r="L718" s="114">
        <v>0</v>
      </c>
      <c r="M718" s="113" t="e">
        <f t="shared" si="154"/>
        <v>#VALUE!</v>
      </c>
      <c r="N718" s="113" t="e">
        <f t="shared" si="155"/>
        <v>#VALUE!</v>
      </c>
      <c r="O718" s="113" t="e">
        <f t="shared" si="156"/>
        <v>#VALUE!</v>
      </c>
      <c r="P718" s="113" t="e">
        <f t="shared" si="157"/>
        <v>#VALUE!</v>
      </c>
      <c r="Q718" s="113">
        <f>SUMIFS(Zahlungsfreigabe!$K$12:$K$1000,Zahlungsfreigabe!$C$12:$C$1000,Baukosten!F718,Zahlungsfreigabe!$E$12:$E$1000,D718)</f>
        <v>0</v>
      </c>
      <c r="R718" s="113" t="e">
        <f t="shared" si="146"/>
        <v>#VALUE!</v>
      </c>
      <c r="S718" s="130" t="e">
        <f t="shared" si="147"/>
        <v>#VALUE!</v>
      </c>
      <c r="T718" s="55">
        <v>0</v>
      </c>
      <c r="U718" s="113" t="e">
        <f t="shared" si="148"/>
        <v>#VALUE!</v>
      </c>
      <c r="V718" s="11"/>
      <c r="W718" s="11"/>
      <c r="AC718" s="100" t="str">
        <f t="shared" si="149"/>
        <v/>
      </c>
      <c r="AD718" s="129" t="e">
        <f t="shared" si="150"/>
        <v>#VALUE!</v>
      </c>
      <c r="AE718" s="5" t="e">
        <f t="shared" si="151"/>
        <v>#VALUE!</v>
      </c>
    </row>
    <row r="719" spans="1:31" x14ac:dyDescent="0.2">
      <c r="A719" s="41" t="str">
        <f>IF(F719="","",1+MAX(A$10:A718))</f>
        <v/>
      </c>
      <c r="B719" s="10"/>
      <c r="C719" s="10">
        <v>332</v>
      </c>
      <c r="D719" s="11" t="s">
        <v>104</v>
      </c>
      <c r="E719" s="113"/>
      <c r="F719" s="11"/>
      <c r="G719" s="113"/>
      <c r="H719" s="114">
        <v>0</v>
      </c>
      <c r="I719" s="113">
        <f t="shared" si="152"/>
        <v>0</v>
      </c>
      <c r="J719" s="113">
        <f t="shared" si="153"/>
        <v>0</v>
      </c>
      <c r="K719" s="113" t="str">
        <f>IF(ISERROR(VLOOKUP(AC719,Nachträge!$A$2:$Y$646,25,FALSE)),"",VLOOKUP(AC719,Nachträge!$A$2:$Y$646,25,FALSE))</f>
        <v/>
      </c>
      <c r="L719" s="114">
        <v>0</v>
      </c>
      <c r="M719" s="113" t="e">
        <f t="shared" si="154"/>
        <v>#VALUE!</v>
      </c>
      <c r="N719" s="113" t="e">
        <f t="shared" si="155"/>
        <v>#VALUE!</v>
      </c>
      <c r="O719" s="113" t="e">
        <f t="shared" si="156"/>
        <v>#VALUE!</v>
      </c>
      <c r="P719" s="113" t="e">
        <f t="shared" si="157"/>
        <v>#VALUE!</v>
      </c>
      <c r="Q719" s="113">
        <f>SUMIFS(Zahlungsfreigabe!$K$12:$K$1000,Zahlungsfreigabe!$C$12:$C$1000,Baukosten!F719,Zahlungsfreigabe!$E$12:$E$1000,D719)</f>
        <v>0</v>
      </c>
      <c r="R719" s="113" t="e">
        <f t="shared" si="146"/>
        <v>#VALUE!</v>
      </c>
      <c r="S719" s="130" t="e">
        <f t="shared" si="147"/>
        <v>#VALUE!</v>
      </c>
      <c r="T719" s="55">
        <v>0</v>
      </c>
      <c r="U719" s="113" t="e">
        <f t="shared" si="148"/>
        <v>#VALUE!</v>
      </c>
      <c r="V719" s="11"/>
      <c r="W719" s="11"/>
      <c r="AC719" s="100" t="str">
        <f t="shared" si="149"/>
        <v/>
      </c>
      <c r="AD719" s="129" t="e">
        <f t="shared" si="150"/>
        <v>#VALUE!</v>
      </c>
      <c r="AE719" s="5" t="e">
        <f t="shared" si="151"/>
        <v>#VALUE!</v>
      </c>
    </row>
    <row r="720" spans="1:31" x14ac:dyDescent="0.2">
      <c r="A720" s="41" t="str">
        <f>IF(F720="","",1+MAX(A$10:A719))</f>
        <v/>
      </c>
      <c r="B720" s="10"/>
      <c r="C720" s="10">
        <v>332</v>
      </c>
      <c r="D720" s="11" t="s">
        <v>104</v>
      </c>
      <c r="E720" s="113"/>
      <c r="F720" s="11"/>
      <c r="G720" s="113"/>
      <c r="H720" s="114">
        <v>0</v>
      </c>
      <c r="I720" s="113">
        <f t="shared" si="152"/>
        <v>0</v>
      </c>
      <c r="J720" s="113">
        <f t="shared" si="153"/>
        <v>0</v>
      </c>
      <c r="K720" s="113" t="str">
        <f>IF(ISERROR(VLOOKUP(AC720,Nachträge!$A$2:$Y$646,25,FALSE)),"",VLOOKUP(AC720,Nachträge!$A$2:$Y$646,25,FALSE))</f>
        <v/>
      </c>
      <c r="L720" s="114">
        <v>0</v>
      </c>
      <c r="M720" s="113" t="e">
        <f t="shared" si="154"/>
        <v>#VALUE!</v>
      </c>
      <c r="N720" s="113" t="e">
        <f t="shared" si="155"/>
        <v>#VALUE!</v>
      </c>
      <c r="O720" s="113" t="e">
        <f t="shared" si="156"/>
        <v>#VALUE!</v>
      </c>
      <c r="P720" s="113" t="e">
        <f t="shared" si="157"/>
        <v>#VALUE!</v>
      </c>
      <c r="Q720" s="113">
        <f>SUMIFS(Zahlungsfreigabe!$K$12:$K$1000,Zahlungsfreigabe!$C$12:$C$1000,Baukosten!F720,Zahlungsfreigabe!$E$12:$E$1000,D720)</f>
        <v>0</v>
      </c>
      <c r="R720" s="113" t="e">
        <f t="shared" si="146"/>
        <v>#VALUE!</v>
      </c>
      <c r="S720" s="130" t="e">
        <f t="shared" si="147"/>
        <v>#VALUE!</v>
      </c>
      <c r="T720" s="55">
        <v>0</v>
      </c>
      <c r="U720" s="113" t="e">
        <f t="shared" si="148"/>
        <v>#VALUE!</v>
      </c>
      <c r="V720" s="11"/>
      <c r="W720" s="11"/>
      <c r="AC720" s="100" t="str">
        <f t="shared" si="149"/>
        <v/>
      </c>
      <c r="AD720" s="129" t="e">
        <f t="shared" si="150"/>
        <v>#VALUE!</v>
      </c>
      <c r="AE720" s="5" t="e">
        <f t="shared" si="151"/>
        <v>#VALUE!</v>
      </c>
    </row>
    <row r="721" spans="1:31" x14ac:dyDescent="0.2">
      <c r="A721" s="41" t="str">
        <f>IF(F721="","",1+MAX(A$10:A720))</f>
        <v/>
      </c>
      <c r="B721" s="10"/>
      <c r="C721" s="10">
        <v>332</v>
      </c>
      <c r="D721" s="11" t="s">
        <v>104</v>
      </c>
      <c r="E721" s="113"/>
      <c r="F721" s="11"/>
      <c r="G721" s="113"/>
      <c r="H721" s="114">
        <v>0</v>
      </c>
      <c r="I721" s="113">
        <f t="shared" si="152"/>
        <v>0</v>
      </c>
      <c r="J721" s="113">
        <f t="shared" si="153"/>
        <v>0</v>
      </c>
      <c r="K721" s="113" t="str">
        <f>IF(ISERROR(VLOOKUP(AC721,Nachträge!$A$2:$Y$646,25,FALSE)),"",VLOOKUP(AC721,Nachträge!$A$2:$Y$646,25,FALSE))</f>
        <v/>
      </c>
      <c r="L721" s="114">
        <v>0</v>
      </c>
      <c r="M721" s="113" t="e">
        <f t="shared" si="154"/>
        <v>#VALUE!</v>
      </c>
      <c r="N721" s="113" t="e">
        <f t="shared" si="155"/>
        <v>#VALUE!</v>
      </c>
      <c r="O721" s="113" t="e">
        <f t="shared" si="156"/>
        <v>#VALUE!</v>
      </c>
      <c r="P721" s="113" t="e">
        <f t="shared" si="157"/>
        <v>#VALUE!</v>
      </c>
      <c r="Q721" s="113">
        <f>SUMIFS(Zahlungsfreigabe!$K$12:$K$1000,Zahlungsfreigabe!$C$12:$C$1000,Baukosten!F721,Zahlungsfreigabe!$E$12:$E$1000,D721)</f>
        <v>0</v>
      </c>
      <c r="R721" s="113" t="e">
        <f t="shared" si="146"/>
        <v>#VALUE!</v>
      </c>
      <c r="S721" s="130" t="e">
        <f t="shared" si="147"/>
        <v>#VALUE!</v>
      </c>
      <c r="T721" s="55">
        <v>0</v>
      </c>
      <c r="U721" s="113" t="e">
        <f t="shared" si="148"/>
        <v>#VALUE!</v>
      </c>
      <c r="V721" s="11"/>
      <c r="W721" s="11"/>
      <c r="AC721" s="100" t="str">
        <f t="shared" si="149"/>
        <v/>
      </c>
      <c r="AD721" s="129" t="e">
        <f t="shared" si="150"/>
        <v>#VALUE!</v>
      </c>
      <c r="AE721" s="5" t="e">
        <f t="shared" si="151"/>
        <v>#VALUE!</v>
      </c>
    </row>
    <row r="722" spans="1:31" x14ac:dyDescent="0.2">
      <c r="A722" s="41" t="str">
        <f>IF(F722="","",1+MAX(A$10:A721))</f>
        <v/>
      </c>
      <c r="B722" s="10"/>
      <c r="C722" s="10">
        <v>332</v>
      </c>
      <c r="D722" s="11" t="s">
        <v>104</v>
      </c>
      <c r="E722" s="113"/>
      <c r="F722" s="11"/>
      <c r="G722" s="113"/>
      <c r="H722" s="114">
        <v>0</v>
      </c>
      <c r="I722" s="113">
        <f t="shared" si="152"/>
        <v>0</v>
      </c>
      <c r="J722" s="113">
        <f t="shared" si="153"/>
        <v>0</v>
      </c>
      <c r="K722" s="113" t="str">
        <f>IF(ISERROR(VLOOKUP(AC722,Nachträge!$A$2:$Y$646,25,FALSE)),"",VLOOKUP(AC722,Nachträge!$A$2:$Y$646,25,FALSE))</f>
        <v/>
      </c>
      <c r="L722" s="114">
        <v>0</v>
      </c>
      <c r="M722" s="113" t="e">
        <f t="shared" si="154"/>
        <v>#VALUE!</v>
      </c>
      <c r="N722" s="113" t="e">
        <f t="shared" si="155"/>
        <v>#VALUE!</v>
      </c>
      <c r="O722" s="113" t="e">
        <f t="shared" si="156"/>
        <v>#VALUE!</v>
      </c>
      <c r="P722" s="113" t="e">
        <f t="shared" si="157"/>
        <v>#VALUE!</v>
      </c>
      <c r="Q722" s="113">
        <f>SUMIFS(Zahlungsfreigabe!$K$12:$K$1000,Zahlungsfreigabe!$C$12:$C$1000,Baukosten!F722,Zahlungsfreigabe!$E$12:$E$1000,D722)</f>
        <v>0</v>
      </c>
      <c r="R722" s="113" t="e">
        <f t="shared" si="146"/>
        <v>#VALUE!</v>
      </c>
      <c r="S722" s="130" t="e">
        <f t="shared" si="147"/>
        <v>#VALUE!</v>
      </c>
      <c r="T722" s="55">
        <v>0</v>
      </c>
      <c r="U722" s="113" t="e">
        <f t="shared" si="148"/>
        <v>#VALUE!</v>
      </c>
      <c r="V722" s="11"/>
      <c r="W722" s="11"/>
      <c r="AC722" s="100" t="str">
        <f t="shared" si="149"/>
        <v/>
      </c>
      <c r="AD722" s="129" t="e">
        <f t="shared" si="150"/>
        <v>#VALUE!</v>
      </c>
      <c r="AE722" s="5" t="e">
        <f t="shared" si="151"/>
        <v>#VALUE!</v>
      </c>
    </row>
    <row r="723" spans="1:31" x14ac:dyDescent="0.2">
      <c r="A723" s="41" t="str">
        <f>IF(F723="","",1+MAX(A$10:A722))</f>
        <v/>
      </c>
      <c r="B723" s="10"/>
      <c r="C723" s="10">
        <v>332</v>
      </c>
      <c r="D723" s="11" t="s">
        <v>104</v>
      </c>
      <c r="E723" s="113"/>
      <c r="F723" s="11"/>
      <c r="G723" s="113"/>
      <c r="H723" s="114">
        <v>0</v>
      </c>
      <c r="I723" s="113">
        <f t="shared" si="152"/>
        <v>0</v>
      </c>
      <c r="J723" s="113">
        <f t="shared" si="153"/>
        <v>0</v>
      </c>
      <c r="K723" s="113" t="str">
        <f>IF(ISERROR(VLOOKUP(AC723,Nachträge!$A$2:$Y$646,25,FALSE)),"",VLOOKUP(AC723,Nachträge!$A$2:$Y$646,25,FALSE))</f>
        <v/>
      </c>
      <c r="L723" s="114">
        <v>0</v>
      </c>
      <c r="M723" s="113" t="e">
        <f t="shared" si="154"/>
        <v>#VALUE!</v>
      </c>
      <c r="N723" s="113" t="e">
        <f t="shared" si="155"/>
        <v>#VALUE!</v>
      </c>
      <c r="O723" s="113" t="e">
        <f t="shared" si="156"/>
        <v>#VALUE!</v>
      </c>
      <c r="P723" s="113" t="e">
        <f t="shared" si="157"/>
        <v>#VALUE!</v>
      </c>
      <c r="Q723" s="113">
        <f>SUMIFS(Zahlungsfreigabe!$K$12:$K$1000,Zahlungsfreigabe!$C$12:$C$1000,Baukosten!F723,Zahlungsfreigabe!$E$12:$E$1000,D723)</f>
        <v>0</v>
      </c>
      <c r="R723" s="113" t="e">
        <f t="shared" si="146"/>
        <v>#VALUE!</v>
      </c>
      <c r="S723" s="130" t="e">
        <f t="shared" si="147"/>
        <v>#VALUE!</v>
      </c>
      <c r="T723" s="55">
        <v>0</v>
      </c>
      <c r="U723" s="113" t="e">
        <f t="shared" si="148"/>
        <v>#VALUE!</v>
      </c>
      <c r="V723" s="11"/>
      <c r="W723" s="11"/>
      <c r="AC723" s="100" t="str">
        <f t="shared" si="149"/>
        <v/>
      </c>
      <c r="AD723" s="129" t="e">
        <f t="shared" si="150"/>
        <v>#VALUE!</v>
      </c>
      <c r="AE723" s="5" t="e">
        <f t="shared" si="151"/>
        <v>#VALUE!</v>
      </c>
    </row>
    <row r="724" spans="1:31" x14ac:dyDescent="0.2">
      <c r="A724" s="41" t="str">
        <f>IF(F724="","",1+MAX(A$10:A723))</f>
        <v/>
      </c>
      <c r="B724" s="10"/>
      <c r="C724" s="10">
        <v>332</v>
      </c>
      <c r="D724" s="11" t="s">
        <v>104</v>
      </c>
      <c r="E724" s="113"/>
      <c r="F724" s="11"/>
      <c r="G724" s="113"/>
      <c r="H724" s="114">
        <v>0</v>
      </c>
      <c r="I724" s="113">
        <f t="shared" si="152"/>
        <v>0</v>
      </c>
      <c r="J724" s="113">
        <f t="shared" si="153"/>
        <v>0</v>
      </c>
      <c r="K724" s="113" t="str">
        <f>IF(ISERROR(VLOOKUP(AC724,Nachträge!$A$2:$Y$646,25,FALSE)),"",VLOOKUP(AC724,Nachträge!$A$2:$Y$646,25,FALSE))</f>
        <v/>
      </c>
      <c r="L724" s="114">
        <v>0</v>
      </c>
      <c r="M724" s="113" t="e">
        <f t="shared" si="154"/>
        <v>#VALUE!</v>
      </c>
      <c r="N724" s="113" t="e">
        <f t="shared" si="155"/>
        <v>#VALUE!</v>
      </c>
      <c r="O724" s="113" t="e">
        <f t="shared" si="156"/>
        <v>#VALUE!</v>
      </c>
      <c r="P724" s="113" t="e">
        <f t="shared" si="157"/>
        <v>#VALUE!</v>
      </c>
      <c r="Q724" s="113">
        <f>SUMIFS(Zahlungsfreigabe!$K$12:$K$1000,Zahlungsfreigabe!$C$12:$C$1000,Baukosten!F724,Zahlungsfreigabe!$E$12:$E$1000,D724)</f>
        <v>0</v>
      </c>
      <c r="R724" s="113" t="e">
        <f t="shared" si="146"/>
        <v>#VALUE!</v>
      </c>
      <c r="S724" s="130" t="e">
        <f t="shared" si="147"/>
        <v>#VALUE!</v>
      </c>
      <c r="T724" s="55">
        <v>0</v>
      </c>
      <c r="U724" s="113" t="e">
        <f t="shared" si="148"/>
        <v>#VALUE!</v>
      </c>
      <c r="V724" s="11"/>
      <c r="W724" s="11"/>
      <c r="AC724" s="100" t="str">
        <f t="shared" si="149"/>
        <v/>
      </c>
      <c r="AD724" s="129" t="e">
        <f t="shared" si="150"/>
        <v>#VALUE!</v>
      </c>
      <c r="AE724" s="5" t="e">
        <f t="shared" si="151"/>
        <v>#VALUE!</v>
      </c>
    </row>
    <row r="725" spans="1:31" x14ac:dyDescent="0.2">
      <c r="A725" s="41" t="str">
        <f>IF(F725="","",1+MAX(A$10:A724))</f>
        <v/>
      </c>
      <c r="B725" s="10"/>
      <c r="C725" s="10">
        <v>332</v>
      </c>
      <c r="D725" s="11" t="s">
        <v>104</v>
      </c>
      <c r="E725" s="113"/>
      <c r="F725" s="11"/>
      <c r="G725" s="113"/>
      <c r="H725" s="114">
        <v>0</v>
      </c>
      <c r="I725" s="113">
        <f t="shared" si="152"/>
        <v>0</v>
      </c>
      <c r="J725" s="113">
        <f t="shared" si="153"/>
        <v>0</v>
      </c>
      <c r="K725" s="113" t="str">
        <f>IF(ISERROR(VLOOKUP(AC725,Nachträge!$A$2:$Y$646,25,FALSE)),"",VLOOKUP(AC725,Nachträge!$A$2:$Y$646,25,FALSE))</f>
        <v/>
      </c>
      <c r="L725" s="114">
        <v>0</v>
      </c>
      <c r="M725" s="113" t="e">
        <f t="shared" si="154"/>
        <v>#VALUE!</v>
      </c>
      <c r="N725" s="113" t="e">
        <f t="shared" si="155"/>
        <v>#VALUE!</v>
      </c>
      <c r="O725" s="113" t="e">
        <f t="shared" si="156"/>
        <v>#VALUE!</v>
      </c>
      <c r="P725" s="113" t="e">
        <f t="shared" si="157"/>
        <v>#VALUE!</v>
      </c>
      <c r="Q725" s="113">
        <f>SUMIFS(Zahlungsfreigabe!$K$12:$K$1000,Zahlungsfreigabe!$C$12:$C$1000,Baukosten!F725,Zahlungsfreigabe!$E$12:$E$1000,D725)</f>
        <v>0</v>
      </c>
      <c r="R725" s="113" t="e">
        <f t="shared" si="146"/>
        <v>#VALUE!</v>
      </c>
      <c r="S725" s="130" t="e">
        <f t="shared" si="147"/>
        <v>#VALUE!</v>
      </c>
      <c r="T725" s="55">
        <v>0</v>
      </c>
      <c r="U725" s="113" t="e">
        <f t="shared" si="148"/>
        <v>#VALUE!</v>
      </c>
      <c r="V725" s="11"/>
      <c r="W725" s="11"/>
      <c r="AC725" s="100" t="str">
        <f t="shared" si="149"/>
        <v/>
      </c>
      <c r="AD725" s="129" t="e">
        <f t="shared" si="150"/>
        <v>#VALUE!</v>
      </c>
      <c r="AE725" s="5" t="e">
        <f t="shared" si="151"/>
        <v>#VALUE!</v>
      </c>
    </row>
    <row r="726" spans="1:31" x14ac:dyDescent="0.2">
      <c r="A726" s="41" t="str">
        <f>IF(F726="","",1+MAX(A$10:A725))</f>
        <v/>
      </c>
      <c r="B726" s="10"/>
      <c r="C726" s="10">
        <v>332</v>
      </c>
      <c r="D726" s="11" t="s">
        <v>104</v>
      </c>
      <c r="E726" s="113"/>
      <c r="F726" s="11"/>
      <c r="G726" s="113"/>
      <c r="H726" s="114">
        <v>0</v>
      </c>
      <c r="I726" s="113">
        <f t="shared" si="152"/>
        <v>0</v>
      </c>
      <c r="J726" s="113">
        <f t="shared" si="153"/>
        <v>0</v>
      </c>
      <c r="K726" s="113" t="str">
        <f>IF(ISERROR(VLOOKUP(AC726,Nachträge!$A$2:$Y$646,25,FALSE)),"",VLOOKUP(AC726,Nachträge!$A$2:$Y$646,25,FALSE))</f>
        <v/>
      </c>
      <c r="L726" s="114">
        <v>0</v>
      </c>
      <c r="M726" s="113" t="e">
        <f t="shared" si="154"/>
        <v>#VALUE!</v>
      </c>
      <c r="N726" s="113" t="e">
        <f t="shared" si="155"/>
        <v>#VALUE!</v>
      </c>
      <c r="O726" s="113" t="e">
        <f t="shared" si="156"/>
        <v>#VALUE!</v>
      </c>
      <c r="P726" s="113" t="e">
        <f t="shared" si="157"/>
        <v>#VALUE!</v>
      </c>
      <c r="Q726" s="113">
        <f>SUMIFS(Zahlungsfreigabe!$K$12:$K$1000,Zahlungsfreigabe!$C$12:$C$1000,Baukosten!F726,Zahlungsfreigabe!$E$12:$E$1000,D726)</f>
        <v>0</v>
      </c>
      <c r="R726" s="113" t="e">
        <f t="shared" si="146"/>
        <v>#VALUE!</v>
      </c>
      <c r="S726" s="130" t="e">
        <f t="shared" si="147"/>
        <v>#VALUE!</v>
      </c>
      <c r="T726" s="55">
        <v>0</v>
      </c>
      <c r="U726" s="113" t="e">
        <f t="shared" si="148"/>
        <v>#VALUE!</v>
      </c>
      <c r="V726" s="11"/>
      <c r="W726" s="11"/>
      <c r="AC726" s="100" t="str">
        <f t="shared" si="149"/>
        <v/>
      </c>
      <c r="AD726" s="129" t="e">
        <f t="shared" si="150"/>
        <v>#VALUE!</v>
      </c>
      <c r="AE726" s="5" t="e">
        <f t="shared" si="151"/>
        <v>#VALUE!</v>
      </c>
    </row>
    <row r="727" spans="1:31" x14ac:dyDescent="0.2">
      <c r="A727" s="41" t="str">
        <f>IF(F727="","",1+MAX(A$10:A726))</f>
        <v/>
      </c>
      <c r="B727" s="10"/>
      <c r="C727" s="10">
        <v>332</v>
      </c>
      <c r="D727" s="11" t="s">
        <v>104</v>
      </c>
      <c r="E727" s="113"/>
      <c r="F727" s="11"/>
      <c r="G727" s="113"/>
      <c r="H727" s="114">
        <v>0</v>
      </c>
      <c r="I727" s="113">
        <f t="shared" si="152"/>
        <v>0</v>
      </c>
      <c r="J727" s="113">
        <f t="shared" si="153"/>
        <v>0</v>
      </c>
      <c r="K727" s="113" t="str">
        <f>IF(ISERROR(VLOOKUP(AC727,Nachträge!$A$2:$Y$646,25,FALSE)),"",VLOOKUP(AC727,Nachträge!$A$2:$Y$646,25,FALSE))</f>
        <v/>
      </c>
      <c r="L727" s="114">
        <v>0</v>
      </c>
      <c r="M727" s="113" t="e">
        <f t="shared" si="154"/>
        <v>#VALUE!</v>
      </c>
      <c r="N727" s="113" t="e">
        <f t="shared" si="155"/>
        <v>#VALUE!</v>
      </c>
      <c r="O727" s="113" t="e">
        <f t="shared" si="156"/>
        <v>#VALUE!</v>
      </c>
      <c r="P727" s="113" t="e">
        <f t="shared" si="157"/>
        <v>#VALUE!</v>
      </c>
      <c r="Q727" s="113">
        <f>SUMIFS(Zahlungsfreigabe!$K$12:$K$1000,Zahlungsfreigabe!$C$12:$C$1000,Baukosten!F727,Zahlungsfreigabe!$E$12:$E$1000,D727)</f>
        <v>0</v>
      </c>
      <c r="R727" s="113" t="e">
        <f t="shared" si="146"/>
        <v>#VALUE!</v>
      </c>
      <c r="S727" s="130" t="e">
        <f t="shared" si="147"/>
        <v>#VALUE!</v>
      </c>
      <c r="T727" s="55">
        <v>0</v>
      </c>
      <c r="U727" s="113" t="e">
        <f t="shared" si="148"/>
        <v>#VALUE!</v>
      </c>
      <c r="V727" s="11"/>
      <c r="W727" s="11"/>
      <c r="AC727" s="100" t="str">
        <f t="shared" si="149"/>
        <v/>
      </c>
      <c r="AD727" s="129" t="e">
        <f t="shared" si="150"/>
        <v>#VALUE!</v>
      </c>
      <c r="AE727" s="5" t="e">
        <f t="shared" si="151"/>
        <v>#VALUE!</v>
      </c>
    </row>
    <row r="728" spans="1:31" x14ac:dyDescent="0.2">
      <c r="A728" s="41" t="str">
        <f>IF(F728="","",1+MAX(A$10:A727))</f>
        <v/>
      </c>
      <c r="B728" s="10"/>
      <c r="C728" s="10">
        <v>332</v>
      </c>
      <c r="D728" s="11" t="s">
        <v>104</v>
      </c>
      <c r="E728" s="113"/>
      <c r="F728" s="11"/>
      <c r="G728" s="113"/>
      <c r="H728" s="114">
        <v>0</v>
      </c>
      <c r="I728" s="113">
        <f t="shared" si="152"/>
        <v>0</v>
      </c>
      <c r="J728" s="113">
        <f t="shared" si="153"/>
        <v>0</v>
      </c>
      <c r="K728" s="113" t="str">
        <f>IF(ISERROR(VLOOKUP(AC728,Nachträge!$A$2:$Y$646,25,FALSE)),"",VLOOKUP(AC728,Nachträge!$A$2:$Y$646,25,FALSE))</f>
        <v/>
      </c>
      <c r="L728" s="114">
        <v>0</v>
      </c>
      <c r="M728" s="113" t="e">
        <f t="shared" si="154"/>
        <v>#VALUE!</v>
      </c>
      <c r="N728" s="113" t="e">
        <f t="shared" si="155"/>
        <v>#VALUE!</v>
      </c>
      <c r="O728" s="113" t="e">
        <f t="shared" si="156"/>
        <v>#VALUE!</v>
      </c>
      <c r="P728" s="113" t="e">
        <f t="shared" si="157"/>
        <v>#VALUE!</v>
      </c>
      <c r="Q728" s="113">
        <f>SUMIFS(Zahlungsfreigabe!$K$12:$K$1000,Zahlungsfreigabe!$C$12:$C$1000,Baukosten!F728,Zahlungsfreigabe!$E$12:$E$1000,D728)</f>
        <v>0</v>
      </c>
      <c r="R728" s="113" t="e">
        <f t="shared" si="146"/>
        <v>#VALUE!</v>
      </c>
      <c r="S728" s="130" t="e">
        <f t="shared" si="147"/>
        <v>#VALUE!</v>
      </c>
      <c r="T728" s="55">
        <v>0</v>
      </c>
      <c r="U728" s="113" t="e">
        <f t="shared" si="148"/>
        <v>#VALUE!</v>
      </c>
      <c r="V728" s="11"/>
      <c r="W728" s="11"/>
      <c r="AC728" s="100" t="str">
        <f t="shared" si="149"/>
        <v/>
      </c>
      <c r="AD728" s="129" t="e">
        <f t="shared" si="150"/>
        <v>#VALUE!</v>
      </c>
      <c r="AE728" s="5" t="e">
        <f t="shared" si="151"/>
        <v>#VALUE!</v>
      </c>
    </row>
    <row r="729" spans="1:31" x14ac:dyDescent="0.2">
      <c r="A729" s="41" t="str">
        <f>IF(F729="","",1+MAX(A$10:A728))</f>
        <v/>
      </c>
      <c r="B729" s="10"/>
      <c r="C729" s="10">
        <v>332</v>
      </c>
      <c r="D729" s="11" t="s">
        <v>104</v>
      </c>
      <c r="E729" s="113"/>
      <c r="F729" s="11"/>
      <c r="G729" s="113"/>
      <c r="H729" s="114">
        <v>0</v>
      </c>
      <c r="I729" s="113">
        <f t="shared" si="152"/>
        <v>0</v>
      </c>
      <c r="J729" s="113">
        <f t="shared" si="153"/>
        <v>0</v>
      </c>
      <c r="K729" s="113" t="str">
        <f>IF(ISERROR(VLOOKUP(AC729,Nachträge!$A$2:$Y$646,25,FALSE)),"",VLOOKUP(AC729,Nachträge!$A$2:$Y$646,25,FALSE))</f>
        <v/>
      </c>
      <c r="L729" s="114">
        <v>0</v>
      </c>
      <c r="M729" s="113" t="e">
        <f t="shared" si="154"/>
        <v>#VALUE!</v>
      </c>
      <c r="N729" s="113" t="e">
        <f t="shared" si="155"/>
        <v>#VALUE!</v>
      </c>
      <c r="O729" s="113" t="e">
        <f t="shared" si="156"/>
        <v>#VALUE!</v>
      </c>
      <c r="P729" s="113" t="e">
        <f t="shared" si="157"/>
        <v>#VALUE!</v>
      </c>
      <c r="Q729" s="113">
        <f>SUMIFS(Zahlungsfreigabe!$K$12:$K$1000,Zahlungsfreigabe!$C$12:$C$1000,Baukosten!F729,Zahlungsfreigabe!$E$12:$E$1000,D729)</f>
        <v>0</v>
      </c>
      <c r="R729" s="113" t="e">
        <f t="shared" si="146"/>
        <v>#VALUE!</v>
      </c>
      <c r="S729" s="130" t="e">
        <f t="shared" si="147"/>
        <v>#VALUE!</v>
      </c>
      <c r="T729" s="55">
        <v>0</v>
      </c>
      <c r="U729" s="113" t="e">
        <f t="shared" si="148"/>
        <v>#VALUE!</v>
      </c>
      <c r="V729" s="11"/>
      <c r="W729" s="11"/>
      <c r="AC729" s="100" t="str">
        <f t="shared" si="149"/>
        <v/>
      </c>
      <c r="AD729" s="129" t="e">
        <f t="shared" si="150"/>
        <v>#VALUE!</v>
      </c>
      <c r="AE729" s="5" t="e">
        <f t="shared" si="151"/>
        <v>#VALUE!</v>
      </c>
    </row>
    <row r="730" spans="1:31" x14ac:dyDescent="0.2">
      <c r="A730" s="41" t="str">
        <f>IF(F730="","",1+MAX(A$10:A729))</f>
        <v/>
      </c>
      <c r="B730" s="10"/>
      <c r="C730" s="10">
        <v>332</v>
      </c>
      <c r="D730" s="11" t="s">
        <v>104</v>
      </c>
      <c r="E730" s="113"/>
      <c r="F730" s="11"/>
      <c r="G730" s="113"/>
      <c r="H730" s="114">
        <v>0</v>
      </c>
      <c r="I730" s="113">
        <f t="shared" si="152"/>
        <v>0</v>
      </c>
      <c r="J730" s="113">
        <f t="shared" si="153"/>
        <v>0</v>
      </c>
      <c r="K730" s="113" t="str">
        <f>IF(ISERROR(VLOOKUP(AC730,Nachträge!$A$2:$Y$646,25,FALSE)),"",VLOOKUP(AC730,Nachträge!$A$2:$Y$646,25,FALSE))</f>
        <v/>
      </c>
      <c r="L730" s="114">
        <v>0</v>
      </c>
      <c r="M730" s="113" t="e">
        <f t="shared" si="154"/>
        <v>#VALUE!</v>
      </c>
      <c r="N730" s="113" t="e">
        <f t="shared" si="155"/>
        <v>#VALUE!</v>
      </c>
      <c r="O730" s="113" t="e">
        <f t="shared" si="156"/>
        <v>#VALUE!</v>
      </c>
      <c r="P730" s="113" t="e">
        <f t="shared" si="157"/>
        <v>#VALUE!</v>
      </c>
      <c r="Q730" s="113">
        <f>SUMIFS(Zahlungsfreigabe!$K$12:$K$1000,Zahlungsfreigabe!$C$12:$C$1000,Baukosten!F730,Zahlungsfreigabe!$E$12:$E$1000,D730)</f>
        <v>0</v>
      </c>
      <c r="R730" s="113" t="e">
        <f t="shared" si="146"/>
        <v>#VALUE!</v>
      </c>
      <c r="S730" s="130" t="e">
        <f t="shared" si="147"/>
        <v>#VALUE!</v>
      </c>
      <c r="T730" s="55">
        <v>0</v>
      </c>
      <c r="U730" s="113" t="e">
        <f t="shared" si="148"/>
        <v>#VALUE!</v>
      </c>
      <c r="V730" s="11"/>
      <c r="W730" s="11"/>
      <c r="AC730" s="100" t="str">
        <f t="shared" si="149"/>
        <v/>
      </c>
      <c r="AD730" s="129" t="e">
        <f t="shared" si="150"/>
        <v>#VALUE!</v>
      </c>
      <c r="AE730" s="5" t="e">
        <f t="shared" si="151"/>
        <v>#VALUE!</v>
      </c>
    </row>
    <row r="731" spans="1:31" x14ac:dyDescent="0.2">
      <c r="A731" s="41" t="str">
        <f>IF(F731="","",1+MAX(A$10:A730))</f>
        <v/>
      </c>
      <c r="B731" s="10"/>
      <c r="C731" s="10">
        <v>332</v>
      </c>
      <c r="D731" s="11" t="s">
        <v>104</v>
      </c>
      <c r="E731" s="113"/>
      <c r="F731" s="11"/>
      <c r="G731" s="113"/>
      <c r="H731" s="114">
        <v>0</v>
      </c>
      <c r="I731" s="113">
        <f t="shared" si="152"/>
        <v>0</v>
      </c>
      <c r="J731" s="113">
        <f t="shared" si="153"/>
        <v>0</v>
      </c>
      <c r="K731" s="113" t="str">
        <f>IF(ISERROR(VLOOKUP(AC731,Nachträge!$A$2:$Y$646,25,FALSE)),"",VLOOKUP(AC731,Nachträge!$A$2:$Y$646,25,FALSE))</f>
        <v/>
      </c>
      <c r="L731" s="114">
        <v>0</v>
      </c>
      <c r="M731" s="113" t="e">
        <f t="shared" si="154"/>
        <v>#VALUE!</v>
      </c>
      <c r="N731" s="113" t="e">
        <f t="shared" si="155"/>
        <v>#VALUE!</v>
      </c>
      <c r="O731" s="113" t="e">
        <f t="shared" si="156"/>
        <v>#VALUE!</v>
      </c>
      <c r="P731" s="113" t="e">
        <f t="shared" si="157"/>
        <v>#VALUE!</v>
      </c>
      <c r="Q731" s="113">
        <f>SUMIFS(Zahlungsfreigabe!$K$12:$K$1000,Zahlungsfreigabe!$C$12:$C$1000,Baukosten!F731,Zahlungsfreigabe!$E$12:$E$1000,D731)</f>
        <v>0</v>
      </c>
      <c r="R731" s="113" t="e">
        <f t="shared" si="146"/>
        <v>#VALUE!</v>
      </c>
      <c r="S731" s="130" t="e">
        <f t="shared" si="147"/>
        <v>#VALUE!</v>
      </c>
      <c r="T731" s="55">
        <v>0</v>
      </c>
      <c r="U731" s="113" t="e">
        <f t="shared" si="148"/>
        <v>#VALUE!</v>
      </c>
      <c r="V731" s="11"/>
      <c r="W731" s="11"/>
      <c r="AC731" s="100" t="str">
        <f t="shared" si="149"/>
        <v/>
      </c>
      <c r="AD731" s="129" t="e">
        <f t="shared" si="150"/>
        <v>#VALUE!</v>
      </c>
      <c r="AE731" s="5" t="e">
        <f t="shared" si="151"/>
        <v>#VALUE!</v>
      </c>
    </row>
    <row r="732" spans="1:31" x14ac:dyDescent="0.2">
      <c r="A732" s="41" t="str">
        <f>IF(F732="","",1+MAX(A$10:A731))</f>
        <v/>
      </c>
      <c r="B732" s="10"/>
      <c r="C732" s="10">
        <v>332</v>
      </c>
      <c r="D732" s="11" t="s">
        <v>104</v>
      </c>
      <c r="E732" s="113"/>
      <c r="F732" s="11"/>
      <c r="G732" s="113"/>
      <c r="H732" s="114">
        <v>0</v>
      </c>
      <c r="I732" s="113">
        <f t="shared" si="152"/>
        <v>0</v>
      </c>
      <c r="J732" s="113">
        <f t="shared" si="153"/>
        <v>0</v>
      </c>
      <c r="K732" s="113" t="str">
        <f>IF(ISERROR(VLOOKUP(AC732,Nachträge!$A$2:$Y$646,25,FALSE)),"",VLOOKUP(AC732,Nachträge!$A$2:$Y$646,25,FALSE))</f>
        <v/>
      </c>
      <c r="L732" s="114">
        <v>0</v>
      </c>
      <c r="M732" s="113" t="e">
        <f t="shared" si="154"/>
        <v>#VALUE!</v>
      </c>
      <c r="N732" s="113" t="e">
        <f t="shared" si="155"/>
        <v>#VALUE!</v>
      </c>
      <c r="O732" s="113" t="e">
        <f t="shared" si="156"/>
        <v>#VALUE!</v>
      </c>
      <c r="P732" s="113" t="e">
        <f t="shared" si="157"/>
        <v>#VALUE!</v>
      </c>
      <c r="Q732" s="113">
        <f>SUMIFS(Zahlungsfreigabe!$K$12:$K$1000,Zahlungsfreigabe!$C$12:$C$1000,Baukosten!F732,Zahlungsfreigabe!$E$12:$E$1000,D732)</f>
        <v>0</v>
      </c>
      <c r="R732" s="113" t="e">
        <f t="shared" si="146"/>
        <v>#VALUE!</v>
      </c>
      <c r="S732" s="130" t="e">
        <f t="shared" si="147"/>
        <v>#VALUE!</v>
      </c>
      <c r="T732" s="55">
        <v>0</v>
      </c>
      <c r="U732" s="113" t="e">
        <f t="shared" si="148"/>
        <v>#VALUE!</v>
      </c>
      <c r="V732" s="11"/>
      <c r="W732" s="11"/>
      <c r="AC732" s="100" t="str">
        <f t="shared" si="149"/>
        <v/>
      </c>
      <c r="AD732" s="129" t="e">
        <f t="shared" si="150"/>
        <v>#VALUE!</v>
      </c>
      <c r="AE732" s="5" t="e">
        <f t="shared" si="151"/>
        <v>#VALUE!</v>
      </c>
    </row>
    <row r="733" spans="1:31" x14ac:dyDescent="0.2">
      <c r="A733" s="41" t="str">
        <f>IF(F733="","",1+MAX(A$10:A732))</f>
        <v/>
      </c>
      <c r="B733" s="10"/>
      <c r="C733" s="10">
        <v>333</v>
      </c>
      <c r="D733" s="11" t="s">
        <v>105</v>
      </c>
      <c r="E733" s="113"/>
      <c r="F733" s="11"/>
      <c r="G733" s="113"/>
      <c r="H733" s="114">
        <v>0</v>
      </c>
      <c r="I733" s="113">
        <f t="shared" si="152"/>
        <v>0</v>
      </c>
      <c r="J733" s="113">
        <f t="shared" si="153"/>
        <v>0</v>
      </c>
      <c r="K733" s="113" t="str">
        <f>IF(ISERROR(VLOOKUP(AC733,Nachträge!$A$2:$Y$646,25,FALSE)),"",VLOOKUP(AC733,Nachträge!$A$2:$Y$646,25,FALSE))</f>
        <v/>
      </c>
      <c r="L733" s="114">
        <v>0</v>
      </c>
      <c r="M733" s="113" t="e">
        <f t="shared" si="154"/>
        <v>#VALUE!</v>
      </c>
      <c r="N733" s="113" t="e">
        <f t="shared" si="155"/>
        <v>#VALUE!</v>
      </c>
      <c r="O733" s="113" t="e">
        <f t="shared" si="156"/>
        <v>#VALUE!</v>
      </c>
      <c r="P733" s="113" t="e">
        <f t="shared" si="157"/>
        <v>#VALUE!</v>
      </c>
      <c r="Q733" s="113">
        <f>SUMIFS(Zahlungsfreigabe!$K$12:$K$1000,Zahlungsfreigabe!$C$12:$C$1000,Baukosten!F733,Zahlungsfreigabe!$E$12:$E$1000,D733)</f>
        <v>0</v>
      </c>
      <c r="R733" s="113" t="e">
        <f t="shared" si="146"/>
        <v>#VALUE!</v>
      </c>
      <c r="S733" s="130" t="e">
        <f t="shared" si="147"/>
        <v>#VALUE!</v>
      </c>
      <c r="T733" s="55">
        <v>0</v>
      </c>
      <c r="U733" s="113" t="e">
        <f t="shared" si="148"/>
        <v>#VALUE!</v>
      </c>
      <c r="V733" s="11"/>
      <c r="W733" s="11"/>
      <c r="AC733" s="100" t="str">
        <f t="shared" si="149"/>
        <v/>
      </c>
      <c r="AD733" s="129" t="e">
        <f t="shared" si="150"/>
        <v>#VALUE!</v>
      </c>
      <c r="AE733" s="5" t="e">
        <f t="shared" si="151"/>
        <v>#VALUE!</v>
      </c>
    </row>
    <row r="734" spans="1:31" x14ac:dyDescent="0.2">
      <c r="A734" s="41" t="str">
        <f>IF(F734="","",1+MAX(A$10:A733))</f>
        <v/>
      </c>
      <c r="B734" s="10"/>
      <c r="C734" s="10">
        <v>333</v>
      </c>
      <c r="D734" s="11" t="s">
        <v>105</v>
      </c>
      <c r="E734" s="113"/>
      <c r="F734" s="11"/>
      <c r="G734" s="113"/>
      <c r="H734" s="114">
        <v>0</v>
      </c>
      <c r="I734" s="113">
        <f t="shared" si="152"/>
        <v>0</v>
      </c>
      <c r="J734" s="113">
        <f t="shared" si="153"/>
        <v>0</v>
      </c>
      <c r="K734" s="113" t="str">
        <f>IF(ISERROR(VLOOKUP(AC734,Nachträge!$A$2:$Y$646,25,FALSE)),"",VLOOKUP(AC734,Nachträge!$A$2:$Y$646,25,FALSE))</f>
        <v/>
      </c>
      <c r="L734" s="114">
        <v>0</v>
      </c>
      <c r="M734" s="113" t="e">
        <f t="shared" si="154"/>
        <v>#VALUE!</v>
      </c>
      <c r="N734" s="113" t="e">
        <f t="shared" si="155"/>
        <v>#VALUE!</v>
      </c>
      <c r="O734" s="113" t="e">
        <f t="shared" si="156"/>
        <v>#VALUE!</v>
      </c>
      <c r="P734" s="113" t="e">
        <f t="shared" si="157"/>
        <v>#VALUE!</v>
      </c>
      <c r="Q734" s="113">
        <f>SUMIFS(Zahlungsfreigabe!$K$12:$K$1000,Zahlungsfreigabe!$C$12:$C$1000,Baukosten!F734,Zahlungsfreigabe!$E$12:$E$1000,D734)</f>
        <v>0</v>
      </c>
      <c r="R734" s="113" t="e">
        <f t="shared" si="146"/>
        <v>#VALUE!</v>
      </c>
      <c r="S734" s="130" t="e">
        <f t="shared" si="147"/>
        <v>#VALUE!</v>
      </c>
      <c r="T734" s="55">
        <v>0</v>
      </c>
      <c r="U734" s="113" t="e">
        <f t="shared" si="148"/>
        <v>#VALUE!</v>
      </c>
      <c r="V734" s="11"/>
      <c r="W734" s="11"/>
      <c r="AC734" s="100" t="str">
        <f t="shared" si="149"/>
        <v/>
      </c>
      <c r="AD734" s="129" t="e">
        <f t="shared" si="150"/>
        <v>#VALUE!</v>
      </c>
      <c r="AE734" s="5" t="e">
        <f t="shared" si="151"/>
        <v>#VALUE!</v>
      </c>
    </row>
    <row r="735" spans="1:31" x14ac:dyDescent="0.2">
      <c r="A735" s="41" t="str">
        <f>IF(F735="","",1+MAX(A$10:A734))</f>
        <v/>
      </c>
      <c r="B735" s="10"/>
      <c r="C735" s="10">
        <v>333</v>
      </c>
      <c r="D735" s="11" t="s">
        <v>105</v>
      </c>
      <c r="E735" s="113"/>
      <c r="F735" s="11"/>
      <c r="G735" s="113"/>
      <c r="H735" s="114">
        <v>0</v>
      </c>
      <c r="I735" s="113">
        <f t="shared" si="152"/>
        <v>0</v>
      </c>
      <c r="J735" s="113">
        <f t="shared" si="153"/>
        <v>0</v>
      </c>
      <c r="K735" s="113" t="str">
        <f>IF(ISERROR(VLOOKUP(AC735,Nachträge!$A$2:$Y$646,25,FALSE)),"",VLOOKUP(AC735,Nachträge!$A$2:$Y$646,25,FALSE))</f>
        <v/>
      </c>
      <c r="L735" s="114">
        <v>0</v>
      </c>
      <c r="M735" s="113" t="e">
        <f t="shared" si="154"/>
        <v>#VALUE!</v>
      </c>
      <c r="N735" s="113" t="e">
        <f t="shared" si="155"/>
        <v>#VALUE!</v>
      </c>
      <c r="O735" s="113" t="e">
        <f t="shared" si="156"/>
        <v>#VALUE!</v>
      </c>
      <c r="P735" s="113" t="e">
        <f t="shared" si="157"/>
        <v>#VALUE!</v>
      </c>
      <c r="Q735" s="113">
        <f>SUMIFS(Zahlungsfreigabe!$K$12:$K$1000,Zahlungsfreigabe!$C$12:$C$1000,Baukosten!F735,Zahlungsfreigabe!$E$12:$E$1000,D735)</f>
        <v>0</v>
      </c>
      <c r="R735" s="113" t="e">
        <f t="shared" si="146"/>
        <v>#VALUE!</v>
      </c>
      <c r="S735" s="130" t="e">
        <f t="shared" si="147"/>
        <v>#VALUE!</v>
      </c>
      <c r="T735" s="55">
        <v>0</v>
      </c>
      <c r="U735" s="113" t="e">
        <f t="shared" si="148"/>
        <v>#VALUE!</v>
      </c>
      <c r="V735" s="11"/>
      <c r="W735" s="11"/>
      <c r="AC735" s="100" t="str">
        <f t="shared" si="149"/>
        <v/>
      </c>
      <c r="AD735" s="129" t="e">
        <f t="shared" si="150"/>
        <v>#VALUE!</v>
      </c>
      <c r="AE735" s="5" t="e">
        <f t="shared" si="151"/>
        <v>#VALUE!</v>
      </c>
    </row>
    <row r="736" spans="1:31" x14ac:dyDescent="0.2">
      <c r="A736" s="41" t="str">
        <f>IF(F736="","",1+MAX(A$10:A735))</f>
        <v/>
      </c>
      <c r="B736" s="10"/>
      <c r="C736" s="10">
        <v>333</v>
      </c>
      <c r="D736" s="11" t="s">
        <v>105</v>
      </c>
      <c r="E736" s="113"/>
      <c r="F736" s="11"/>
      <c r="G736" s="113"/>
      <c r="H736" s="114">
        <v>0</v>
      </c>
      <c r="I736" s="113">
        <f t="shared" si="152"/>
        <v>0</v>
      </c>
      <c r="J736" s="113">
        <f t="shared" si="153"/>
        <v>0</v>
      </c>
      <c r="K736" s="113" t="str">
        <f>IF(ISERROR(VLOOKUP(AC736,Nachträge!$A$2:$Y$646,25,FALSE)),"",VLOOKUP(AC736,Nachträge!$A$2:$Y$646,25,FALSE))</f>
        <v/>
      </c>
      <c r="L736" s="114">
        <v>0</v>
      </c>
      <c r="M736" s="113" t="e">
        <f t="shared" si="154"/>
        <v>#VALUE!</v>
      </c>
      <c r="N736" s="113" t="e">
        <f t="shared" si="155"/>
        <v>#VALUE!</v>
      </c>
      <c r="O736" s="113" t="e">
        <f t="shared" si="156"/>
        <v>#VALUE!</v>
      </c>
      <c r="P736" s="113" t="e">
        <f t="shared" si="157"/>
        <v>#VALUE!</v>
      </c>
      <c r="Q736" s="113">
        <f>SUMIFS(Zahlungsfreigabe!$K$12:$K$1000,Zahlungsfreigabe!$C$12:$C$1000,Baukosten!F736,Zahlungsfreigabe!$E$12:$E$1000,D736)</f>
        <v>0</v>
      </c>
      <c r="R736" s="113" t="e">
        <f t="shared" si="146"/>
        <v>#VALUE!</v>
      </c>
      <c r="S736" s="130" t="e">
        <f t="shared" si="147"/>
        <v>#VALUE!</v>
      </c>
      <c r="T736" s="55">
        <v>0</v>
      </c>
      <c r="U736" s="113" t="e">
        <f t="shared" si="148"/>
        <v>#VALUE!</v>
      </c>
      <c r="V736" s="11"/>
      <c r="W736" s="11"/>
      <c r="AC736" s="100" t="str">
        <f t="shared" si="149"/>
        <v/>
      </c>
      <c r="AD736" s="129" t="e">
        <f t="shared" si="150"/>
        <v>#VALUE!</v>
      </c>
      <c r="AE736" s="5" t="e">
        <f t="shared" si="151"/>
        <v>#VALUE!</v>
      </c>
    </row>
    <row r="737" spans="1:31" x14ac:dyDescent="0.2">
      <c r="A737" s="41" t="str">
        <f>IF(F737="","",1+MAX(A$10:A736))</f>
        <v/>
      </c>
      <c r="B737" s="10"/>
      <c r="C737" s="10">
        <v>333</v>
      </c>
      <c r="D737" s="11" t="s">
        <v>105</v>
      </c>
      <c r="E737" s="113"/>
      <c r="F737" s="11"/>
      <c r="G737" s="113"/>
      <c r="H737" s="114">
        <v>0</v>
      </c>
      <c r="I737" s="113">
        <f t="shared" si="152"/>
        <v>0</v>
      </c>
      <c r="J737" s="113">
        <f t="shared" si="153"/>
        <v>0</v>
      </c>
      <c r="K737" s="113" t="str">
        <f>IF(ISERROR(VLOOKUP(AC737,Nachträge!$A$2:$Y$646,25,FALSE)),"",VLOOKUP(AC737,Nachträge!$A$2:$Y$646,25,FALSE))</f>
        <v/>
      </c>
      <c r="L737" s="114">
        <v>0</v>
      </c>
      <c r="M737" s="113" t="e">
        <f t="shared" si="154"/>
        <v>#VALUE!</v>
      </c>
      <c r="N737" s="113" t="e">
        <f t="shared" si="155"/>
        <v>#VALUE!</v>
      </c>
      <c r="O737" s="113" t="e">
        <f t="shared" si="156"/>
        <v>#VALUE!</v>
      </c>
      <c r="P737" s="113" t="e">
        <f t="shared" si="157"/>
        <v>#VALUE!</v>
      </c>
      <c r="Q737" s="113">
        <f>SUMIFS(Zahlungsfreigabe!$K$12:$K$1000,Zahlungsfreigabe!$C$12:$C$1000,Baukosten!F737,Zahlungsfreigabe!$E$12:$E$1000,D737)</f>
        <v>0</v>
      </c>
      <c r="R737" s="113" t="e">
        <f t="shared" si="146"/>
        <v>#VALUE!</v>
      </c>
      <c r="S737" s="130" t="e">
        <f t="shared" si="147"/>
        <v>#VALUE!</v>
      </c>
      <c r="T737" s="55">
        <v>0</v>
      </c>
      <c r="U737" s="113" t="e">
        <f t="shared" si="148"/>
        <v>#VALUE!</v>
      </c>
      <c r="V737" s="11"/>
      <c r="W737" s="11"/>
      <c r="AC737" s="100" t="str">
        <f t="shared" si="149"/>
        <v/>
      </c>
      <c r="AD737" s="129" t="e">
        <f t="shared" si="150"/>
        <v>#VALUE!</v>
      </c>
      <c r="AE737" s="5" t="e">
        <f t="shared" si="151"/>
        <v>#VALUE!</v>
      </c>
    </row>
    <row r="738" spans="1:31" x14ac:dyDescent="0.2">
      <c r="A738" s="41" t="str">
        <f>IF(F738="","",1+MAX(A$10:A737))</f>
        <v/>
      </c>
      <c r="B738" s="10"/>
      <c r="C738" s="10">
        <v>333</v>
      </c>
      <c r="D738" s="11" t="s">
        <v>105</v>
      </c>
      <c r="E738" s="113"/>
      <c r="F738" s="11"/>
      <c r="G738" s="113"/>
      <c r="H738" s="114">
        <v>0</v>
      </c>
      <c r="I738" s="113">
        <f t="shared" si="152"/>
        <v>0</v>
      </c>
      <c r="J738" s="113">
        <f t="shared" si="153"/>
        <v>0</v>
      </c>
      <c r="K738" s="113" t="str">
        <f>IF(ISERROR(VLOOKUP(AC738,Nachträge!$A$2:$Y$646,25,FALSE)),"",VLOOKUP(AC738,Nachträge!$A$2:$Y$646,25,FALSE))</f>
        <v/>
      </c>
      <c r="L738" s="114">
        <v>0</v>
      </c>
      <c r="M738" s="113" t="e">
        <f t="shared" si="154"/>
        <v>#VALUE!</v>
      </c>
      <c r="N738" s="113" t="e">
        <f t="shared" si="155"/>
        <v>#VALUE!</v>
      </c>
      <c r="O738" s="113" t="e">
        <f t="shared" si="156"/>
        <v>#VALUE!</v>
      </c>
      <c r="P738" s="113" t="e">
        <f t="shared" si="157"/>
        <v>#VALUE!</v>
      </c>
      <c r="Q738" s="113">
        <f>SUMIFS(Zahlungsfreigabe!$K$12:$K$1000,Zahlungsfreigabe!$C$12:$C$1000,Baukosten!F738,Zahlungsfreigabe!$E$12:$E$1000,D738)</f>
        <v>0</v>
      </c>
      <c r="R738" s="113" t="e">
        <f t="shared" ref="R738:R801" si="158">(J738+K738)-Q738</f>
        <v>#VALUE!</v>
      </c>
      <c r="S738" s="130" t="e">
        <f t="shared" ref="S738:S801" si="159">SUM(J738+K738)</f>
        <v>#VALUE!</v>
      </c>
      <c r="T738" s="55">
        <v>0</v>
      </c>
      <c r="U738" s="113" t="e">
        <f t="shared" ref="U738:U801" si="160">-SUM(J738+K738)*T738</f>
        <v>#VALUE!</v>
      </c>
      <c r="V738" s="11"/>
      <c r="W738" s="11"/>
      <c r="AC738" s="100" t="str">
        <f t="shared" si="149"/>
        <v/>
      </c>
      <c r="AD738" s="129" t="e">
        <f t="shared" si="150"/>
        <v>#VALUE!</v>
      </c>
      <c r="AE738" s="5" t="e">
        <f t="shared" si="151"/>
        <v>#VALUE!</v>
      </c>
    </row>
    <row r="739" spans="1:31" x14ac:dyDescent="0.2">
      <c r="A739" s="41" t="str">
        <f>IF(F739="","",1+MAX(A$10:A738))</f>
        <v/>
      </c>
      <c r="B739" s="10"/>
      <c r="C739" s="10">
        <v>333</v>
      </c>
      <c r="D739" s="11" t="s">
        <v>105</v>
      </c>
      <c r="E739" s="113"/>
      <c r="F739" s="11"/>
      <c r="G739" s="113"/>
      <c r="H739" s="114">
        <v>0</v>
      </c>
      <c r="I739" s="113">
        <f t="shared" si="152"/>
        <v>0</v>
      </c>
      <c r="J739" s="113">
        <f t="shared" si="153"/>
        <v>0</v>
      </c>
      <c r="K739" s="113" t="str">
        <f>IF(ISERROR(VLOOKUP(AC739,Nachträge!$A$2:$Y$646,25,FALSE)),"",VLOOKUP(AC739,Nachträge!$A$2:$Y$646,25,FALSE))</f>
        <v/>
      </c>
      <c r="L739" s="114">
        <v>0</v>
      </c>
      <c r="M739" s="113" t="e">
        <f t="shared" si="154"/>
        <v>#VALUE!</v>
      </c>
      <c r="N739" s="113" t="e">
        <f t="shared" si="155"/>
        <v>#VALUE!</v>
      </c>
      <c r="O739" s="113" t="e">
        <f t="shared" si="156"/>
        <v>#VALUE!</v>
      </c>
      <c r="P739" s="113" t="e">
        <f t="shared" si="157"/>
        <v>#VALUE!</v>
      </c>
      <c r="Q739" s="113">
        <f>SUMIFS(Zahlungsfreigabe!$K$12:$K$1000,Zahlungsfreigabe!$C$12:$C$1000,Baukosten!F739,Zahlungsfreigabe!$E$12:$E$1000,D739)</f>
        <v>0</v>
      </c>
      <c r="R739" s="113" t="e">
        <f t="shared" si="158"/>
        <v>#VALUE!</v>
      </c>
      <c r="S739" s="130" t="e">
        <f t="shared" si="159"/>
        <v>#VALUE!</v>
      </c>
      <c r="T739" s="55">
        <v>0</v>
      </c>
      <c r="U739" s="113" t="e">
        <f t="shared" si="160"/>
        <v>#VALUE!</v>
      </c>
      <c r="V739" s="11"/>
      <c r="W739" s="11"/>
      <c r="AC739" s="100" t="str">
        <f t="shared" si="149"/>
        <v/>
      </c>
      <c r="AD739" s="129" t="e">
        <f t="shared" si="150"/>
        <v>#VALUE!</v>
      </c>
      <c r="AE739" s="5" t="e">
        <f t="shared" si="151"/>
        <v>#VALUE!</v>
      </c>
    </row>
    <row r="740" spans="1:31" x14ac:dyDescent="0.2">
      <c r="A740" s="41" t="str">
        <f>IF(F740="","",1+MAX(A$10:A739))</f>
        <v/>
      </c>
      <c r="B740" s="10"/>
      <c r="C740" s="10">
        <v>333</v>
      </c>
      <c r="D740" s="11" t="s">
        <v>105</v>
      </c>
      <c r="E740" s="113"/>
      <c r="F740" s="11"/>
      <c r="G740" s="113"/>
      <c r="H740" s="114">
        <v>0</v>
      </c>
      <c r="I740" s="113">
        <f t="shared" si="152"/>
        <v>0</v>
      </c>
      <c r="J740" s="113">
        <f t="shared" si="153"/>
        <v>0</v>
      </c>
      <c r="K740" s="113" t="str">
        <f>IF(ISERROR(VLOOKUP(AC740,Nachträge!$A$2:$Y$646,25,FALSE)),"",VLOOKUP(AC740,Nachträge!$A$2:$Y$646,25,FALSE))</f>
        <v/>
      </c>
      <c r="L740" s="114">
        <v>0</v>
      </c>
      <c r="M740" s="113" t="e">
        <f t="shared" si="154"/>
        <v>#VALUE!</v>
      </c>
      <c r="N740" s="113" t="e">
        <f t="shared" si="155"/>
        <v>#VALUE!</v>
      </c>
      <c r="O740" s="113" t="e">
        <f t="shared" si="156"/>
        <v>#VALUE!</v>
      </c>
      <c r="P740" s="113" t="e">
        <f t="shared" si="157"/>
        <v>#VALUE!</v>
      </c>
      <c r="Q740" s="113">
        <f>SUMIFS(Zahlungsfreigabe!$K$12:$K$1000,Zahlungsfreigabe!$C$12:$C$1000,Baukosten!F740,Zahlungsfreigabe!$E$12:$E$1000,D740)</f>
        <v>0</v>
      </c>
      <c r="R740" s="113" t="e">
        <f t="shared" si="158"/>
        <v>#VALUE!</v>
      </c>
      <c r="S740" s="130" t="e">
        <f t="shared" si="159"/>
        <v>#VALUE!</v>
      </c>
      <c r="T740" s="55">
        <v>0</v>
      </c>
      <c r="U740" s="113" t="e">
        <f t="shared" si="160"/>
        <v>#VALUE!</v>
      </c>
      <c r="V740" s="11"/>
      <c r="W740" s="11"/>
      <c r="AC740" s="100" t="str">
        <f t="shared" si="149"/>
        <v/>
      </c>
      <c r="AD740" s="129" t="e">
        <f t="shared" si="150"/>
        <v>#VALUE!</v>
      </c>
      <c r="AE740" s="5" t="e">
        <f t="shared" si="151"/>
        <v>#VALUE!</v>
      </c>
    </row>
    <row r="741" spans="1:31" x14ac:dyDescent="0.2">
      <c r="A741" s="41" t="str">
        <f>IF(F741="","",1+MAX(A$10:A740))</f>
        <v/>
      </c>
      <c r="B741" s="10"/>
      <c r="C741" s="10">
        <v>333</v>
      </c>
      <c r="D741" s="11" t="s">
        <v>105</v>
      </c>
      <c r="E741" s="113"/>
      <c r="F741" s="11"/>
      <c r="G741" s="113"/>
      <c r="H741" s="114">
        <v>0</v>
      </c>
      <c r="I741" s="113">
        <f t="shared" si="152"/>
        <v>0</v>
      </c>
      <c r="J741" s="113">
        <f t="shared" si="153"/>
        <v>0</v>
      </c>
      <c r="K741" s="113" t="str">
        <f>IF(ISERROR(VLOOKUP(AC741,Nachträge!$A$2:$Y$646,25,FALSE)),"",VLOOKUP(AC741,Nachträge!$A$2:$Y$646,25,FALSE))</f>
        <v/>
      </c>
      <c r="L741" s="114">
        <v>0</v>
      </c>
      <c r="M741" s="113" t="e">
        <f t="shared" si="154"/>
        <v>#VALUE!</v>
      </c>
      <c r="N741" s="113" t="e">
        <f t="shared" si="155"/>
        <v>#VALUE!</v>
      </c>
      <c r="O741" s="113" t="e">
        <f t="shared" si="156"/>
        <v>#VALUE!</v>
      </c>
      <c r="P741" s="113" t="e">
        <f t="shared" si="157"/>
        <v>#VALUE!</v>
      </c>
      <c r="Q741" s="113">
        <f>SUMIFS(Zahlungsfreigabe!$K$12:$K$1000,Zahlungsfreigabe!$C$12:$C$1000,Baukosten!F741,Zahlungsfreigabe!$E$12:$E$1000,D741)</f>
        <v>0</v>
      </c>
      <c r="R741" s="113" t="e">
        <f t="shared" si="158"/>
        <v>#VALUE!</v>
      </c>
      <c r="S741" s="130" t="e">
        <f t="shared" si="159"/>
        <v>#VALUE!</v>
      </c>
      <c r="T741" s="55">
        <v>0</v>
      </c>
      <c r="U741" s="113" t="e">
        <f t="shared" si="160"/>
        <v>#VALUE!</v>
      </c>
      <c r="V741" s="11"/>
      <c r="W741" s="11"/>
      <c r="AC741" s="100" t="str">
        <f t="shared" si="149"/>
        <v/>
      </c>
      <c r="AD741" s="129" t="e">
        <f t="shared" si="150"/>
        <v>#VALUE!</v>
      </c>
      <c r="AE741" s="5" t="e">
        <f t="shared" si="151"/>
        <v>#VALUE!</v>
      </c>
    </row>
    <row r="742" spans="1:31" x14ac:dyDescent="0.2">
      <c r="A742" s="41" t="str">
        <f>IF(F742="","",1+MAX(A$10:A741))</f>
        <v/>
      </c>
      <c r="B742" s="10"/>
      <c r="C742" s="10">
        <v>333</v>
      </c>
      <c r="D742" s="11" t="s">
        <v>105</v>
      </c>
      <c r="E742" s="113"/>
      <c r="F742" s="11"/>
      <c r="G742" s="113"/>
      <c r="H742" s="114">
        <v>0</v>
      </c>
      <c r="I742" s="113">
        <f t="shared" si="152"/>
        <v>0</v>
      </c>
      <c r="J742" s="113">
        <f t="shared" si="153"/>
        <v>0</v>
      </c>
      <c r="K742" s="113" t="str">
        <f>IF(ISERROR(VLOOKUP(AC742,Nachträge!$A$2:$Y$646,25,FALSE)),"",VLOOKUP(AC742,Nachträge!$A$2:$Y$646,25,FALSE))</f>
        <v/>
      </c>
      <c r="L742" s="114">
        <v>0</v>
      </c>
      <c r="M742" s="113" t="e">
        <f t="shared" si="154"/>
        <v>#VALUE!</v>
      </c>
      <c r="N742" s="113" t="e">
        <f t="shared" si="155"/>
        <v>#VALUE!</v>
      </c>
      <c r="O742" s="113" t="e">
        <f t="shared" si="156"/>
        <v>#VALUE!</v>
      </c>
      <c r="P742" s="113" t="e">
        <f t="shared" si="157"/>
        <v>#VALUE!</v>
      </c>
      <c r="Q742" s="113">
        <f>SUMIFS(Zahlungsfreigabe!$K$12:$K$1000,Zahlungsfreigabe!$C$12:$C$1000,Baukosten!F742,Zahlungsfreigabe!$E$12:$E$1000,D742)</f>
        <v>0</v>
      </c>
      <c r="R742" s="113" t="e">
        <f t="shared" si="158"/>
        <v>#VALUE!</v>
      </c>
      <c r="S742" s="130" t="e">
        <f t="shared" si="159"/>
        <v>#VALUE!</v>
      </c>
      <c r="T742" s="55">
        <v>0</v>
      </c>
      <c r="U742" s="113" t="e">
        <f t="shared" si="160"/>
        <v>#VALUE!</v>
      </c>
      <c r="V742" s="11"/>
      <c r="W742" s="11"/>
      <c r="AC742" s="100" t="str">
        <f t="shared" si="149"/>
        <v/>
      </c>
      <c r="AD742" s="129" t="e">
        <f t="shared" si="150"/>
        <v>#VALUE!</v>
      </c>
      <c r="AE742" s="5" t="e">
        <f t="shared" si="151"/>
        <v>#VALUE!</v>
      </c>
    </row>
    <row r="743" spans="1:31" x14ac:dyDescent="0.2">
      <c r="A743" s="41" t="str">
        <f>IF(F743="","",1+MAX(A$10:A742))</f>
        <v/>
      </c>
      <c r="B743" s="10"/>
      <c r="C743" s="10">
        <v>333</v>
      </c>
      <c r="D743" s="11" t="s">
        <v>105</v>
      </c>
      <c r="E743" s="113"/>
      <c r="F743" s="11"/>
      <c r="G743" s="113"/>
      <c r="H743" s="114">
        <v>0</v>
      </c>
      <c r="I743" s="113">
        <f t="shared" si="152"/>
        <v>0</v>
      </c>
      <c r="J743" s="113">
        <f t="shared" si="153"/>
        <v>0</v>
      </c>
      <c r="K743" s="113" t="str">
        <f>IF(ISERROR(VLOOKUP(AC743,Nachträge!$A$2:$Y$646,25,FALSE)),"",VLOOKUP(AC743,Nachträge!$A$2:$Y$646,25,FALSE))</f>
        <v/>
      </c>
      <c r="L743" s="114">
        <v>0</v>
      </c>
      <c r="M743" s="113" t="e">
        <f t="shared" si="154"/>
        <v>#VALUE!</v>
      </c>
      <c r="N743" s="113" t="e">
        <f t="shared" si="155"/>
        <v>#VALUE!</v>
      </c>
      <c r="O743" s="113" t="e">
        <f t="shared" si="156"/>
        <v>#VALUE!</v>
      </c>
      <c r="P743" s="113" t="e">
        <f t="shared" si="157"/>
        <v>#VALUE!</v>
      </c>
      <c r="Q743" s="113">
        <f>SUMIFS(Zahlungsfreigabe!$K$12:$K$1000,Zahlungsfreigabe!$C$12:$C$1000,Baukosten!F743,Zahlungsfreigabe!$E$12:$E$1000,D743)</f>
        <v>0</v>
      </c>
      <c r="R743" s="113" t="e">
        <f t="shared" si="158"/>
        <v>#VALUE!</v>
      </c>
      <c r="S743" s="130" t="e">
        <f t="shared" si="159"/>
        <v>#VALUE!</v>
      </c>
      <c r="T743" s="55">
        <v>0</v>
      </c>
      <c r="U743" s="113" t="e">
        <f t="shared" si="160"/>
        <v>#VALUE!</v>
      </c>
      <c r="V743" s="11"/>
      <c r="W743" s="11"/>
      <c r="AC743" s="100" t="str">
        <f t="shared" si="149"/>
        <v/>
      </c>
      <c r="AD743" s="129" t="e">
        <f t="shared" si="150"/>
        <v>#VALUE!</v>
      </c>
      <c r="AE743" s="5" t="e">
        <f t="shared" si="151"/>
        <v>#VALUE!</v>
      </c>
    </row>
    <row r="744" spans="1:31" x14ac:dyDescent="0.2">
      <c r="A744" s="41" t="str">
        <f>IF(F744="","",1+MAX(A$10:A743))</f>
        <v/>
      </c>
      <c r="B744" s="10"/>
      <c r="C744" s="10">
        <v>333</v>
      </c>
      <c r="D744" s="11" t="s">
        <v>105</v>
      </c>
      <c r="E744" s="113"/>
      <c r="F744" s="11"/>
      <c r="G744" s="113"/>
      <c r="H744" s="114">
        <v>0</v>
      </c>
      <c r="I744" s="113">
        <f t="shared" si="152"/>
        <v>0</v>
      </c>
      <c r="J744" s="113">
        <f t="shared" si="153"/>
        <v>0</v>
      </c>
      <c r="K744" s="113" t="str">
        <f>IF(ISERROR(VLOOKUP(AC744,Nachträge!$A$2:$Y$646,25,FALSE)),"",VLOOKUP(AC744,Nachträge!$A$2:$Y$646,25,FALSE))</f>
        <v/>
      </c>
      <c r="L744" s="114">
        <v>0</v>
      </c>
      <c r="M744" s="113" t="e">
        <f t="shared" si="154"/>
        <v>#VALUE!</v>
      </c>
      <c r="N744" s="113" t="e">
        <f t="shared" si="155"/>
        <v>#VALUE!</v>
      </c>
      <c r="O744" s="113" t="e">
        <f t="shared" si="156"/>
        <v>#VALUE!</v>
      </c>
      <c r="P744" s="113" t="e">
        <f t="shared" si="157"/>
        <v>#VALUE!</v>
      </c>
      <c r="Q744" s="113">
        <f>SUMIFS(Zahlungsfreigabe!$K$12:$K$1000,Zahlungsfreigabe!$C$12:$C$1000,Baukosten!F744,Zahlungsfreigabe!$E$12:$E$1000,D744)</f>
        <v>0</v>
      </c>
      <c r="R744" s="113" t="e">
        <f t="shared" si="158"/>
        <v>#VALUE!</v>
      </c>
      <c r="S744" s="130" t="e">
        <f t="shared" si="159"/>
        <v>#VALUE!</v>
      </c>
      <c r="T744" s="55">
        <v>0</v>
      </c>
      <c r="U744" s="113" t="e">
        <f t="shared" si="160"/>
        <v>#VALUE!</v>
      </c>
      <c r="V744" s="11"/>
      <c r="W744" s="11"/>
      <c r="AC744" s="100" t="str">
        <f t="shared" si="149"/>
        <v/>
      </c>
      <c r="AD744" s="129" t="e">
        <f t="shared" si="150"/>
        <v>#VALUE!</v>
      </c>
      <c r="AE744" s="5" t="e">
        <f t="shared" si="151"/>
        <v>#VALUE!</v>
      </c>
    </row>
    <row r="745" spans="1:31" x14ac:dyDescent="0.2">
      <c r="A745" s="41" t="str">
        <f>IF(F745="","",1+MAX(A$10:A744))</f>
        <v/>
      </c>
      <c r="B745" s="10"/>
      <c r="C745" s="10">
        <v>333</v>
      </c>
      <c r="D745" s="11" t="s">
        <v>105</v>
      </c>
      <c r="E745" s="113"/>
      <c r="F745" s="11"/>
      <c r="G745" s="113"/>
      <c r="H745" s="114">
        <v>0</v>
      </c>
      <c r="I745" s="113">
        <f t="shared" si="152"/>
        <v>0</v>
      </c>
      <c r="J745" s="113">
        <f t="shared" si="153"/>
        <v>0</v>
      </c>
      <c r="K745" s="113" t="str">
        <f>IF(ISERROR(VLOOKUP(AC745,Nachträge!$A$2:$Y$646,25,FALSE)),"",VLOOKUP(AC745,Nachträge!$A$2:$Y$646,25,FALSE))</f>
        <v/>
      </c>
      <c r="L745" s="114">
        <v>0</v>
      </c>
      <c r="M745" s="113" t="e">
        <f t="shared" si="154"/>
        <v>#VALUE!</v>
      </c>
      <c r="N745" s="113" t="e">
        <f t="shared" si="155"/>
        <v>#VALUE!</v>
      </c>
      <c r="O745" s="113" t="e">
        <f t="shared" si="156"/>
        <v>#VALUE!</v>
      </c>
      <c r="P745" s="113" t="e">
        <f t="shared" si="157"/>
        <v>#VALUE!</v>
      </c>
      <c r="Q745" s="113">
        <f>SUMIFS(Zahlungsfreigabe!$K$12:$K$1000,Zahlungsfreigabe!$C$12:$C$1000,Baukosten!F745,Zahlungsfreigabe!$E$12:$E$1000,D745)</f>
        <v>0</v>
      </c>
      <c r="R745" s="113" t="e">
        <f t="shared" si="158"/>
        <v>#VALUE!</v>
      </c>
      <c r="S745" s="130" t="e">
        <f t="shared" si="159"/>
        <v>#VALUE!</v>
      </c>
      <c r="T745" s="55">
        <v>0</v>
      </c>
      <c r="U745" s="113" t="e">
        <f t="shared" si="160"/>
        <v>#VALUE!</v>
      </c>
      <c r="V745" s="11"/>
      <c r="W745" s="11"/>
      <c r="AC745" s="100" t="str">
        <f t="shared" si="149"/>
        <v/>
      </c>
      <c r="AD745" s="129" t="e">
        <f t="shared" si="150"/>
        <v>#VALUE!</v>
      </c>
      <c r="AE745" s="5" t="e">
        <f t="shared" si="151"/>
        <v>#VALUE!</v>
      </c>
    </row>
    <row r="746" spans="1:31" x14ac:dyDescent="0.2">
      <c r="A746" s="41" t="str">
        <f>IF(F746="","",1+MAX(A$10:A745))</f>
        <v/>
      </c>
      <c r="B746" s="10"/>
      <c r="C746" s="10">
        <v>333</v>
      </c>
      <c r="D746" s="11" t="s">
        <v>105</v>
      </c>
      <c r="E746" s="113"/>
      <c r="F746" s="11"/>
      <c r="G746" s="113"/>
      <c r="H746" s="114">
        <v>0</v>
      </c>
      <c r="I746" s="113">
        <f t="shared" si="152"/>
        <v>0</v>
      </c>
      <c r="J746" s="113">
        <f t="shared" si="153"/>
        <v>0</v>
      </c>
      <c r="K746" s="113" t="str">
        <f>IF(ISERROR(VLOOKUP(AC746,Nachträge!$A$2:$Y$646,25,FALSE)),"",VLOOKUP(AC746,Nachträge!$A$2:$Y$646,25,FALSE))</f>
        <v/>
      </c>
      <c r="L746" s="114">
        <v>0</v>
      </c>
      <c r="M746" s="113" t="e">
        <f t="shared" si="154"/>
        <v>#VALUE!</v>
      </c>
      <c r="N746" s="113" t="e">
        <f t="shared" si="155"/>
        <v>#VALUE!</v>
      </c>
      <c r="O746" s="113" t="e">
        <f t="shared" si="156"/>
        <v>#VALUE!</v>
      </c>
      <c r="P746" s="113" t="e">
        <f t="shared" si="157"/>
        <v>#VALUE!</v>
      </c>
      <c r="Q746" s="113">
        <f>SUMIFS(Zahlungsfreigabe!$K$12:$K$1000,Zahlungsfreigabe!$C$12:$C$1000,Baukosten!F746,Zahlungsfreigabe!$E$12:$E$1000,D746)</f>
        <v>0</v>
      </c>
      <c r="R746" s="113" t="e">
        <f t="shared" si="158"/>
        <v>#VALUE!</v>
      </c>
      <c r="S746" s="130" t="e">
        <f t="shared" si="159"/>
        <v>#VALUE!</v>
      </c>
      <c r="T746" s="55">
        <v>0</v>
      </c>
      <c r="U746" s="113" t="e">
        <f t="shared" si="160"/>
        <v>#VALUE!</v>
      </c>
      <c r="V746" s="11"/>
      <c r="W746" s="11"/>
      <c r="AC746" s="100" t="str">
        <f t="shared" si="149"/>
        <v/>
      </c>
      <c r="AD746" s="129" t="e">
        <f t="shared" si="150"/>
        <v>#VALUE!</v>
      </c>
      <c r="AE746" s="5" t="e">
        <f t="shared" si="151"/>
        <v>#VALUE!</v>
      </c>
    </row>
    <row r="747" spans="1:31" x14ac:dyDescent="0.2">
      <c r="A747" s="41" t="str">
        <f>IF(F747="","",1+MAX(A$10:A746))</f>
        <v/>
      </c>
      <c r="B747" s="10"/>
      <c r="C747" s="10">
        <v>333</v>
      </c>
      <c r="D747" s="11" t="s">
        <v>105</v>
      </c>
      <c r="E747" s="113"/>
      <c r="F747" s="11"/>
      <c r="G747" s="113"/>
      <c r="H747" s="114">
        <v>0</v>
      </c>
      <c r="I747" s="113">
        <f t="shared" si="152"/>
        <v>0</v>
      </c>
      <c r="J747" s="113">
        <f t="shared" si="153"/>
        <v>0</v>
      </c>
      <c r="K747" s="113" t="str">
        <f>IF(ISERROR(VLOOKUP(AC747,Nachträge!$A$2:$Y$646,25,FALSE)),"",VLOOKUP(AC747,Nachträge!$A$2:$Y$646,25,FALSE))</f>
        <v/>
      </c>
      <c r="L747" s="114">
        <v>0</v>
      </c>
      <c r="M747" s="113" t="e">
        <f t="shared" si="154"/>
        <v>#VALUE!</v>
      </c>
      <c r="N747" s="113" t="e">
        <f t="shared" si="155"/>
        <v>#VALUE!</v>
      </c>
      <c r="O747" s="113" t="e">
        <f t="shared" si="156"/>
        <v>#VALUE!</v>
      </c>
      <c r="P747" s="113" t="e">
        <f t="shared" si="157"/>
        <v>#VALUE!</v>
      </c>
      <c r="Q747" s="113">
        <f>SUMIFS(Zahlungsfreigabe!$K$12:$K$1000,Zahlungsfreigabe!$C$12:$C$1000,Baukosten!F747,Zahlungsfreigabe!$E$12:$E$1000,D747)</f>
        <v>0</v>
      </c>
      <c r="R747" s="113" t="e">
        <f t="shared" si="158"/>
        <v>#VALUE!</v>
      </c>
      <c r="S747" s="130" t="e">
        <f t="shared" si="159"/>
        <v>#VALUE!</v>
      </c>
      <c r="T747" s="55">
        <v>0</v>
      </c>
      <c r="U747" s="113" t="e">
        <f t="shared" si="160"/>
        <v>#VALUE!</v>
      </c>
      <c r="V747" s="11"/>
      <c r="W747" s="11"/>
      <c r="AC747" s="100" t="str">
        <f t="shared" si="149"/>
        <v/>
      </c>
      <c r="AD747" s="129" t="e">
        <f t="shared" si="150"/>
        <v>#VALUE!</v>
      </c>
      <c r="AE747" s="5" t="e">
        <f t="shared" si="151"/>
        <v>#VALUE!</v>
      </c>
    </row>
    <row r="748" spans="1:31" x14ac:dyDescent="0.2">
      <c r="A748" s="41" t="str">
        <f>IF(F748="","",1+MAX(A$10:A747))</f>
        <v/>
      </c>
      <c r="B748" s="10"/>
      <c r="C748" s="10">
        <v>333</v>
      </c>
      <c r="D748" s="11" t="s">
        <v>105</v>
      </c>
      <c r="E748" s="113"/>
      <c r="F748" s="11"/>
      <c r="G748" s="113"/>
      <c r="H748" s="114">
        <v>0</v>
      </c>
      <c r="I748" s="113">
        <f t="shared" si="152"/>
        <v>0</v>
      </c>
      <c r="J748" s="113">
        <f t="shared" si="153"/>
        <v>0</v>
      </c>
      <c r="K748" s="113" t="str">
        <f>IF(ISERROR(VLOOKUP(AC748,Nachträge!$A$2:$Y$646,25,FALSE)),"",VLOOKUP(AC748,Nachträge!$A$2:$Y$646,25,FALSE))</f>
        <v/>
      </c>
      <c r="L748" s="114">
        <v>0</v>
      </c>
      <c r="M748" s="113" t="e">
        <f t="shared" si="154"/>
        <v>#VALUE!</v>
      </c>
      <c r="N748" s="113" t="e">
        <f t="shared" si="155"/>
        <v>#VALUE!</v>
      </c>
      <c r="O748" s="113" t="e">
        <f t="shared" si="156"/>
        <v>#VALUE!</v>
      </c>
      <c r="P748" s="113" t="e">
        <f t="shared" si="157"/>
        <v>#VALUE!</v>
      </c>
      <c r="Q748" s="113">
        <f>SUMIFS(Zahlungsfreigabe!$K$12:$K$1000,Zahlungsfreigabe!$C$12:$C$1000,Baukosten!F748,Zahlungsfreigabe!$E$12:$E$1000,D748)</f>
        <v>0</v>
      </c>
      <c r="R748" s="113" t="e">
        <f t="shared" si="158"/>
        <v>#VALUE!</v>
      </c>
      <c r="S748" s="130" t="e">
        <f t="shared" si="159"/>
        <v>#VALUE!</v>
      </c>
      <c r="T748" s="55">
        <v>0</v>
      </c>
      <c r="U748" s="113" t="e">
        <f t="shared" si="160"/>
        <v>#VALUE!</v>
      </c>
      <c r="V748" s="11"/>
      <c r="W748" s="11"/>
      <c r="AC748" s="100" t="str">
        <f t="shared" si="149"/>
        <v/>
      </c>
      <c r="AD748" s="129" t="e">
        <f t="shared" si="150"/>
        <v>#VALUE!</v>
      </c>
      <c r="AE748" s="5" t="e">
        <f t="shared" si="151"/>
        <v>#VALUE!</v>
      </c>
    </row>
    <row r="749" spans="1:31" x14ac:dyDescent="0.2">
      <c r="A749" s="41" t="str">
        <f>IF(F749="","",1+MAX(A$10:A748))</f>
        <v/>
      </c>
      <c r="B749" s="10"/>
      <c r="C749" s="10">
        <v>333</v>
      </c>
      <c r="D749" s="11" t="s">
        <v>105</v>
      </c>
      <c r="E749" s="113"/>
      <c r="F749" s="11"/>
      <c r="G749" s="113"/>
      <c r="H749" s="114">
        <v>0</v>
      </c>
      <c r="I749" s="113">
        <f t="shared" si="152"/>
        <v>0</v>
      </c>
      <c r="J749" s="113">
        <f t="shared" si="153"/>
        <v>0</v>
      </c>
      <c r="K749" s="113" t="str">
        <f>IF(ISERROR(VLOOKUP(AC749,Nachträge!$A$2:$Y$646,25,FALSE)),"",VLOOKUP(AC749,Nachträge!$A$2:$Y$646,25,FALSE))</f>
        <v/>
      </c>
      <c r="L749" s="114">
        <v>0</v>
      </c>
      <c r="M749" s="113" t="e">
        <f t="shared" si="154"/>
        <v>#VALUE!</v>
      </c>
      <c r="N749" s="113" t="e">
        <f t="shared" si="155"/>
        <v>#VALUE!</v>
      </c>
      <c r="O749" s="113" t="e">
        <f t="shared" si="156"/>
        <v>#VALUE!</v>
      </c>
      <c r="P749" s="113" t="e">
        <f t="shared" si="157"/>
        <v>#VALUE!</v>
      </c>
      <c r="Q749" s="113">
        <f>SUMIFS(Zahlungsfreigabe!$K$12:$K$1000,Zahlungsfreigabe!$C$12:$C$1000,Baukosten!F749,Zahlungsfreigabe!$E$12:$E$1000,D749)</f>
        <v>0</v>
      </c>
      <c r="R749" s="113" t="e">
        <f t="shared" si="158"/>
        <v>#VALUE!</v>
      </c>
      <c r="S749" s="130" t="e">
        <f t="shared" si="159"/>
        <v>#VALUE!</v>
      </c>
      <c r="T749" s="55">
        <v>0</v>
      </c>
      <c r="U749" s="113" t="e">
        <f t="shared" si="160"/>
        <v>#VALUE!</v>
      </c>
      <c r="V749" s="11"/>
      <c r="W749" s="11"/>
      <c r="AC749" s="100" t="str">
        <f t="shared" si="149"/>
        <v/>
      </c>
      <c r="AD749" s="129" t="e">
        <f t="shared" si="150"/>
        <v>#VALUE!</v>
      </c>
      <c r="AE749" s="5" t="e">
        <f t="shared" si="151"/>
        <v>#VALUE!</v>
      </c>
    </row>
    <row r="750" spans="1:31" x14ac:dyDescent="0.2">
      <c r="A750" s="41" t="str">
        <f>IF(F750="","",1+MAX(A$10:A749))</f>
        <v/>
      </c>
      <c r="B750" s="10"/>
      <c r="C750" s="10">
        <v>334</v>
      </c>
      <c r="D750" s="11" t="s">
        <v>106</v>
      </c>
      <c r="E750" s="113"/>
      <c r="F750" s="11"/>
      <c r="G750" s="113"/>
      <c r="H750" s="114">
        <v>0</v>
      </c>
      <c r="I750" s="113">
        <f t="shared" si="152"/>
        <v>0</v>
      </c>
      <c r="J750" s="113">
        <f t="shared" si="153"/>
        <v>0</v>
      </c>
      <c r="K750" s="113" t="str">
        <f>IF(ISERROR(VLOOKUP(AC750,Nachträge!$A$2:$Y$646,25,FALSE)),"",VLOOKUP(AC750,Nachträge!$A$2:$Y$646,25,FALSE))</f>
        <v/>
      </c>
      <c r="L750" s="114">
        <v>0</v>
      </c>
      <c r="M750" s="113" t="e">
        <f t="shared" si="154"/>
        <v>#VALUE!</v>
      </c>
      <c r="N750" s="113" t="e">
        <f t="shared" si="155"/>
        <v>#VALUE!</v>
      </c>
      <c r="O750" s="113" t="e">
        <f t="shared" si="156"/>
        <v>#VALUE!</v>
      </c>
      <c r="P750" s="113" t="e">
        <f t="shared" si="157"/>
        <v>#VALUE!</v>
      </c>
      <c r="Q750" s="113">
        <f>SUMIFS(Zahlungsfreigabe!$K$12:$K$1000,Zahlungsfreigabe!$C$12:$C$1000,Baukosten!F750,Zahlungsfreigabe!$E$12:$E$1000,D750)</f>
        <v>0</v>
      </c>
      <c r="R750" s="113" t="e">
        <f t="shared" si="158"/>
        <v>#VALUE!</v>
      </c>
      <c r="S750" s="130" t="e">
        <f t="shared" si="159"/>
        <v>#VALUE!</v>
      </c>
      <c r="T750" s="55">
        <v>0</v>
      </c>
      <c r="U750" s="113" t="e">
        <f t="shared" si="160"/>
        <v>#VALUE!</v>
      </c>
      <c r="V750" s="11"/>
      <c r="W750" s="11"/>
      <c r="AC750" s="100" t="str">
        <f t="shared" si="149"/>
        <v/>
      </c>
      <c r="AD750" s="129" t="e">
        <f t="shared" si="150"/>
        <v>#VALUE!</v>
      </c>
      <c r="AE750" s="5" t="e">
        <f t="shared" si="151"/>
        <v>#VALUE!</v>
      </c>
    </row>
    <row r="751" spans="1:31" x14ac:dyDescent="0.2">
      <c r="A751" s="41" t="str">
        <f>IF(F751="","",1+MAX(A$10:A750))</f>
        <v/>
      </c>
      <c r="B751" s="10"/>
      <c r="C751" s="10">
        <v>334</v>
      </c>
      <c r="D751" s="11" t="s">
        <v>106</v>
      </c>
      <c r="E751" s="113"/>
      <c r="F751" s="11"/>
      <c r="G751" s="113"/>
      <c r="H751" s="114">
        <v>0</v>
      </c>
      <c r="I751" s="113">
        <f t="shared" si="152"/>
        <v>0</v>
      </c>
      <c r="J751" s="113">
        <f t="shared" si="153"/>
        <v>0</v>
      </c>
      <c r="K751" s="113" t="str">
        <f>IF(ISERROR(VLOOKUP(AC751,Nachträge!$A$2:$Y$646,25,FALSE)),"",VLOOKUP(AC751,Nachträge!$A$2:$Y$646,25,FALSE))</f>
        <v/>
      </c>
      <c r="L751" s="114">
        <v>0</v>
      </c>
      <c r="M751" s="113" t="e">
        <f t="shared" si="154"/>
        <v>#VALUE!</v>
      </c>
      <c r="N751" s="113" t="e">
        <f t="shared" si="155"/>
        <v>#VALUE!</v>
      </c>
      <c r="O751" s="113" t="e">
        <f t="shared" si="156"/>
        <v>#VALUE!</v>
      </c>
      <c r="P751" s="113" t="e">
        <f t="shared" si="157"/>
        <v>#VALUE!</v>
      </c>
      <c r="Q751" s="113">
        <f>SUMIFS(Zahlungsfreigabe!$K$12:$K$1000,Zahlungsfreigabe!$C$12:$C$1000,Baukosten!F751,Zahlungsfreigabe!$E$12:$E$1000,D751)</f>
        <v>0</v>
      </c>
      <c r="R751" s="113" t="e">
        <f t="shared" si="158"/>
        <v>#VALUE!</v>
      </c>
      <c r="S751" s="130" t="e">
        <f t="shared" si="159"/>
        <v>#VALUE!</v>
      </c>
      <c r="T751" s="55">
        <v>0</v>
      </c>
      <c r="U751" s="113" t="e">
        <f t="shared" si="160"/>
        <v>#VALUE!</v>
      </c>
      <c r="V751" s="11"/>
      <c r="W751" s="11"/>
      <c r="AC751" s="100" t="str">
        <f t="shared" si="149"/>
        <v/>
      </c>
      <c r="AD751" s="129" t="e">
        <f t="shared" si="150"/>
        <v>#VALUE!</v>
      </c>
      <c r="AE751" s="5" t="e">
        <f t="shared" si="151"/>
        <v>#VALUE!</v>
      </c>
    </row>
    <row r="752" spans="1:31" x14ac:dyDescent="0.2">
      <c r="A752" s="41" t="str">
        <f>IF(F752="","",1+MAX(A$10:A751))</f>
        <v/>
      </c>
      <c r="B752" s="10"/>
      <c r="C752" s="10">
        <v>334</v>
      </c>
      <c r="D752" s="11" t="s">
        <v>106</v>
      </c>
      <c r="E752" s="113"/>
      <c r="F752" s="11"/>
      <c r="G752" s="113"/>
      <c r="H752" s="114">
        <v>0</v>
      </c>
      <c r="I752" s="113">
        <f t="shared" si="152"/>
        <v>0</v>
      </c>
      <c r="J752" s="113">
        <f t="shared" si="153"/>
        <v>0</v>
      </c>
      <c r="K752" s="113" t="str">
        <f>IF(ISERROR(VLOOKUP(AC752,Nachträge!$A$2:$Y$646,25,FALSE)),"",VLOOKUP(AC752,Nachträge!$A$2:$Y$646,25,FALSE))</f>
        <v/>
      </c>
      <c r="L752" s="114">
        <v>0</v>
      </c>
      <c r="M752" s="113" t="e">
        <f t="shared" si="154"/>
        <v>#VALUE!</v>
      </c>
      <c r="N752" s="113" t="e">
        <f t="shared" si="155"/>
        <v>#VALUE!</v>
      </c>
      <c r="O752" s="113" t="e">
        <f t="shared" si="156"/>
        <v>#VALUE!</v>
      </c>
      <c r="P752" s="113" t="e">
        <f t="shared" si="157"/>
        <v>#VALUE!</v>
      </c>
      <c r="Q752" s="113">
        <f>SUMIFS(Zahlungsfreigabe!$K$12:$K$1000,Zahlungsfreigabe!$C$12:$C$1000,Baukosten!F752,Zahlungsfreigabe!$E$12:$E$1000,D752)</f>
        <v>0</v>
      </c>
      <c r="R752" s="113" t="e">
        <f t="shared" si="158"/>
        <v>#VALUE!</v>
      </c>
      <c r="S752" s="130" t="e">
        <f t="shared" si="159"/>
        <v>#VALUE!</v>
      </c>
      <c r="T752" s="55">
        <v>0</v>
      </c>
      <c r="U752" s="113" t="e">
        <f t="shared" si="160"/>
        <v>#VALUE!</v>
      </c>
      <c r="V752" s="11"/>
      <c r="W752" s="11"/>
      <c r="AC752" s="100" t="str">
        <f t="shared" si="149"/>
        <v/>
      </c>
      <c r="AD752" s="129" t="e">
        <f t="shared" si="150"/>
        <v>#VALUE!</v>
      </c>
      <c r="AE752" s="5" t="e">
        <f t="shared" si="151"/>
        <v>#VALUE!</v>
      </c>
    </row>
    <row r="753" spans="1:31" x14ac:dyDescent="0.2">
      <c r="A753" s="41" t="str">
        <f>IF(F753="","",1+MAX(A$10:A752))</f>
        <v/>
      </c>
      <c r="B753" s="10"/>
      <c r="C753" s="10">
        <v>334</v>
      </c>
      <c r="D753" s="11" t="s">
        <v>106</v>
      </c>
      <c r="E753" s="113"/>
      <c r="F753" s="11"/>
      <c r="G753" s="113"/>
      <c r="H753" s="114">
        <v>0</v>
      </c>
      <c r="I753" s="113">
        <f t="shared" si="152"/>
        <v>0</v>
      </c>
      <c r="J753" s="113">
        <f t="shared" si="153"/>
        <v>0</v>
      </c>
      <c r="K753" s="113" t="str">
        <f>IF(ISERROR(VLOOKUP(AC753,Nachträge!$A$2:$Y$646,25,FALSE)),"",VLOOKUP(AC753,Nachträge!$A$2:$Y$646,25,FALSE))</f>
        <v/>
      </c>
      <c r="L753" s="114">
        <v>0</v>
      </c>
      <c r="M753" s="113" t="e">
        <f t="shared" si="154"/>
        <v>#VALUE!</v>
      </c>
      <c r="N753" s="113" t="e">
        <f t="shared" si="155"/>
        <v>#VALUE!</v>
      </c>
      <c r="O753" s="113" t="e">
        <f t="shared" si="156"/>
        <v>#VALUE!</v>
      </c>
      <c r="P753" s="113" t="e">
        <f t="shared" si="157"/>
        <v>#VALUE!</v>
      </c>
      <c r="Q753" s="113">
        <f>SUMIFS(Zahlungsfreigabe!$K$12:$K$1000,Zahlungsfreigabe!$C$12:$C$1000,Baukosten!F753,Zahlungsfreigabe!$E$12:$E$1000,D753)</f>
        <v>0</v>
      </c>
      <c r="R753" s="113" t="e">
        <f t="shared" si="158"/>
        <v>#VALUE!</v>
      </c>
      <c r="S753" s="130" t="e">
        <f t="shared" si="159"/>
        <v>#VALUE!</v>
      </c>
      <c r="T753" s="55">
        <v>0</v>
      </c>
      <c r="U753" s="113" t="e">
        <f t="shared" si="160"/>
        <v>#VALUE!</v>
      </c>
      <c r="V753" s="11"/>
      <c r="W753" s="11"/>
      <c r="AC753" s="100" t="str">
        <f t="shared" si="149"/>
        <v/>
      </c>
      <c r="AD753" s="129" t="e">
        <f t="shared" si="150"/>
        <v>#VALUE!</v>
      </c>
      <c r="AE753" s="5" t="e">
        <f t="shared" si="151"/>
        <v>#VALUE!</v>
      </c>
    </row>
    <row r="754" spans="1:31" x14ac:dyDescent="0.2">
      <c r="A754" s="41" t="str">
        <f>IF(F754="","",1+MAX(A$10:A753))</f>
        <v/>
      </c>
      <c r="B754" s="10"/>
      <c r="C754" s="10">
        <v>334</v>
      </c>
      <c r="D754" s="11" t="s">
        <v>106</v>
      </c>
      <c r="E754" s="113"/>
      <c r="F754" s="11"/>
      <c r="G754" s="113"/>
      <c r="H754" s="114">
        <v>0</v>
      </c>
      <c r="I754" s="113">
        <f t="shared" si="152"/>
        <v>0</v>
      </c>
      <c r="J754" s="113">
        <f t="shared" si="153"/>
        <v>0</v>
      </c>
      <c r="K754" s="113" t="str">
        <f>IF(ISERROR(VLOOKUP(AC754,Nachträge!$A$2:$Y$646,25,FALSE)),"",VLOOKUP(AC754,Nachträge!$A$2:$Y$646,25,FALSE))</f>
        <v/>
      </c>
      <c r="L754" s="114">
        <v>0</v>
      </c>
      <c r="M754" s="113" t="e">
        <f t="shared" si="154"/>
        <v>#VALUE!</v>
      </c>
      <c r="N754" s="113" t="e">
        <f t="shared" si="155"/>
        <v>#VALUE!</v>
      </c>
      <c r="O754" s="113" t="e">
        <f t="shared" si="156"/>
        <v>#VALUE!</v>
      </c>
      <c r="P754" s="113" t="e">
        <f t="shared" si="157"/>
        <v>#VALUE!</v>
      </c>
      <c r="Q754" s="113">
        <f>SUMIFS(Zahlungsfreigabe!$K$12:$K$1000,Zahlungsfreigabe!$C$12:$C$1000,Baukosten!F754,Zahlungsfreigabe!$E$12:$E$1000,D754)</f>
        <v>0</v>
      </c>
      <c r="R754" s="113" t="e">
        <f t="shared" si="158"/>
        <v>#VALUE!</v>
      </c>
      <c r="S754" s="130" t="e">
        <f t="shared" si="159"/>
        <v>#VALUE!</v>
      </c>
      <c r="T754" s="55">
        <v>0</v>
      </c>
      <c r="U754" s="113" t="e">
        <f t="shared" si="160"/>
        <v>#VALUE!</v>
      </c>
      <c r="V754" s="11"/>
      <c r="W754" s="11"/>
      <c r="AC754" s="100" t="str">
        <f t="shared" si="149"/>
        <v/>
      </c>
      <c r="AD754" s="129" t="e">
        <f t="shared" si="150"/>
        <v>#VALUE!</v>
      </c>
      <c r="AE754" s="5" t="e">
        <f t="shared" si="151"/>
        <v>#VALUE!</v>
      </c>
    </row>
    <row r="755" spans="1:31" x14ac:dyDescent="0.2">
      <c r="A755" s="41" t="str">
        <f>IF(F755="","",1+MAX(A$10:A754))</f>
        <v/>
      </c>
      <c r="B755" s="10"/>
      <c r="C755" s="10">
        <v>334</v>
      </c>
      <c r="D755" s="11" t="s">
        <v>106</v>
      </c>
      <c r="E755" s="113"/>
      <c r="F755" s="11"/>
      <c r="G755" s="113"/>
      <c r="H755" s="114">
        <v>0</v>
      </c>
      <c r="I755" s="113">
        <f t="shared" si="152"/>
        <v>0</v>
      </c>
      <c r="J755" s="113">
        <f t="shared" si="153"/>
        <v>0</v>
      </c>
      <c r="K755" s="113" t="str">
        <f>IF(ISERROR(VLOOKUP(AC755,Nachträge!$A$2:$Y$646,25,FALSE)),"",VLOOKUP(AC755,Nachträge!$A$2:$Y$646,25,FALSE))</f>
        <v/>
      </c>
      <c r="L755" s="114">
        <v>0</v>
      </c>
      <c r="M755" s="113" t="e">
        <f t="shared" si="154"/>
        <v>#VALUE!</v>
      </c>
      <c r="N755" s="113" t="e">
        <f t="shared" si="155"/>
        <v>#VALUE!</v>
      </c>
      <c r="O755" s="113" t="e">
        <f t="shared" si="156"/>
        <v>#VALUE!</v>
      </c>
      <c r="P755" s="113" t="e">
        <f t="shared" si="157"/>
        <v>#VALUE!</v>
      </c>
      <c r="Q755" s="113">
        <f>SUMIFS(Zahlungsfreigabe!$K$12:$K$1000,Zahlungsfreigabe!$C$12:$C$1000,Baukosten!F755,Zahlungsfreigabe!$E$12:$E$1000,D755)</f>
        <v>0</v>
      </c>
      <c r="R755" s="113" t="e">
        <f t="shared" si="158"/>
        <v>#VALUE!</v>
      </c>
      <c r="S755" s="130" t="e">
        <f t="shared" si="159"/>
        <v>#VALUE!</v>
      </c>
      <c r="T755" s="55">
        <v>0</v>
      </c>
      <c r="U755" s="113" t="e">
        <f t="shared" si="160"/>
        <v>#VALUE!</v>
      </c>
      <c r="V755" s="11"/>
      <c r="W755" s="11"/>
      <c r="AC755" s="100" t="str">
        <f t="shared" si="149"/>
        <v/>
      </c>
      <c r="AD755" s="129" t="e">
        <f t="shared" si="150"/>
        <v>#VALUE!</v>
      </c>
      <c r="AE755" s="5" t="e">
        <f t="shared" si="151"/>
        <v>#VALUE!</v>
      </c>
    </row>
    <row r="756" spans="1:31" x14ac:dyDescent="0.2">
      <c r="A756" s="41" t="str">
        <f>IF(F756="","",1+MAX(A$10:A755))</f>
        <v/>
      </c>
      <c r="B756" s="10"/>
      <c r="C756" s="10">
        <v>334</v>
      </c>
      <c r="D756" s="11" t="s">
        <v>106</v>
      </c>
      <c r="E756" s="113"/>
      <c r="F756" s="11"/>
      <c r="G756" s="113"/>
      <c r="H756" s="114">
        <v>0</v>
      </c>
      <c r="I756" s="113">
        <f t="shared" si="152"/>
        <v>0</v>
      </c>
      <c r="J756" s="113">
        <f t="shared" si="153"/>
        <v>0</v>
      </c>
      <c r="K756" s="113" t="str">
        <f>IF(ISERROR(VLOOKUP(AC756,Nachträge!$A$2:$Y$646,25,FALSE)),"",VLOOKUP(AC756,Nachträge!$A$2:$Y$646,25,FALSE))</f>
        <v/>
      </c>
      <c r="L756" s="114">
        <v>0</v>
      </c>
      <c r="M756" s="113" t="e">
        <f t="shared" si="154"/>
        <v>#VALUE!</v>
      </c>
      <c r="N756" s="113" t="e">
        <f t="shared" si="155"/>
        <v>#VALUE!</v>
      </c>
      <c r="O756" s="113" t="e">
        <f t="shared" si="156"/>
        <v>#VALUE!</v>
      </c>
      <c r="P756" s="113" t="e">
        <f t="shared" si="157"/>
        <v>#VALUE!</v>
      </c>
      <c r="Q756" s="113">
        <f>SUMIFS(Zahlungsfreigabe!$K$12:$K$1000,Zahlungsfreigabe!$C$12:$C$1000,Baukosten!F756,Zahlungsfreigabe!$E$12:$E$1000,D756)</f>
        <v>0</v>
      </c>
      <c r="R756" s="113" t="e">
        <f t="shared" si="158"/>
        <v>#VALUE!</v>
      </c>
      <c r="S756" s="130" t="e">
        <f t="shared" si="159"/>
        <v>#VALUE!</v>
      </c>
      <c r="T756" s="55">
        <v>0</v>
      </c>
      <c r="U756" s="113" t="e">
        <f t="shared" si="160"/>
        <v>#VALUE!</v>
      </c>
      <c r="V756" s="11"/>
      <c r="W756" s="11"/>
      <c r="AC756" s="100" t="str">
        <f t="shared" si="149"/>
        <v/>
      </c>
      <c r="AD756" s="129" t="e">
        <f t="shared" si="150"/>
        <v>#VALUE!</v>
      </c>
      <c r="AE756" s="5" t="e">
        <f t="shared" si="151"/>
        <v>#VALUE!</v>
      </c>
    </row>
    <row r="757" spans="1:31" x14ac:dyDescent="0.2">
      <c r="A757" s="41" t="str">
        <f>IF(F757="","",1+MAX(A$10:A756))</f>
        <v/>
      </c>
      <c r="B757" s="10"/>
      <c r="C757" s="10">
        <v>334</v>
      </c>
      <c r="D757" s="11" t="s">
        <v>106</v>
      </c>
      <c r="E757" s="113"/>
      <c r="F757" s="11"/>
      <c r="G757" s="113"/>
      <c r="H757" s="114">
        <v>0</v>
      </c>
      <c r="I757" s="113">
        <f t="shared" si="152"/>
        <v>0</v>
      </c>
      <c r="J757" s="113">
        <f t="shared" si="153"/>
        <v>0</v>
      </c>
      <c r="K757" s="113" t="str">
        <f>IF(ISERROR(VLOOKUP(AC757,Nachträge!$A$2:$Y$646,25,FALSE)),"",VLOOKUP(AC757,Nachträge!$A$2:$Y$646,25,FALSE))</f>
        <v/>
      </c>
      <c r="L757" s="114">
        <v>0</v>
      </c>
      <c r="M757" s="113" t="e">
        <f t="shared" si="154"/>
        <v>#VALUE!</v>
      </c>
      <c r="N757" s="113" t="e">
        <f t="shared" si="155"/>
        <v>#VALUE!</v>
      </c>
      <c r="O757" s="113" t="e">
        <f t="shared" si="156"/>
        <v>#VALUE!</v>
      </c>
      <c r="P757" s="113" t="e">
        <f t="shared" si="157"/>
        <v>#VALUE!</v>
      </c>
      <c r="Q757" s="113">
        <f>SUMIFS(Zahlungsfreigabe!$K$12:$K$1000,Zahlungsfreigabe!$C$12:$C$1000,Baukosten!F757,Zahlungsfreigabe!$E$12:$E$1000,D757)</f>
        <v>0</v>
      </c>
      <c r="R757" s="113" t="e">
        <f t="shared" si="158"/>
        <v>#VALUE!</v>
      </c>
      <c r="S757" s="130" t="e">
        <f t="shared" si="159"/>
        <v>#VALUE!</v>
      </c>
      <c r="T757" s="55">
        <v>0</v>
      </c>
      <c r="U757" s="113" t="e">
        <f t="shared" si="160"/>
        <v>#VALUE!</v>
      </c>
      <c r="V757" s="11"/>
      <c r="W757" s="11"/>
      <c r="AC757" s="100" t="str">
        <f t="shared" si="149"/>
        <v/>
      </c>
      <c r="AD757" s="129" t="e">
        <f t="shared" si="150"/>
        <v>#VALUE!</v>
      </c>
      <c r="AE757" s="5" t="e">
        <f t="shared" si="151"/>
        <v>#VALUE!</v>
      </c>
    </row>
    <row r="758" spans="1:31" x14ac:dyDescent="0.2">
      <c r="A758" s="41" t="str">
        <f>IF(F758="","",1+MAX(A$10:A757))</f>
        <v/>
      </c>
      <c r="B758" s="10"/>
      <c r="C758" s="10">
        <v>334</v>
      </c>
      <c r="D758" s="11" t="s">
        <v>106</v>
      </c>
      <c r="E758" s="113"/>
      <c r="F758" s="11"/>
      <c r="G758" s="113"/>
      <c r="H758" s="114">
        <v>0</v>
      </c>
      <c r="I758" s="113">
        <f t="shared" si="152"/>
        <v>0</v>
      </c>
      <c r="J758" s="113">
        <f t="shared" si="153"/>
        <v>0</v>
      </c>
      <c r="K758" s="113" t="str">
        <f>IF(ISERROR(VLOOKUP(AC758,Nachträge!$A$2:$Y$646,25,FALSE)),"",VLOOKUP(AC758,Nachträge!$A$2:$Y$646,25,FALSE))</f>
        <v/>
      </c>
      <c r="L758" s="114">
        <v>0</v>
      </c>
      <c r="M758" s="113" t="e">
        <f t="shared" si="154"/>
        <v>#VALUE!</v>
      </c>
      <c r="N758" s="113" t="e">
        <f t="shared" si="155"/>
        <v>#VALUE!</v>
      </c>
      <c r="O758" s="113" t="e">
        <f t="shared" si="156"/>
        <v>#VALUE!</v>
      </c>
      <c r="P758" s="113" t="e">
        <f t="shared" si="157"/>
        <v>#VALUE!</v>
      </c>
      <c r="Q758" s="113">
        <f>SUMIFS(Zahlungsfreigabe!$K$12:$K$1000,Zahlungsfreigabe!$C$12:$C$1000,Baukosten!F758,Zahlungsfreigabe!$E$12:$E$1000,D758)</f>
        <v>0</v>
      </c>
      <c r="R758" s="113" t="e">
        <f t="shared" si="158"/>
        <v>#VALUE!</v>
      </c>
      <c r="S758" s="130" t="e">
        <f t="shared" si="159"/>
        <v>#VALUE!</v>
      </c>
      <c r="T758" s="55">
        <v>0</v>
      </c>
      <c r="U758" s="113" t="e">
        <f t="shared" si="160"/>
        <v>#VALUE!</v>
      </c>
      <c r="V758" s="11"/>
      <c r="W758" s="11"/>
      <c r="AC758" s="100" t="str">
        <f t="shared" si="149"/>
        <v/>
      </c>
      <c r="AD758" s="129" t="e">
        <f t="shared" si="150"/>
        <v>#VALUE!</v>
      </c>
      <c r="AE758" s="5" t="e">
        <f t="shared" si="151"/>
        <v>#VALUE!</v>
      </c>
    </row>
    <row r="759" spans="1:31" x14ac:dyDescent="0.2">
      <c r="A759" s="41" t="str">
        <f>IF(F759="","",1+MAX(A$10:A758))</f>
        <v/>
      </c>
      <c r="B759" s="10"/>
      <c r="C759" s="10">
        <v>334</v>
      </c>
      <c r="D759" s="11" t="s">
        <v>106</v>
      </c>
      <c r="E759" s="113"/>
      <c r="F759" s="11"/>
      <c r="G759" s="113"/>
      <c r="H759" s="114">
        <v>0</v>
      </c>
      <c r="I759" s="113">
        <f t="shared" si="152"/>
        <v>0</v>
      </c>
      <c r="J759" s="113">
        <f t="shared" si="153"/>
        <v>0</v>
      </c>
      <c r="K759" s="113" t="str">
        <f>IF(ISERROR(VLOOKUP(AC759,Nachträge!$A$2:$Y$646,25,FALSE)),"",VLOOKUP(AC759,Nachträge!$A$2:$Y$646,25,FALSE))</f>
        <v/>
      </c>
      <c r="L759" s="114">
        <v>0</v>
      </c>
      <c r="M759" s="113" t="e">
        <f t="shared" si="154"/>
        <v>#VALUE!</v>
      </c>
      <c r="N759" s="113" t="e">
        <f t="shared" si="155"/>
        <v>#VALUE!</v>
      </c>
      <c r="O759" s="113" t="e">
        <f t="shared" si="156"/>
        <v>#VALUE!</v>
      </c>
      <c r="P759" s="113" t="e">
        <f t="shared" si="157"/>
        <v>#VALUE!</v>
      </c>
      <c r="Q759" s="113">
        <f>SUMIFS(Zahlungsfreigabe!$K$12:$K$1000,Zahlungsfreigabe!$C$12:$C$1000,Baukosten!F759,Zahlungsfreigabe!$E$12:$E$1000,D759)</f>
        <v>0</v>
      </c>
      <c r="R759" s="113" t="e">
        <f t="shared" si="158"/>
        <v>#VALUE!</v>
      </c>
      <c r="S759" s="130" t="e">
        <f t="shared" si="159"/>
        <v>#VALUE!</v>
      </c>
      <c r="T759" s="55">
        <v>0</v>
      </c>
      <c r="U759" s="113" t="e">
        <f t="shared" si="160"/>
        <v>#VALUE!</v>
      </c>
      <c r="V759" s="11"/>
      <c r="W759" s="11"/>
      <c r="AC759" s="100" t="str">
        <f t="shared" si="149"/>
        <v/>
      </c>
      <c r="AD759" s="129" t="e">
        <f t="shared" si="150"/>
        <v>#VALUE!</v>
      </c>
      <c r="AE759" s="5" t="e">
        <f t="shared" si="151"/>
        <v>#VALUE!</v>
      </c>
    </row>
    <row r="760" spans="1:31" x14ac:dyDescent="0.2">
      <c r="A760" s="41" t="str">
        <f>IF(F760="","",1+MAX(A$10:A759))</f>
        <v/>
      </c>
      <c r="B760" s="10"/>
      <c r="C760" s="10">
        <v>334</v>
      </c>
      <c r="D760" s="11" t="s">
        <v>106</v>
      </c>
      <c r="E760" s="113"/>
      <c r="F760" s="11"/>
      <c r="G760" s="113"/>
      <c r="H760" s="114">
        <v>0</v>
      </c>
      <c r="I760" s="113">
        <f t="shared" si="152"/>
        <v>0</v>
      </c>
      <c r="J760" s="113">
        <f t="shared" si="153"/>
        <v>0</v>
      </c>
      <c r="K760" s="113" t="str">
        <f>IF(ISERROR(VLOOKUP(AC760,Nachträge!$A$2:$Y$646,25,FALSE)),"",VLOOKUP(AC760,Nachträge!$A$2:$Y$646,25,FALSE))</f>
        <v/>
      </c>
      <c r="L760" s="114">
        <v>0</v>
      </c>
      <c r="M760" s="113" t="e">
        <f t="shared" si="154"/>
        <v>#VALUE!</v>
      </c>
      <c r="N760" s="113" t="e">
        <f t="shared" si="155"/>
        <v>#VALUE!</v>
      </c>
      <c r="O760" s="113" t="e">
        <f t="shared" si="156"/>
        <v>#VALUE!</v>
      </c>
      <c r="P760" s="113" t="e">
        <f t="shared" si="157"/>
        <v>#VALUE!</v>
      </c>
      <c r="Q760" s="113">
        <f>SUMIFS(Zahlungsfreigabe!$K$12:$K$1000,Zahlungsfreigabe!$C$12:$C$1000,Baukosten!F760,Zahlungsfreigabe!$E$12:$E$1000,D760)</f>
        <v>0</v>
      </c>
      <c r="R760" s="113" t="e">
        <f t="shared" si="158"/>
        <v>#VALUE!</v>
      </c>
      <c r="S760" s="130" t="e">
        <f t="shared" si="159"/>
        <v>#VALUE!</v>
      </c>
      <c r="T760" s="55">
        <v>0</v>
      </c>
      <c r="U760" s="113" t="e">
        <f t="shared" si="160"/>
        <v>#VALUE!</v>
      </c>
      <c r="V760" s="11"/>
      <c r="W760" s="11"/>
      <c r="AC760" s="100" t="str">
        <f t="shared" si="149"/>
        <v/>
      </c>
      <c r="AD760" s="129" t="e">
        <f t="shared" si="150"/>
        <v>#VALUE!</v>
      </c>
      <c r="AE760" s="5" t="e">
        <f t="shared" si="151"/>
        <v>#VALUE!</v>
      </c>
    </row>
    <row r="761" spans="1:31" x14ac:dyDescent="0.2">
      <c r="A761" s="41" t="str">
        <f>IF(F761="","",1+MAX(A$10:A760))</f>
        <v/>
      </c>
      <c r="B761" s="10"/>
      <c r="C761" s="10">
        <v>334</v>
      </c>
      <c r="D761" s="11" t="s">
        <v>106</v>
      </c>
      <c r="E761" s="113"/>
      <c r="F761" s="11"/>
      <c r="G761" s="113"/>
      <c r="H761" s="114">
        <v>0</v>
      </c>
      <c r="I761" s="113">
        <f t="shared" si="152"/>
        <v>0</v>
      </c>
      <c r="J761" s="113">
        <f t="shared" si="153"/>
        <v>0</v>
      </c>
      <c r="K761" s="113" t="str">
        <f>IF(ISERROR(VLOOKUP(AC761,Nachträge!$A$2:$Y$646,25,FALSE)),"",VLOOKUP(AC761,Nachträge!$A$2:$Y$646,25,FALSE))</f>
        <v/>
      </c>
      <c r="L761" s="114">
        <v>0</v>
      </c>
      <c r="M761" s="113" t="e">
        <f t="shared" si="154"/>
        <v>#VALUE!</v>
      </c>
      <c r="N761" s="113" t="e">
        <f t="shared" si="155"/>
        <v>#VALUE!</v>
      </c>
      <c r="O761" s="113" t="e">
        <f t="shared" si="156"/>
        <v>#VALUE!</v>
      </c>
      <c r="P761" s="113" t="e">
        <f t="shared" si="157"/>
        <v>#VALUE!</v>
      </c>
      <c r="Q761" s="113">
        <f>SUMIFS(Zahlungsfreigabe!$K$12:$K$1000,Zahlungsfreigabe!$C$12:$C$1000,Baukosten!F761,Zahlungsfreigabe!$E$12:$E$1000,D761)</f>
        <v>0</v>
      </c>
      <c r="R761" s="113" t="e">
        <f t="shared" si="158"/>
        <v>#VALUE!</v>
      </c>
      <c r="S761" s="130" t="e">
        <f t="shared" si="159"/>
        <v>#VALUE!</v>
      </c>
      <c r="T761" s="55">
        <v>0</v>
      </c>
      <c r="U761" s="113" t="e">
        <f t="shared" si="160"/>
        <v>#VALUE!</v>
      </c>
      <c r="V761" s="11"/>
      <c r="W761" s="11"/>
      <c r="AC761" s="100" t="str">
        <f t="shared" si="149"/>
        <v/>
      </c>
      <c r="AD761" s="129" t="e">
        <f t="shared" si="150"/>
        <v>#VALUE!</v>
      </c>
      <c r="AE761" s="5" t="e">
        <f t="shared" si="151"/>
        <v>#VALUE!</v>
      </c>
    </row>
    <row r="762" spans="1:31" x14ac:dyDescent="0.2">
      <c r="A762" s="41" t="str">
        <f>IF(F762="","",1+MAX(A$10:A761))</f>
        <v/>
      </c>
      <c r="B762" s="10"/>
      <c r="C762" s="10">
        <v>334</v>
      </c>
      <c r="D762" s="11" t="s">
        <v>106</v>
      </c>
      <c r="E762" s="113"/>
      <c r="F762" s="11"/>
      <c r="G762" s="113"/>
      <c r="H762" s="114">
        <v>0</v>
      </c>
      <c r="I762" s="113">
        <f t="shared" si="152"/>
        <v>0</v>
      </c>
      <c r="J762" s="113">
        <f t="shared" si="153"/>
        <v>0</v>
      </c>
      <c r="K762" s="113" t="str">
        <f>IF(ISERROR(VLOOKUP(AC762,Nachträge!$A$2:$Y$646,25,FALSE)),"",VLOOKUP(AC762,Nachträge!$A$2:$Y$646,25,FALSE))</f>
        <v/>
      </c>
      <c r="L762" s="114">
        <v>0</v>
      </c>
      <c r="M762" s="113" t="e">
        <f t="shared" si="154"/>
        <v>#VALUE!</v>
      </c>
      <c r="N762" s="113" t="e">
        <f t="shared" si="155"/>
        <v>#VALUE!</v>
      </c>
      <c r="O762" s="113" t="e">
        <f t="shared" si="156"/>
        <v>#VALUE!</v>
      </c>
      <c r="P762" s="113" t="e">
        <f t="shared" si="157"/>
        <v>#VALUE!</v>
      </c>
      <c r="Q762" s="113">
        <f>SUMIFS(Zahlungsfreigabe!$K$12:$K$1000,Zahlungsfreigabe!$C$12:$C$1000,Baukosten!F762,Zahlungsfreigabe!$E$12:$E$1000,D762)</f>
        <v>0</v>
      </c>
      <c r="R762" s="113" t="e">
        <f t="shared" si="158"/>
        <v>#VALUE!</v>
      </c>
      <c r="S762" s="130" t="e">
        <f t="shared" si="159"/>
        <v>#VALUE!</v>
      </c>
      <c r="T762" s="55">
        <v>0</v>
      </c>
      <c r="U762" s="113" t="e">
        <f t="shared" si="160"/>
        <v>#VALUE!</v>
      </c>
      <c r="V762" s="11"/>
      <c r="W762" s="11"/>
      <c r="AC762" s="100" t="str">
        <f t="shared" si="149"/>
        <v/>
      </c>
      <c r="AD762" s="129" t="e">
        <f t="shared" si="150"/>
        <v>#VALUE!</v>
      </c>
      <c r="AE762" s="5" t="e">
        <f t="shared" si="151"/>
        <v>#VALUE!</v>
      </c>
    </row>
    <row r="763" spans="1:31" x14ac:dyDescent="0.2">
      <c r="A763" s="41" t="str">
        <f>IF(F763="","",1+MAX(A$10:A762))</f>
        <v/>
      </c>
      <c r="B763" s="10"/>
      <c r="C763" s="10">
        <v>334</v>
      </c>
      <c r="D763" s="11" t="s">
        <v>106</v>
      </c>
      <c r="E763" s="113"/>
      <c r="F763" s="11"/>
      <c r="G763" s="113"/>
      <c r="H763" s="114">
        <v>0</v>
      </c>
      <c r="I763" s="113">
        <f t="shared" si="152"/>
        <v>0</v>
      </c>
      <c r="J763" s="113">
        <f t="shared" si="153"/>
        <v>0</v>
      </c>
      <c r="K763" s="113" t="str">
        <f>IF(ISERROR(VLOOKUP(AC763,Nachträge!$A$2:$Y$646,25,FALSE)),"",VLOOKUP(AC763,Nachträge!$A$2:$Y$646,25,FALSE))</f>
        <v/>
      </c>
      <c r="L763" s="114">
        <v>0</v>
      </c>
      <c r="M763" s="113" t="e">
        <f t="shared" si="154"/>
        <v>#VALUE!</v>
      </c>
      <c r="N763" s="113" t="e">
        <f t="shared" si="155"/>
        <v>#VALUE!</v>
      </c>
      <c r="O763" s="113" t="e">
        <f t="shared" si="156"/>
        <v>#VALUE!</v>
      </c>
      <c r="P763" s="113" t="e">
        <f t="shared" si="157"/>
        <v>#VALUE!</v>
      </c>
      <c r="Q763" s="113">
        <f>SUMIFS(Zahlungsfreigabe!$K$12:$K$1000,Zahlungsfreigabe!$C$12:$C$1000,Baukosten!F763,Zahlungsfreigabe!$E$12:$E$1000,D763)</f>
        <v>0</v>
      </c>
      <c r="R763" s="113" t="e">
        <f t="shared" si="158"/>
        <v>#VALUE!</v>
      </c>
      <c r="S763" s="130" t="e">
        <f t="shared" si="159"/>
        <v>#VALUE!</v>
      </c>
      <c r="T763" s="55">
        <v>0</v>
      </c>
      <c r="U763" s="113" t="e">
        <f t="shared" si="160"/>
        <v>#VALUE!</v>
      </c>
      <c r="V763" s="11"/>
      <c r="W763" s="11"/>
      <c r="AC763" s="100" t="str">
        <f t="shared" si="149"/>
        <v/>
      </c>
      <c r="AD763" s="129" t="e">
        <f t="shared" si="150"/>
        <v>#VALUE!</v>
      </c>
      <c r="AE763" s="5" t="e">
        <f t="shared" si="151"/>
        <v>#VALUE!</v>
      </c>
    </row>
    <row r="764" spans="1:31" x14ac:dyDescent="0.2">
      <c r="A764" s="41" t="str">
        <f>IF(F764="","",1+MAX(A$10:A763))</f>
        <v/>
      </c>
      <c r="B764" s="10"/>
      <c r="C764" s="10">
        <v>334</v>
      </c>
      <c r="D764" s="11" t="s">
        <v>106</v>
      </c>
      <c r="E764" s="113"/>
      <c r="F764" s="11"/>
      <c r="G764" s="113"/>
      <c r="H764" s="114">
        <v>0</v>
      </c>
      <c r="I764" s="113">
        <f t="shared" si="152"/>
        <v>0</v>
      </c>
      <c r="J764" s="113">
        <f t="shared" si="153"/>
        <v>0</v>
      </c>
      <c r="K764" s="113" t="str">
        <f>IF(ISERROR(VLOOKUP(AC764,Nachträge!$A$2:$Y$646,25,FALSE)),"",VLOOKUP(AC764,Nachträge!$A$2:$Y$646,25,FALSE))</f>
        <v/>
      </c>
      <c r="L764" s="114">
        <v>0</v>
      </c>
      <c r="M764" s="113" t="e">
        <f t="shared" si="154"/>
        <v>#VALUE!</v>
      </c>
      <c r="N764" s="113" t="e">
        <f t="shared" si="155"/>
        <v>#VALUE!</v>
      </c>
      <c r="O764" s="113" t="e">
        <f t="shared" si="156"/>
        <v>#VALUE!</v>
      </c>
      <c r="P764" s="113" t="e">
        <f t="shared" si="157"/>
        <v>#VALUE!</v>
      </c>
      <c r="Q764" s="113">
        <f>SUMIFS(Zahlungsfreigabe!$K$12:$K$1000,Zahlungsfreigabe!$C$12:$C$1000,Baukosten!F764,Zahlungsfreigabe!$E$12:$E$1000,D764)</f>
        <v>0</v>
      </c>
      <c r="R764" s="113" t="e">
        <f t="shared" si="158"/>
        <v>#VALUE!</v>
      </c>
      <c r="S764" s="130" t="e">
        <f t="shared" si="159"/>
        <v>#VALUE!</v>
      </c>
      <c r="T764" s="55">
        <v>0</v>
      </c>
      <c r="U764" s="113" t="e">
        <f t="shared" si="160"/>
        <v>#VALUE!</v>
      </c>
      <c r="V764" s="11"/>
      <c r="W764" s="11"/>
      <c r="AC764" s="100" t="str">
        <f t="shared" si="149"/>
        <v/>
      </c>
      <c r="AD764" s="129" t="e">
        <f t="shared" si="150"/>
        <v>#VALUE!</v>
      </c>
      <c r="AE764" s="5" t="e">
        <f t="shared" si="151"/>
        <v>#VALUE!</v>
      </c>
    </row>
    <row r="765" spans="1:31" x14ac:dyDescent="0.2">
      <c r="A765" s="41" t="str">
        <f>IF(F765="","",1+MAX(A$10:A764))</f>
        <v/>
      </c>
      <c r="B765" s="10"/>
      <c r="C765" s="10">
        <v>334</v>
      </c>
      <c r="D765" s="11" t="s">
        <v>106</v>
      </c>
      <c r="E765" s="113"/>
      <c r="F765" s="11"/>
      <c r="G765" s="113"/>
      <c r="H765" s="114">
        <v>0</v>
      </c>
      <c r="I765" s="113">
        <f t="shared" si="152"/>
        <v>0</v>
      </c>
      <c r="J765" s="113">
        <f t="shared" si="153"/>
        <v>0</v>
      </c>
      <c r="K765" s="113" t="str">
        <f>IF(ISERROR(VLOOKUP(AC765,Nachträge!$A$2:$Y$646,25,FALSE)),"",VLOOKUP(AC765,Nachträge!$A$2:$Y$646,25,FALSE))</f>
        <v/>
      </c>
      <c r="L765" s="114">
        <v>0</v>
      </c>
      <c r="M765" s="113" t="e">
        <f t="shared" si="154"/>
        <v>#VALUE!</v>
      </c>
      <c r="N765" s="113" t="e">
        <f t="shared" si="155"/>
        <v>#VALUE!</v>
      </c>
      <c r="O765" s="113" t="e">
        <f t="shared" si="156"/>
        <v>#VALUE!</v>
      </c>
      <c r="P765" s="113" t="e">
        <f t="shared" si="157"/>
        <v>#VALUE!</v>
      </c>
      <c r="Q765" s="113">
        <f>SUMIFS(Zahlungsfreigabe!$K$12:$K$1000,Zahlungsfreigabe!$C$12:$C$1000,Baukosten!F765,Zahlungsfreigabe!$E$12:$E$1000,D765)</f>
        <v>0</v>
      </c>
      <c r="R765" s="113" t="e">
        <f t="shared" si="158"/>
        <v>#VALUE!</v>
      </c>
      <c r="S765" s="130" t="e">
        <f t="shared" si="159"/>
        <v>#VALUE!</v>
      </c>
      <c r="T765" s="55">
        <v>0</v>
      </c>
      <c r="U765" s="113" t="e">
        <f t="shared" si="160"/>
        <v>#VALUE!</v>
      </c>
      <c r="V765" s="11"/>
      <c r="W765" s="11"/>
      <c r="AC765" s="100" t="str">
        <f t="shared" si="149"/>
        <v/>
      </c>
      <c r="AD765" s="129" t="e">
        <f t="shared" si="150"/>
        <v>#VALUE!</v>
      </c>
      <c r="AE765" s="5" t="e">
        <f t="shared" si="151"/>
        <v>#VALUE!</v>
      </c>
    </row>
    <row r="766" spans="1:31" x14ac:dyDescent="0.2">
      <c r="A766" s="41" t="str">
        <f>IF(F766="","",1+MAX(A$10:A765))</f>
        <v/>
      </c>
      <c r="B766" s="10"/>
      <c r="C766" s="10">
        <v>334</v>
      </c>
      <c r="D766" s="11" t="s">
        <v>106</v>
      </c>
      <c r="E766" s="113"/>
      <c r="F766" s="11"/>
      <c r="G766" s="113"/>
      <c r="H766" s="114">
        <v>0</v>
      </c>
      <c r="I766" s="113">
        <f t="shared" si="152"/>
        <v>0</v>
      </c>
      <c r="J766" s="113">
        <f t="shared" si="153"/>
        <v>0</v>
      </c>
      <c r="K766" s="113" t="str">
        <f>IF(ISERROR(VLOOKUP(AC766,Nachträge!$A$2:$Y$646,25,FALSE)),"",VLOOKUP(AC766,Nachträge!$A$2:$Y$646,25,FALSE))</f>
        <v/>
      </c>
      <c r="L766" s="114">
        <v>0</v>
      </c>
      <c r="M766" s="113" t="e">
        <f t="shared" si="154"/>
        <v>#VALUE!</v>
      </c>
      <c r="N766" s="113" t="e">
        <f t="shared" si="155"/>
        <v>#VALUE!</v>
      </c>
      <c r="O766" s="113" t="e">
        <f t="shared" si="156"/>
        <v>#VALUE!</v>
      </c>
      <c r="P766" s="113" t="e">
        <f t="shared" si="157"/>
        <v>#VALUE!</v>
      </c>
      <c r="Q766" s="113">
        <f>SUMIFS(Zahlungsfreigabe!$K$12:$K$1000,Zahlungsfreigabe!$C$12:$C$1000,Baukosten!F766,Zahlungsfreigabe!$E$12:$E$1000,D766)</f>
        <v>0</v>
      </c>
      <c r="R766" s="113" t="e">
        <f t="shared" si="158"/>
        <v>#VALUE!</v>
      </c>
      <c r="S766" s="130" t="e">
        <f t="shared" si="159"/>
        <v>#VALUE!</v>
      </c>
      <c r="T766" s="55">
        <v>0</v>
      </c>
      <c r="U766" s="113" t="e">
        <f t="shared" si="160"/>
        <v>#VALUE!</v>
      </c>
      <c r="V766" s="11"/>
      <c r="W766" s="11"/>
      <c r="AC766" s="100" t="str">
        <f t="shared" si="149"/>
        <v/>
      </c>
      <c r="AD766" s="129" t="e">
        <f t="shared" si="150"/>
        <v>#VALUE!</v>
      </c>
      <c r="AE766" s="5" t="e">
        <f t="shared" si="151"/>
        <v>#VALUE!</v>
      </c>
    </row>
    <row r="767" spans="1:31" x14ac:dyDescent="0.2">
      <c r="A767" s="41" t="str">
        <f>IF(F767="","",1+MAX(A$10:A766))</f>
        <v/>
      </c>
      <c r="B767" s="10"/>
      <c r="C767" s="10">
        <v>334</v>
      </c>
      <c r="D767" s="11" t="s">
        <v>106</v>
      </c>
      <c r="E767" s="113"/>
      <c r="F767" s="11"/>
      <c r="G767" s="113"/>
      <c r="H767" s="114">
        <v>0</v>
      </c>
      <c r="I767" s="113">
        <f t="shared" si="152"/>
        <v>0</v>
      </c>
      <c r="J767" s="113">
        <f t="shared" si="153"/>
        <v>0</v>
      </c>
      <c r="K767" s="113" t="str">
        <f>IF(ISERROR(VLOOKUP(AC767,Nachträge!$A$2:$Y$646,25,FALSE)),"",VLOOKUP(AC767,Nachträge!$A$2:$Y$646,25,FALSE))</f>
        <v/>
      </c>
      <c r="L767" s="114">
        <v>0</v>
      </c>
      <c r="M767" s="113" t="e">
        <f t="shared" si="154"/>
        <v>#VALUE!</v>
      </c>
      <c r="N767" s="113" t="e">
        <f t="shared" si="155"/>
        <v>#VALUE!</v>
      </c>
      <c r="O767" s="113" t="e">
        <f t="shared" si="156"/>
        <v>#VALUE!</v>
      </c>
      <c r="P767" s="113" t="e">
        <f t="shared" si="157"/>
        <v>#VALUE!</v>
      </c>
      <c r="Q767" s="113">
        <f>SUMIFS(Zahlungsfreigabe!$K$12:$K$1000,Zahlungsfreigabe!$C$12:$C$1000,Baukosten!F767,Zahlungsfreigabe!$E$12:$E$1000,D767)</f>
        <v>0</v>
      </c>
      <c r="R767" s="113" t="e">
        <f t="shared" si="158"/>
        <v>#VALUE!</v>
      </c>
      <c r="S767" s="130" t="e">
        <f t="shared" si="159"/>
        <v>#VALUE!</v>
      </c>
      <c r="T767" s="55">
        <v>0</v>
      </c>
      <c r="U767" s="113" t="e">
        <f t="shared" si="160"/>
        <v>#VALUE!</v>
      </c>
      <c r="V767" s="11"/>
      <c r="W767" s="11"/>
      <c r="AC767" s="100" t="str">
        <f t="shared" si="149"/>
        <v/>
      </c>
      <c r="AD767" s="129" t="e">
        <f t="shared" si="150"/>
        <v>#VALUE!</v>
      </c>
      <c r="AE767" s="5" t="e">
        <f t="shared" si="151"/>
        <v>#VALUE!</v>
      </c>
    </row>
    <row r="768" spans="1:31" x14ac:dyDescent="0.2">
      <c r="A768" s="41" t="str">
        <f>IF(F768="","",1+MAX(A$10:A767))</f>
        <v/>
      </c>
      <c r="B768" s="10"/>
      <c r="C768" s="10">
        <v>334</v>
      </c>
      <c r="D768" s="11" t="s">
        <v>106</v>
      </c>
      <c r="E768" s="113"/>
      <c r="F768" s="11"/>
      <c r="G768" s="113"/>
      <c r="H768" s="114">
        <v>0</v>
      </c>
      <c r="I768" s="113">
        <f t="shared" si="152"/>
        <v>0</v>
      </c>
      <c r="J768" s="113">
        <f t="shared" si="153"/>
        <v>0</v>
      </c>
      <c r="K768" s="113" t="str">
        <f>IF(ISERROR(VLOOKUP(AC768,Nachträge!$A$2:$Y$646,25,FALSE)),"",VLOOKUP(AC768,Nachträge!$A$2:$Y$646,25,FALSE))</f>
        <v/>
      </c>
      <c r="L768" s="114">
        <v>0</v>
      </c>
      <c r="M768" s="113" t="e">
        <f t="shared" si="154"/>
        <v>#VALUE!</v>
      </c>
      <c r="N768" s="113" t="e">
        <f t="shared" si="155"/>
        <v>#VALUE!</v>
      </c>
      <c r="O768" s="113" t="e">
        <f t="shared" si="156"/>
        <v>#VALUE!</v>
      </c>
      <c r="P768" s="113" t="e">
        <f t="shared" si="157"/>
        <v>#VALUE!</v>
      </c>
      <c r="Q768" s="113">
        <f>SUMIFS(Zahlungsfreigabe!$K$12:$K$1000,Zahlungsfreigabe!$C$12:$C$1000,Baukosten!F768,Zahlungsfreigabe!$E$12:$E$1000,D768)</f>
        <v>0</v>
      </c>
      <c r="R768" s="113" t="e">
        <f t="shared" si="158"/>
        <v>#VALUE!</v>
      </c>
      <c r="S768" s="130" t="e">
        <f t="shared" si="159"/>
        <v>#VALUE!</v>
      </c>
      <c r="T768" s="55">
        <v>0</v>
      </c>
      <c r="U768" s="113" t="e">
        <f t="shared" si="160"/>
        <v>#VALUE!</v>
      </c>
      <c r="V768" s="11"/>
      <c r="W768" s="11"/>
      <c r="AC768" s="100" t="str">
        <f t="shared" si="149"/>
        <v/>
      </c>
      <c r="AD768" s="129" t="e">
        <f t="shared" si="150"/>
        <v>#VALUE!</v>
      </c>
      <c r="AE768" s="5" t="e">
        <f t="shared" si="151"/>
        <v>#VALUE!</v>
      </c>
    </row>
    <row r="769" spans="1:31" x14ac:dyDescent="0.2">
      <c r="A769" s="41" t="str">
        <f>IF(F769="","",1+MAX(A$10:A768))</f>
        <v/>
      </c>
      <c r="B769" s="10"/>
      <c r="C769" s="10">
        <v>334</v>
      </c>
      <c r="D769" s="11" t="s">
        <v>106</v>
      </c>
      <c r="E769" s="113"/>
      <c r="F769" s="11"/>
      <c r="G769" s="113"/>
      <c r="H769" s="114">
        <v>0</v>
      </c>
      <c r="I769" s="113">
        <f t="shared" si="152"/>
        <v>0</v>
      </c>
      <c r="J769" s="113">
        <f t="shared" si="153"/>
        <v>0</v>
      </c>
      <c r="K769" s="113" t="str">
        <f>IF(ISERROR(VLOOKUP(AC769,Nachträge!$A$2:$Y$646,25,FALSE)),"",VLOOKUP(AC769,Nachträge!$A$2:$Y$646,25,FALSE))</f>
        <v/>
      </c>
      <c r="L769" s="114">
        <v>0</v>
      </c>
      <c r="M769" s="113" t="e">
        <f t="shared" si="154"/>
        <v>#VALUE!</v>
      </c>
      <c r="N769" s="113" t="e">
        <f t="shared" si="155"/>
        <v>#VALUE!</v>
      </c>
      <c r="O769" s="113" t="e">
        <f t="shared" si="156"/>
        <v>#VALUE!</v>
      </c>
      <c r="P769" s="113" t="e">
        <f t="shared" si="157"/>
        <v>#VALUE!</v>
      </c>
      <c r="Q769" s="113">
        <f>SUMIFS(Zahlungsfreigabe!$K$12:$K$1000,Zahlungsfreigabe!$C$12:$C$1000,Baukosten!F769,Zahlungsfreigabe!$E$12:$E$1000,D769)</f>
        <v>0</v>
      </c>
      <c r="R769" s="113" t="e">
        <f t="shared" si="158"/>
        <v>#VALUE!</v>
      </c>
      <c r="S769" s="130" t="e">
        <f t="shared" si="159"/>
        <v>#VALUE!</v>
      </c>
      <c r="T769" s="55">
        <v>0</v>
      </c>
      <c r="U769" s="113" t="e">
        <f t="shared" si="160"/>
        <v>#VALUE!</v>
      </c>
      <c r="V769" s="11"/>
      <c r="W769" s="11"/>
      <c r="AC769" s="100" t="str">
        <f t="shared" si="149"/>
        <v/>
      </c>
      <c r="AD769" s="129" t="e">
        <f t="shared" si="150"/>
        <v>#VALUE!</v>
      </c>
      <c r="AE769" s="5" t="e">
        <f t="shared" si="151"/>
        <v>#VALUE!</v>
      </c>
    </row>
    <row r="770" spans="1:31" x14ac:dyDescent="0.2">
      <c r="A770" s="41" t="str">
        <f>IF(F770="","",1+MAX(A$10:A769))</f>
        <v/>
      </c>
      <c r="B770" s="10"/>
      <c r="C770" s="10">
        <v>334</v>
      </c>
      <c r="D770" s="11" t="s">
        <v>106</v>
      </c>
      <c r="E770" s="113"/>
      <c r="F770" s="11"/>
      <c r="G770" s="113"/>
      <c r="H770" s="114">
        <v>0</v>
      </c>
      <c r="I770" s="113">
        <f t="shared" si="152"/>
        <v>0</v>
      </c>
      <c r="J770" s="113">
        <f t="shared" si="153"/>
        <v>0</v>
      </c>
      <c r="K770" s="113" t="str">
        <f>IF(ISERROR(VLOOKUP(AC770,Nachträge!$A$2:$Y$646,25,FALSE)),"",VLOOKUP(AC770,Nachträge!$A$2:$Y$646,25,FALSE))</f>
        <v/>
      </c>
      <c r="L770" s="114">
        <v>0</v>
      </c>
      <c r="M770" s="113" t="e">
        <f t="shared" si="154"/>
        <v>#VALUE!</v>
      </c>
      <c r="N770" s="113" t="e">
        <f t="shared" si="155"/>
        <v>#VALUE!</v>
      </c>
      <c r="O770" s="113" t="e">
        <f t="shared" si="156"/>
        <v>#VALUE!</v>
      </c>
      <c r="P770" s="113" t="e">
        <f t="shared" si="157"/>
        <v>#VALUE!</v>
      </c>
      <c r="Q770" s="113">
        <f>SUMIFS(Zahlungsfreigabe!$K$12:$K$1000,Zahlungsfreigabe!$C$12:$C$1000,Baukosten!F770,Zahlungsfreigabe!$E$12:$E$1000,D770)</f>
        <v>0</v>
      </c>
      <c r="R770" s="113" t="e">
        <f t="shared" si="158"/>
        <v>#VALUE!</v>
      </c>
      <c r="S770" s="130" t="e">
        <f t="shared" si="159"/>
        <v>#VALUE!</v>
      </c>
      <c r="T770" s="55">
        <v>0</v>
      </c>
      <c r="U770" s="113" t="e">
        <f t="shared" si="160"/>
        <v>#VALUE!</v>
      </c>
      <c r="V770" s="11"/>
      <c r="W770" s="11"/>
      <c r="AC770" s="100" t="str">
        <f t="shared" si="149"/>
        <v/>
      </c>
      <c r="AD770" s="129" t="e">
        <f t="shared" si="150"/>
        <v>#VALUE!</v>
      </c>
      <c r="AE770" s="5" t="e">
        <f t="shared" si="151"/>
        <v>#VALUE!</v>
      </c>
    </row>
    <row r="771" spans="1:31" x14ac:dyDescent="0.2">
      <c r="A771" s="41" t="str">
        <f>IF(F771="","",1+MAX(A$10:A770))</f>
        <v/>
      </c>
      <c r="B771" s="10"/>
      <c r="C771" s="10">
        <v>334</v>
      </c>
      <c r="D771" s="11" t="s">
        <v>106</v>
      </c>
      <c r="E771" s="113"/>
      <c r="F771" s="11"/>
      <c r="G771" s="113"/>
      <c r="H771" s="114">
        <v>0</v>
      </c>
      <c r="I771" s="113">
        <f t="shared" si="152"/>
        <v>0</v>
      </c>
      <c r="J771" s="113">
        <f t="shared" si="153"/>
        <v>0</v>
      </c>
      <c r="K771" s="113" t="str">
        <f>IF(ISERROR(VLOOKUP(AC771,Nachträge!$A$2:$Y$646,25,FALSE)),"",VLOOKUP(AC771,Nachträge!$A$2:$Y$646,25,FALSE))</f>
        <v/>
      </c>
      <c r="L771" s="114">
        <v>0</v>
      </c>
      <c r="M771" s="113" t="e">
        <f t="shared" si="154"/>
        <v>#VALUE!</v>
      </c>
      <c r="N771" s="113" t="e">
        <f t="shared" si="155"/>
        <v>#VALUE!</v>
      </c>
      <c r="O771" s="113" t="e">
        <f t="shared" si="156"/>
        <v>#VALUE!</v>
      </c>
      <c r="P771" s="113" t="e">
        <f t="shared" si="157"/>
        <v>#VALUE!</v>
      </c>
      <c r="Q771" s="113">
        <f>SUMIFS(Zahlungsfreigabe!$K$12:$K$1000,Zahlungsfreigabe!$C$12:$C$1000,Baukosten!F771,Zahlungsfreigabe!$E$12:$E$1000,D771)</f>
        <v>0</v>
      </c>
      <c r="R771" s="113" t="e">
        <f t="shared" si="158"/>
        <v>#VALUE!</v>
      </c>
      <c r="S771" s="130" t="e">
        <f t="shared" si="159"/>
        <v>#VALUE!</v>
      </c>
      <c r="T771" s="55">
        <v>0</v>
      </c>
      <c r="U771" s="113" t="e">
        <f t="shared" si="160"/>
        <v>#VALUE!</v>
      </c>
      <c r="V771" s="11"/>
      <c r="W771" s="11"/>
      <c r="AC771" s="100" t="str">
        <f t="shared" si="149"/>
        <v/>
      </c>
      <c r="AD771" s="129" t="e">
        <f t="shared" si="150"/>
        <v>#VALUE!</v>
      </c>
      <c r="AE771" s="5" t="e">
        <f t="shared" si="151"/>
        <v>#VALUE!</v>
      </c>
    </row>
    <row r="772" spans="1:31" x14ac:dyDescent="0.2">
      <c r="A772" s="41" t="str">
        <f>IF(F772="","",1+MAX(A$10:A771))</f>
        <v/>
      </c>
      <c r="B772" s="10"/>
      <c r="C772" s="10">
        <v>334</v>
      </c>
      <c r="D772" s="11" t="s">
        <v>106</v>
      </c>
      <c r="E772" s="113"/>
      <c r="F772" s="11"/>
      <c r="G772" s="113"/>
      <c r="H772" s="114">
        <v>0</v>
      </c>
      <c r="I772" s="113">
        <f t="shared" si="152"/>
        <v>0</v>
      </c>
      <c r="J772" s="113">
        <f t="shared" si="153"/>
        <v>0</v>
      </c>
      <c r="K772" s="113" t="str">
        <f>IF(ISERROR(VLOOKUP(AC772,Nachträge!$A$2:$Y$646,25,FALSE)),"",VLOOKUP(AC772,Nachträge!$A$2:$Y$646,25,FALSE))</f>
        <v/>
      </c>
      <c r="L772" s="114">
        <v>0</v>
      </c>
      <c r="M772" s="113" t="e">
        <f t="shared" si="154"/>
        <v>#VALUE!</v>
      </c>
      <c r="N772" s="113" t="e">
        <f t="shared" si="155"/>
        <v>#VALUE!</v>
      </c>
      <c r="O772" s="113" t="e">
        <f t="shared" si="156"/>
        <v>#VALUE!</v>
      </c>
      <c r="P772" s="113" t="e">
        <f t="shared" si="157"/>
        <v>#VALUE!</v>
      </c>
      <c r="Q772" s="113">
        <f>SUMIFS(Zahlungsfreigabe!$K$12:$K$1000,Zahlungsfreigabe!$C$12:$C$1000,Baukosten!F772,Zahlungsfreigabe!$E$12:$E$1000,D772)</f>
        <v>0</v>
      </c>
      <c r="R772" s="113" t="e">
        <f t="shared" si="158"/>
        <v>#VALUE!</v>
      </c>
      <c r="S772" s="130" t="e">
        <f t="shared" si="159"/>
        <v>#VALUE!</v>
      </c>
      <c r="T772" s="55">
        <v>0</v>
      </c>
      <c r="U772" s="113" t="e">
        <f t="shared" si="160"/>
        <v>#VALUE!</v>
      </c>
      <c r="V772" s="11"/>
      <c r="W772" s="11"/>
      <c r="AC772" s="100" t="str">
        <f t="shared" si="149"/>
        <v/>
      </c>
      <c r="AD772" s="129" t="e">
        <f t="shared" si="150"/>
        <v>#VALUE!</v>
      </c>
      <c r="AE772" s="5" t="e">
        <f t="shared" si="151"/>
        <v>#VALUE!</v>
      </c>
    </row>
    <row r="773" spans="1:31" x14ac:dyDescent="0.2">
      <c r="A773" s="41" t="str">
        <f>IF(F773="","",1+MAX(A$10:A772))</f>
        <v/>
      </c>
      <c r="B773" s="10"/>
      <c r="C773" s="10">
        <v>334</v>
      </c>
      <c r="D773" s="11" t="s">
        <v>106</v>
      </c>
      <c r="E773" s="113"/>
      <c r="F773" s="11"/>
      <c r="G773" s="113"/>
      <c r="H773" s="114">
        <v>0</v>
      </c>
      <c r="I773" s="113">
        <f t="shared" si="152"/>
        <v>0</v>
      </c>
      <c r="J773" s="113">
        <f t="shared" si="153"/>
        <v>0</v>
      </c>
      <c r="K773" s="113" t="str">
        <f>IF(ISERROR(VLOOKUP(AC773,Nachträge!$A$2:$Y$646,25,FALSE)),"",VLOOKUP(AC773,Nachträge!$A$2:$Y$646,25,FALSE))</f>
        <v/>
      </c>
      <c r="L773" s="114">
        <v>0</v>
      </c>
      <c r="M773" s="113" t="e">
        <f t="shared" si="154"/>
        <v>#VALUE!</v>
      </c>
      <c r="N773" s="113" t="e">
        <f t="shared" si="155"/>
        <v>#VALUE!</v>
      </c>
      <c r="O773" s="113" t="e">
        <f t="shared" si="156"/>
        <v>#VALUE!</v>
      </c>
      <c r="P773" s="113" t="e">
        <f t="shared" si="157"/>
        <v>#VALUE!</v>
      </c>
      <c r="Q773" s="113">
        <f>SUMIFS(Zahlungsfreigabe!$K$12:$K$1000,Zahlungsfreigabe!$C$12:$C$1000,Baukosten!F773,Zahlungsfreigabe!$E$12:$E$1000,D773)</f>
        <v>0</v>
      </c>
      <c r="R773" s="113" t="e">
        <f t="shared" si="158"/>
        <v>#VALUE!</v>
      </c>
      <c r="S773" s="130" t="e">
        <f t="shared" si="159"/>
        <v>#VALUE!</v>
      </c>
      <c r="T773" s="55">
        <v>0</v>
      </c>
      <c r="U773" s="113" t="e">
        <f t="shared" si="160"/>
        <v>#VALUE!</v>
      </c>
      <c r="V773" s="11"/>
      <c r="W773" s="11"/>
      <c r="AC773" s="100" t="str">
        <f t="shared" si="149"/>
        <v/>
      </c>
      <c r="AD773" s="129" t="e">
        <f t="shared" si="150"/>
        <v>#VALUE!</v>
      </c>
      <c r="AE773" s="5" t="e">
        <f t="shared" si="151"/>
        <v>#VALUE!</v>
      </c>
    </row>
    <row r="774" spans="1:31" x14ac:dyDescent="0.2">
      <c r="A774" s="41" t="str">
        <f>IF(F774="","",1+MAX(A$10:A773))</f>
        <v/>
      </c>
      <c r="B774" s="10"/>
      <c r="C774" s="10">
        <v>336</v>
      </c>
      <c r="D774" s="11" t="s">
        <v>10</v>
      </c>
      <c r="E774" s="113"/>
      <c r="F774" s="11"/>
      <c r="G774" s="113"/>
      <c r="H774" s="114">
        <v>0</v>
      </c>
      <c r="I774" s="113">
        <f t="shared" si="152"/>
        <v>0</v>
      </c>
      <c r="J774" s="113">
        <f t="shared" si="153"/>
        <v>0</v>
      </c>
      <c r="K774" s="113" t="str">
        <f>IF(ISERROR(VLOOKUP(AC774,Nachträge!$A$2:$Y$646,25,FALSE)),"",VLOOKUP(AC774,Nachträge!$A$2:$Y$646,25,FALSE))</f>
        <v/>
      </c>
      <c r="L774" s="114">
        <v>0</v>
      </c>
      <c r="M774" s="113" t="e">
        <f t="shared" si="154"/>
        <v>#VALUE!</v>
      </c>
      <c r="N774" s="113" t="e">
        <f t="shared" si="155"/>
        <v>#VALUE!</v>
      </c>
      <c r="O774" s="113" t="e">
        <f t="shared" si="156"/>
        <v>#VALUE!</v>
      </c>
      <c r="P774" s="113" t="e">
        <f t="shared" si="157"/>
        <v>#VALUE!</v>
      </c>
      <c r="Q774" s="113">
        <f>SUMIFS(Zahlungsfreigabe!$K$12:$K$1000,Zahlungsfreigabe!$C$12:$C$1000,Baukosten!F774,Zahlungsfreigabe!$E$12:$E$1000,D774)</f>
        <v>0</v>
      </c>
      <c r="R774" s="113" t="e">
        <f t="shared" si="158"/>
        <v>#VALUE!</v>
      </c>
      <c r="S774" s="130" t="e">
        <f t="shared" si="159"/>
        <v>#VALUE!</v>
      </c>
      <c r="T774" s="55">
        <v>0</v>
      </c>
      <c r="U774" s="113" t="e">
        <f t="shared" si="160"/>
        <v>#VALUE!</v>
      </c>
      <c r="V774" s="11"/>
      <c r="W774" s="11"/>
      <c r="AC774" s="100" t="str">
        <f t="shared" si="149"/>
        <v/>
      </c>
      <c r="AD774" s="129" t="e">
        <f t="shared" si="150"/>
        <v>#VALUE!</v>
      </c>
      <c r="AE774" s="5" t="e">
        <f t="shared" si="151"/>
        <v>#VALUE!</v>
      </c>
    </row>
    <row r="775" spans="1:31" x14ac:dyDescent="0.2">
      <c r="A775" s="41" t="str">
        <f>IF(F775="","",1+MAX(A$10:A774))</f>
        <v/>
      </c>
      <c r="B775" s="10"/>
      <c r="C775" s="10">
        <v>336</v>
      </c>
      <c r="D775" s="11" t="s">
        <v>10</v>
      </c>
      <c r="E775" s="113"/>
      <c r="F775" s="11"/>
      <c r="G775" s="113"/>
      <c r="H775" s="114">
        <v>0</v>
      </c>
      <c r="I775" s="113">
        <f t="shared" si="152"/>
        <v>0</v>
      </c>
      <c r="J775" s="113">
        <f t="shared" si="153"/>
        <v>0</v>
      </c>
      <c r="K775" s="113" t="str">
        <f>IF(ISERROR(VLOOKUP(AC775,Nachträge!$A$2:$Y$646,25,FALSE)),"",VLOOKUP(AC775,Nachträge!$A$2:$Y$646,25,FALSE))</f>
        <v/>
      </c>
      <c r="L775" s="114">
        <v>0</v>
      </c>
      <c r="M775" s="113" t="e">
        <f t="shared" si="154"/>
        <v>#VALUE!</v>
      </c>
      <c r="N775" s="113" t="e">
        <f t="shared" si="155"/>
        <v>#VALUE!</v>
      </c>
      <c r="O775" s="113" t="e">
        <f t="shared" si="156"/>
        <v>#VALUE!</v>
      </c>
      <c r="P775" s="113" t="e">
        <f t="shared" si="157"/>
        <v>#VALUE!</v>
      </c>
      <c r="Q775" s="113">
        <f>SUMIFS(Zahlungsfreigabe!$K$12:$K$1000,Zahlungsfreigabe!$C$12:$C$1000,Baukosten!F775,Zahlungsfreigabe!$E$12:$E$1000,D775)</f>
        <v>0</v>
      </c>
      <c r="R775" s="113" t="e">
        <f t="shared" si="158"/>
        <v>#VALUE!</v>
      </c>
      <c r="S775" s="130" t="e">
        <f t="shared" si="159"/>
        <v>#VALUE!</v>
      </c>
      <c r="T775" s="55">
        <v>0</v>
      </c>
      <c r="U775" s="113" t="e">
        <f t="shared" si="160"/>
        <v>#VALUE!</v>
      </c>
      <c r="V775" s="11"/>
      <c r="W775" s="11"/>
      <c r="AC775" s="100" t="str">
        <f t="shared" si="149"/>
        <v/>
      </c>
      <c r="AD775" s="129" t="e">
        <f t="shared" si="150"/>
        <v>#VALUE!</v>
      </c>
      <c r="AE775" s="5" t="e">
        <f t="shared" si="151"/>
        <v>#VALUE!</v>
      </c>
    </row>
    <row r="776" spans="1:31" x14ac:dyDescent="0.2">
      <c r="A776" s="41" t="str">
        <f>IF(F776="","",1+MAX(A$10:A775))</f>
        <v/>
      </c>
      <c r="B776" s="10"/>
      <c r="C776" s="10">
        <v>336</v>
      </c>
      <c r="D776" s="11" t="s">
        <v>10</v>
      </c>
      <c r="E776" s="113"/>
      <c r="F776" s="11"/>
      <c r="G776" s="113"/>
      <c r="H776" s="114">
        <v>0</v>
      </c>
      <c r="I776" s="113">
        <f t="shared" si="152"/>
        <v>0</v>
      </c>
      <c r="J776" s="113">
        <f t="shared" si="153"/>
        <v>0</v>
      </c>
      <c r="K776" s="113" t="str">
        <f>IF(ISERROR(VLOOKUP(AC776,Nachträge!$A$2:$Y$646,25,FALSE)),"",VLOOKUP(AC776,Nachträge!$A$2:$Y$646,25,FALSE))</f>
        <v/>
      </c>
      <c r="L776" s="114">
        <v>0</v>
      </c>
      <c r="M776" s="113" t="e">
        <f t="shared" si="154"/>
        <v>#VALUE!</v>
      </c>
      <c r="N776" s="113" t="e">
        <f t="shared" si="155"/>
        <v>#VALUE!</v>
      </c>
      <c r="O776" s="113" t="e">
        <f t="shared" si="156"/>
        <v>#VALUE!</v>
      </c>
      <c r="P776" s="113" t="e">
        <f t="shared" si="157"/>
        <v>#VALUE!</v>
      </c>
      <c r="Q776" s="113">
        <f>SUMIFS(Zahlungsfreigabe!$K$12:$K$1000,Zahlungsfreigabe!$C$12:$C$1000,Baukosten!F776,Zahlungsfreigabe!$E$12:$E$1000,D776)</f>
        <v>0</v>
      </c>
      <c r="R776" s="113" t="e">
        <f t="shared" si="158"/>
        <v>#VALUE!</v>
      </c>
      <c r="S776" s="130" t="e">
        <f t="shared" si="159"/>
        <v>#VALUE!</v>
      </c>
      <c r="T776" s="55">
        <v>0</v>
      </c>
      <c r="U776" s="113" t="e">
        <f t="shared" si="160"/>
        <v>#VALUE!</v>
      </c>
      <c r="V776" s="11"/>
      <c r="W776" s="11"/>
      <c r="AC776" s="100" t="str">
        <f t="shared" si="149"/>
        <v/>
      </c>
      <c r="AD776" s="129" t="e">
        <f t="shared" si="150"/>
        <v>#VALUE!</v>
      </c>
      <c r="AE776" s="5" t="e">
        <f t="shared" si="151"/>
        <v>#VALUE!</v>
      </c>
    </row>
    <row r="777" spans="1:31" x14ac:dyDescent="0.2">
      <c r="A777" s="41" t="str">
        <f>IF(F777="","",1+MAX(A$10:A776))</f>
        <v/>
      </c>
      <c r="B777" s="10"/>
      <c r="C777" s="10">
        <v>336</v>
      </c>
      <c r="D777" s="11" t="s">
        <v>10</v>
      </c>
      <c r="E777" s="113"/>
      <c r="F777" s="11"/>
      <c r="G777" s="113"/>
      <c r="H777" s="114">
        <v>0</v>
      </c>
      <c r="I777" s="113">
        <f t="shared" si="152"/>
        <v>0</v>
      </c>
      <c r="J777" s="113">
        <f t="shared" si="153"/>
        <v>0</v>
      </c>
      <c r="K777" s="113" t="str">
        <f>IF(ISERROR(VLOOKUP(AC777,Nachträge!$A$2:$Y$646,25,FALSE)),"",VLOOKUP(AC777,Nachträge!$A$2:$Y$646,25,FALSE))</f>
        <v/>
      </c>
      <c r="L777" s="114">
        <v>0</v>
      </c>
      <c r="M777" s="113" t="e">
        <f t="shared" si="154"/>
        <v>#VALUE!</v>
      </c>
      <c r="N777" s="113" t="e">
        <f t="shared" si="155"/>
        <v>#VALUE!</v>
      </c>
      <c r="O777" s="113" t="e">
        <f t="shared" si="156"/>
        <v>#VALUE!</v>
      </c>
      <c r="P777" s="113" t="e">
        <f t="shared" si="157"/>
        <v>#VALUE!</v>
      </c>
      <c r="Q777" s="113">
        <f>SUMIFS(Zahlungsfreigabe!$K$12:$K$1000,Zahlungsfreigabe!$C$12:$C$1000,Baukosten!F777,Zahlungsfreigabe!$E$12:$E$1000,D777)</f>
        <v>0</v>
      </c>
      <c r="R777" s="113" t="e">
        <f t="shared" si="158"/>
        <v>#VALUE!</v>
      </c>
      <c r="S777" s="130" t="e">
        <f t="shared" si="159"/>
        <v>#VALUE!</v>
      </c>
      <c r="T777" s="55">
        <v>0</v>
      </c>
      <c r="U777" s="113" t="e">
        <f t="shared" si="160"/>
        <v>#VALUE!</v>
      </c>
      <c r="V777" s="11"/>
      <c r="W777" s="11"/>
      <c r="AC777" s="100" t="str">
        <f t="shared" si="149"/>
        <v/>
      </c>
      <c r="AD777" s="129" t="e">
        <f t="shared" si="150"/>
        <v>#VALUE!</v>
      </c>
      <c r="AE777" s="5" t="e">
        <f t="shared" si="151"/>
        <v>#VALUE!</v>
      </c>
    </row>
    <row r="778" spans="1:31" x14ac:dyDescent="0.2">
      <c r="A778" s="41" t="str">
        <f>IF(F778="","",1+MAX(A$10:A777))</f>
        <v/>
      </c>
      <c r="B778" s="10"/>
      <c r="C778" s="10">
        <v>336</v>
      </c>
      <c r="D778" s="11" t="s">
        <v>10</v>
      </c>
      <c r="E778" s="113"/>
      <c r="F778" s="11"/>
      <c r="G778" s="113"/>
      <c r="H778" s="114">
        <v>0</v>
      </c>
      <c r="I778" s="113">
        <f t="shared" si="152"/>
        <v>0</v>
      </c>
      <c r="J778" s="113">
        <f t="shared" si="153"/>
        <v>0</v>
      </c>
      <c r="K778" s="113" t="str">
        <f>IF(ISERROR(VLOOKUP(AC778,Nachträge!$A$2:$Y$646,25,FALSE)),"",VLOOKUP(AC778,Nachträge!$A$2:$Y$646,25,FALSE))</f>
        <v/>
      </c>
      <c r="L778" s="114">
        <v>0</v>
      </c>
      <c r="M778" s="113" t="e">
        <f t="shared" si="154"/>
        <v>#VALUE!</v>
      </c>
      <c r="N778" s="113" t="e">
        <f t="shared" si="155"/>
        <v>#VALUE!</v>
      </c>
      <c r="O778" s="113" t="e">
        <f t="shared" si="156"/>
        <v>#VALUE!</v>
      </c>
      <c r="P778" s="113" t="e">
        <f t="shared" si="157"/>
        <v>#VALUE!</v>
      </c>
      <c r="Q778" s="113">
        <f>SUMIFS(Zahlungsfreigabe!$K$12:$K$1000,Zahlungsfreigabe!$C$12:$C$1000,Baukosten!F778,Zahlungsfreigabe!$E$12:$E$1000,D778)</f>
        <v>0</v>
      </c>
      <c r="R778" s="113" t="e">
        <f t="shared" si="158"/>
        <v>#VALUE!</v>
      </c>
      <c r="S778" s="130" t="e">
        <f t="shared" si="159"/>
        <v>#VALUE!</v>
      </c>
      <c r="T778" s="55">
        <v>0</v>
      </c>
      <c r="U778" s="113" t="e">
        <f t="shared" si="160"/>
        <v>#VALUE!</v>
      </c>
      <c r="V778" s="11"/>
      <c r="W778" s="11"/>
      <c r="AC778" s="100" t="str">
        <f t="shared" si="149"/>
        <v/>
      </c>
      <c r="AD778" s="129" t="e">
        <f t="shared" si="150"/>
        <v>#VALUE!</v>
      </c>
      <c r="AE778" s="5" t="e">
        <f t="shared" si="151"/>
        <v>#VALUE!</v>
      </c>
    </row>
    <row r="779" spans="1:31" x14ac:dyDescent="0.2">
      <c r="A779" s="41" t="str">
        <f>IF(F779="","",1+MAX(A$10:A778))</f>
        <v/>
      </c>
      <c r="B779" s="10"/>
      <c r="C779" s="10">
        <v>336</v>
      </c>
      <c r="D779" s="11" t="s">
        <v>10</v>
      </c>
      <c r="E779" s="113"/>
      <c r="F779" s="11"/>
      <c r="G779" s="113"/>
      <c r="H779" s="114">
        <v>0</v>
      </c>
      <c r="I779" s="113">
        <f t="shared" si="152"/>
        <v>0</v>
      </c>
      <c r="J779" s="113">
        <f t="shared" si="153"/>
        <v>0</v>
      </c>
      <c r="K779" s="113" t="str">
        <f>IF(ISERROR(VLOOKUP(AC779,Nachträge!$A$2:$Y$646,25,FALSE)),"",VLOOKUP(AC779,Nachträge!$A$2:$Y$646,25,FALSE))</f>
        <v/>
      </c>
      <c r="L779" s="114">
        <v>0</v>
      </c>
      <c r="M779" s="113" t="e">
        <f t="shared" si="154"/>
        <v>#VALUE!</v>
      </c>
      <c r="N779" s="113" t="e">
        <f t="shared" si="155"/>
        <v>#VALUE!</v>
      </c>
      <c r="O779" s="113" t="e">
        <f t="shared" si="156"/>
        <v>#VALUE!</v>
      </c>
      <c r="P779" s="113" t="e">
        <f t="shared" si="157"/>
        <v>#VALUE!</v>
      </c>
      <c r="Q779" s="113">
        <f>SUMIFS(Zahlungsfreigabe!$K$12:$K$1000,Zahlungsfreigabe!$C$12:$C$1000,Baukosten!F779,Zahlungsfreigabe!$E$12:$E$1000,D779)</f>
        <v>0</v>
      </c>
      <c r="R779" s="113" t="e">
        <f t="shared" si="158"/>
        <v>#VALUE!</v>
      </c>
      <c r="S779" s="130" t="e">
        <f t="shared" si="159"/>
        <v>#VALUE!</v>
      </c>
      <c r="T779" s="55">
        <v>0</v>
      </c>
      <c r="U779" s="113" t="e">
        <f t="shared" si="160"/>
        <v>#VALUE!</v>
      </c>
      <c r="V779" s="11"/>
      <c r="W779" s="11"/>
      <c r="AC779" s="100" t="str">
        <f t="shared" si="149"/>
        <v/>
      </c>
      <c r="AD779" s="129" t="e">
        <f t="shared" si="150"/>
        <v>#VALUE!</v>
      </c>
      <c r="AE779" s="5" t="e">
        <f t="shared" si="151"/>
        <v>#VALUE!</v>
      </c>
    </row>
    <row r="780" spans="1:31" x14ac:dyDescent="0.2">
      <c r="A780" s="41" t="str">
        <f>IF(F780="","",1+MAX(A$10:A779))</f>
        <v/>
      </c>
      <c r="B780" s="10"/>
      <c r="C780" s="10">
        <v>336</v>
      </c>
      <c r="D780" s="11" t="s">
        <v>10</v>
      </c>
      <c r="E780" s="113"/>
      <c r="F780" s="11"/>
      <c r="G780" s="113"/>
      <c r="H780" s="114">
        <v>0</v>
      </c>
      <c r="I780" s="113">
        <f t="shared" si="152"/>
        <v>0</v>
      </c>
      <c r="J780" s="113">
        <f t="shared" si="153"/>
        <v>0</v>
      </c>
      <c r="K780" s="113" t="str">
        <f>IF(ISERROR(VLOOKUP(AC780,Nachträge!$A$2:$Y$646,25,FALSE)),"",VLOOKUP(AC780,Nachträge!$A$2:$Y$646,25,FALSE))</f>
        <v/>
      </c>
      <c r="L780" s="114">
        <v>0</v>
      </c>
      <c r="M780" s="113" t="e">
        <f t="shared" si="154"/>
        <v>#VALUE!</v>
      </c>
      <c r="N780" s="113" t="e">
        <f t="shared" si="155"/>
        <v>#VALUE!</v>
      </c>
      <c r="O780" s="113" t="e">
        <f t="shared" si="156"/>
        <v>#VALUE!</v>
      </c>
      <c r="P780" s="113" t="e">
        <f t="shared" si="157"/>
        <v>#VALUE!</v>
      </c>
      <c r="Q780" s="113">
        <f>SUMIFS(Zahlungsfreigabe!$K$12:$K$1000,Zahlungsfreigabe!$C$12:$C$1000,Baukosten!F780,Zahlungsfreigabe!$E$12:$E$1000,D780)</f>
        <v>0</v>
      </c>
      <c r="R780" s="113" t="e">
        <f t="shared" si="158"/>
        <v>#VALUE!</v>
      </c>
      <c r="S780" s="130" t="e">
        <f t="shared" si="159"/>
        <v>#VALUE!</v>
      </c>
      <c r="T780" s="55">
        <v>0</v>
      </c>
      <c r="U780" s="113" t="e">
        <f t="shared" si="160"/>
        <v>#VALUE!</v>
      </c>
      <c r="V780" s="11"/>
      <c r="W780" s="11"/>
      <c r="AC780" s="100" t="str">
        <f t="shared" ref="AC780:AC843" si="161">IFERROR(A780,"")</f>
        <v/>
      </c>
      <c r="AD780" s="129" t="e">
        <f t="shared" ref="AD780:AD843" si="162">J780+K780</f>
        <v>#VALUE!</v>
      </c>
      <c r="AE780" s="5" t="e">
        <f t="shared" ref="AE780:AE843" si="163">(AD780/100)*80</f>
        <v>#VALUE!</v>
      </c>
    </row>
    <row r="781" spans="1:31" x14ac:dyDescent="0.2">
      <c r="A781" s="41" t="str">
        <f>IF(F781="","",1+MAX(A$10:A780))</f>
        <v/>
      </c>
      <c r="B781" s="10"/>
      <c r="C781" s="10">
        <v>336</v>
      </c>
      <c r="D781" s="11" t="s">
        <v>10</v>
      </c>
      <c r="E781" s="113"/>
      <c r="F781" s="11"/>
      <c r="G781" s="113"/>
      <c r="H781" s="114">
        <v>0</v>
      </c>
      <c r="I781" s="113">
        <f t="shared" ref="I781:I844" si="164">-SUM(G781*H781)</f>
        <v>0</v>
      </c>
      <c r="J781" s="113">
        <f t="shared" ref="J781:J844" si="165">SUM(G781+I781)</f>
        <v>0</v>
      </c>
      <c r="K781" s="113" t="str">
        <f>IF(ISERROR(VLOOKUP(AC781,Nachträge!$A$2:$Y$646,25,FALSE)),"",VLOOKUP(AC781,Nachträge!$A$2:$Y$646,25,FALSE))</f>
        <v/>
      </c>
      <c r="L781" s="114">
        <v>0</v>
      </c>
      <c r="M781" s="113" t="e">
        <f t="shared" ref="M781:M844" si="166">-SUM(K781*L781)</f>
        <v>#VALUE!</v>
      </c>
      <c r="N781" s="113" t="e">
        <f t="shared" ref="N781:N844" si="167">SUM(K781+M781)</f>
        <v>#VALUE!</v>
      </c>
      <c r="O781" s="113" t="e">
        <f t="shared" ref="O781:O844" si="168">SUM(G781+K781)</f>
        <v>#VALUE!</v>
      </c>
      <c r="P781" s="113" t="e">
        <f t="shared" ref="P781:P844" si="169">SUM(J781+N781)</f>
        <v>#VALUE!</v>
      </c>
      <c r="Q781" s="113">
        <f>SUMIFS(Zahlungsfreigabe!$K$12:$K$1000,Zahlungsfreigabe!$C$12:$C$1000,Baukosten!F781,Zahlungsfreigabe!$E$12:$E$1000,D781)</f>
        <v>0</v>
      </c>
      <c r="R781" s="113" t="e">
        <f t="shared" si="158"/>
        <v>#VALUE!</v>
      </c>
      <c r="S781" s="130" t="e">
        <f t="shared" si="159"/>
        <v>#VALUE!</v>
      </c>
      <c r="T781" s="55">
        <v>0</v>
      </c>
      <c r="U781" s="113" t="e">
        <f t="shared" si="160"/>
        <v>#VALUE!</v>
      </c>
      <c r="V781" s="11"/>
      <c r="W781" s="11"/>
      <c r="AC781" s="100" t="str">
        <f t="shared" si="161"/>
        <v/>
      </c>
      <c r="AD781" s="129" t="e">
        <f t="shared" si="162"/>
        <v>#VALUE!</v>
      </c>
      <c r="AE781" s="5" t="e">
        <f t="shared" si="163"/>
        <v>#VALUE!</v>
      </c>
    </row>
    <row r="782" spans="1:31" x14ac:dyDescent="0.2">
      <c r="A782" s="41" t="str">
        <f>IF(F782="","",1+MAX(A$10:A781))</f>
        <v/>
      </c>
      <c r="B782" s="10"/>
      <c r="C782" s="10">
        <v>336</v>
      </c>
      <c r="D782" s="11" t="s">
        <v>10</v>
      </c>
      <c r="E782" s="113"/>
      <c r="F782" s="11"/>
      <c r="G782" s="113"/>
      <c r="H782" s="114">
        <v>0</v>
      </c>
      <c r="I782" s="113">
        <f t="shared" si="164"/>
        <v>0</v>
      </c>
      <c r="J782" s="113">
        <f t="shared" si="165"/>
        <v>0</v>
      </c>
      <c r="K782" s="113" t="str">
        <f>IF(ISERROR(VLOOKUP(AC782,Nachträge!$A$2:$Y$646,25,FALSE)),"",VLOOKUP(AC782,Nachträge!$A$2:$Y$646,25,FALSE))</f>
        <v/>
      </c>
      <c r="L782" s="114">
        <v>0</v>
      </c>
      <c r="M782" s="113" t="e">
        <f t="shared" si="166"/>
        <v>#VALUE!</v>
      </c>
      <c r="N782" s="113" t="e">
        <f t="shared" si="167"/>
        <v>#VALUE!</v>
      </c>
      <c r="O782" s="113" t="e">
        <f t="shared" si="168"/>
        <v>#VALUE!</v>
      </c>
      <c r="P782" s="113" t="e">
        <f t="shared" si="169"/>
        <v>#VALUE!</v>
      </c>
      <c r="Q782" s="113">
        <f>SUMIFS(Zahlungsfreigabe!$K$12:$K$1000,Zahlungsfreigabe!$C$12:$C$1000,Baukosten!F782,Zahlungsfreigabe!$E$12:$E$1000,D782)</f>
        <v>0</v>
      </c>
      <c r="R782" s="113" t="e">
        <f t="shared" si="158"/>
        <v>#VALUE!</v>
      </c>
      <c r="S782" s="130" t="e">
        <f t="shared" si="159"/>
        <v>#VALUE!</v>
      </c>
      <c r="T782" s="55">
        <v>0</v>
      </c>
      <c r="U782" s="113" t="e">
        <f t="shared" si="160"/>
        <v>#VALUE!</v>
      </c>
      <c r="V782" s="11"/>
      <c r="W782" s="11"/>
      <c r="AC782" s="100" t="str">
        <f t="shared" si="161"/>
        <v/>
      </c>
      <c r="AD782" s="129" t="e">
        <f t="shared" si="162"/>
        <v>#VALUE!</v>
      </c>
      <c r="AE782" s="5" t="e">
        <f t="shared" si="163"/>
        <v>#VALUE!</v>
      </c>
    </row>
    <row r="783" spans="1:31" x14ac:dyDescent="0.2">
      <c r="A783" s="41" t="str">
        <f>IF(F783="","",1+MAX(A$10:A782))</f>
        <v/>
      </c>
      <c r="B783" s="10"/>
      <c r="C783" s="10">
        <v>336</v>
      </c>
      <c r="D783" s="11" t="s">
        <v>10</v>
      </c>
      <c r="E783" s="113"/>
      <c r="F783" s="11"/>
      <c r="G783" s="113"/>
      <c r="H783" s="114">
        <v>0</v>
      </c>
      <c r="I783" s="113">
        <f t="shared" si="164"/>
        <v>0</v>
      </c>
      <c r="J783" s="113">
        <f t="shared" si="165"/>
        <v>0</v>
      </c>
      <c r="K783" s="113" t="str">
        <f>IF(ISERROR(VLOOKUP(AC783,Nachträge!$A$2:$Y$646,25,FALSE)),"",VLOOKUP(AC783,Nachträge!$A$2:$Y$646,25,FALSE))</f>
        <v/>
      </c>
      <c r="L783" s="114">
        <v>0</v>
      </c>
      <c r="M783" s="113" t="e">
        <f t="shared" si="166"/>
        <v>#VALUE!</v>
      </c>
      <c r="N783" s="113" t="e">
        <f t="shared" si="167"/>
        <v>#VALUE!</v>
      </c>
      <c r="O783" s="113" t="e">
        <f t="shared" si="168"/>
        <v>#VALUE!</v>
      </c>
      <c r="P783" s="113" t="e">
        <f t="shared" si="169"/>
        <v>#VALUE!</v>
      </c>
      <c r="Q783" s="113">
        <f>SUMIFS(Zahlungsfreigabe!$K$12:$K$1000,Zahlungsfreigabe!$C$12:$C$1000,Baukosten!F783,Zahlungsfreigabe!$E$12:$E$1000,D783)</f>
        <v>0</v>
      </c>
      <c r="R783" s="113" t="e">
        <f t="shared" si="158"/>
        <v>#VALUE!</v>
      </c>
      <c r="S783" s="130" t="e">
        <f t="shared" si="159"/>
        <v>#VALUE!</v>
      </c>
      <c r="T783" s="55">
        <v>0</v>
      </c>
      <c r="U783" s="113" t="e">
        <f t="shared" si="160"/>
        <v>#VALUE!</v>
      </c>
      <c r="V783" s="11"/>
      <c r="W783" s="11"/>
      <c r="AC783" s="100" t="str">
        <f t="shared" si="161"/>
        <v/>
      </c>
      <c r="AD783" s="129" t="e">
        <f t="shared" si="162"/>
        <v>#VALUE!</v>
      </c>
      <c r="AE783" s="5" t="e">
        <f t="shared" si="163"/>
        <v>#VALUE!</v>
      </c>
    </row>
    <row r="784" spans="1:31" x14ac:dyDescent="0.2">
      <c r="A784" s="41" t="str">
        <f>IF(F784="","",1+MAX(A$10:A783))</f>
        <v/>
      </c>
      <c r="B784" s="10"/>
      <c r="C784" s="10">
        <v>336</v>
      </c>
      <c r="D784" s="11" t="s">
        <v>10</v>
      </c>
      <c r="E784" s="113"/>
      <c r="F784" s="11"/>
      <c r="G784" s="113"/>
      <c r="H784" s="114">
        <v>0</v>
      </c>
      <c r="I784" s="113">
        <f t="shared" si="164"/>
        <v>0</v>
      </c>
      <c r="J784" s="113">
        <f t="shared" si="165"/>
        <v>0</v>
      </c>
      <c r="K784" s="113" t="str">
        <f>IF(ISERROR(VLOOKUP(AC784,Nachträge!$A$2:$Y$646,25,FALSE)),"",VLOOKUP(AC784,Nachträge!$A$2:$Y$646,25,FALSE))</f>
        <v/>
      </c>
      <c r="L784" s="114">
        <v>0</v>
      </c>
      <c r="M784" s="113" t="e">
        <f t="shared" si="166"/>
        <v>#VALUE!</v>
      </c>
      <c r="N784" s="113" t="e">
        <f t="shared" si="167"/>
        <v>#VALUE!</v>
      </c>
      <c r="O784" s="113" t="e">
        <f t="shared" si="168"/>
        <v>#VALUE!</v>
      </c>
      <c r="P784" s="113" t="e">
        <f t="shared" si="169"/>
        <v>#VALUE!</v>
      </c>
      <c r="Q784" s="113">
        <f>SUMIFS(Zahlungsfreigabe!$K$12:$K$1000,Zahlungsfreigabe!$C$12:$C$1000,Baukosten!F784,Zahlungsfreigabe!$E$12:$E$1000,D784)</f>
        <v>0</v>
      </c>
      <c r="R784" s="113" t="e">
        <f t="shared" si="158"/>
        <v>#VALUE!</v>
      </c>
      <c r="S784" s="130" t="e">
        <f t="shared" si="159"/>
        <v>#VALUE!</v>
      </c>
      <c r="T784" s="55">
        <v>0</v>
      </c>
      <c r="U784" s="113" t="e">
        <f t="shared" si="160"/>
        <v>#VALUE!</v>
      </c>
      <c r="V784" s="11"/>
      <c r="W784" s="11"/>
      <c r="AC784" s="100" t="str">
        <f t="shared" si="161"/>
        <v/>
      </c>
      <c r="AD784" s="129" t="e">
        <f t="shared" si="162"/>
        <v>#VALUE!</v>
      </c>
      <c r="AE784" s="5" t="e">
        <f t="shared" si="163"/>
        <v>#VALUE!</v>
      </c>
    </row>
    <row r="785" spans="1:31" x14ac:dyDescent="0.2">
      <c r="A785" s="41" t="str">
        <f>IF(F785="","",1+MAX(A$10:A784))</f>
        <v/>
      </c>
      <c r="B785" s="10"/>
      <c r="C785" s="10">
        <v>336</v>
      </c>
      <c r="D785" s="11" t="s">
        <v>10</v>
      </c>
      <c r="E785" s="113"/>
      <c r="F785" s="11"/>
      <c r="G785" s="113"/>
      <c r="H785" s="114">
        <v>0</v>
      </c>
      <c r="I785" s="113">
        <f t="shared" si="164"/>
        <v>0</v>
      </c>
      <c r="J785" s="113">
        <f t="shared" si="165"/>
        <v>0</v>
      </c>
      <c r="K785" s="113" t="str">
        <f>IF(ISERROR(VLOOKUP(AC785,Nachträge!$A$2:$Y$646,25,FALSE)),"",VLOOKUP(AC785,Nachträge!$A$2:$Y$646,25,FALSE))</f>
        <v/>
      </c>
      <c r="L785" s="114">
        <v>0</v>
      </c>
      <c r="M785" s="113" t="e">
        <f t="shared" si="166"/>
        <v>#VALUE!</v>
      </c>
      <c r="N785" s="113" t="e">
        <f t="shared" si="167"/>
        <v>#VALUE!</v>
      </c>
      <c r="O785" s="113" t="e">
        <f t="shared" si="168"/>
        <v>#VALUE!</v>
      </c>
      <c r="P785" s="113" t="e">
        <f t="shared" si="169"/>
        <v>#VALUE!</v>
      </c>
      <c r="Q785" s="113">
        <f>SUMIFS(Zahlungsfreigabe!$K$12:$K$1000,Zahlungsfreigabe!$C$12:$C$1000,Baukosten!F785,Zahlungsfreigabe!$E$12:$E$1000,D785)</f>
        <v>0</v>
      </c>
      <c r="R785" s="113" t="e">
        <f t="shared" si="158"/>
        <v>#VALUE!</v>
      </c>
      <c r="S785" s="130" t="e">
        <f t="shared" si="159"/>
        <v>#VALUE!</v>
      </c>
      <c r="T785" s="55">
        <v>0</v>
      </c>
      <c r="U785" s="113" t="e">
        <f t="shared" si="160"/>
        <v>#VALUE!</v>
      </c>
      <c r="V785" s="11"/>
      <c r="W785" s="11"/>
      <c r="AC785" s="100" t="str">
        <f t="shared" si="161"/>
        <v/>
      </c>
      <c r="AD785" s="129" t="e">
        <f t="shared" si="162"/>
        <v>#VALUE!</v>
      </c>
      <c r="AE785" s="5" t="e">
        <f t="shared" si="163"/>
        <v>#VALUE!</v>
      </c>
    </row>
    <row r="786" spans="1:31" x14ac:dyDescent="0.2">
      <c r="A786" s="41" t="str">
        <f>IF(F786="","",1+MAX(A$10:A785))</f>
        <v/>
      </c>
      <c r="B786" s="10"/>
      <c r="C786" s="10">
        <v>336</v>
      </c>
      <c r="D786" s="11" t="s">
        <v>10</v>
      </c>
      <c r="E786" s="113"/>
      <c r="F786" s="11"/>
      <c r="G786" s="113"/>
      <c r="H786" s="114">
        <v>0</v>
      </c>
      <c r="I786" s="113">
        <f t="shared" si="164"/>
        <v>0</v>
      </c>
      <c r="J786" s="113">
        <f t="shared" si="165"/>
        <v>0</v>
      </c>
      <c r="K786" s="113" t="str">
        <f>IF(ISERROR(VLOOKUP(AC786,Nachträge!$A$2:$Y$646,25,FALSE)),"",VLOOKUP(AC786,Nachträge!$A$2:$Y$646,25,FALSE))</f>
        <v/>
      </c>
      <c r="L786" s="114">
        <v>0</v>
      </c>
      <c r="M786" s="113" t="e">
        <f t="shared" si="166"/>
        <v>#VALUE!</v>
      </c>
      <c r="N786" s="113" t="e">
        <f t="shared" si="167"/>
        <v>#VALUE!</v>
      </c>
      <c r="O786" s="113" t="e">
        <f t="shared" si="168"/>
        <v>#VALUE!</v>
      </c>
      <c r="P786" s="113" t="e">
        <f t="shared" si="169"/>
        <v>#VALUE!</v>
      </c>
      <c r="Q786" s="113">
        <f>SUMIFS(Zahlungsfreigabe!$K$12:$K$1000,Zahlungsfreigabe!$C$12:$C$1000,Baukosten!F786,Zahlungsfreigabe!$E$12:$E$1000,D786)</f>
        <v>0</v>
      </c>
      <c r="R786" s="113" t="e">
        <f t="shared" si="158"/>
        <v>#VALUE!</v>
      </c>
      <c r="S786" s="130" t="e">
        <f t="shared" si="159"/>
        <v>#VALUE!</v>
      </c>
      <c r="T786" s="55">
        <v>0</v>
      </c>
      <c r="U786" s="113" t="e">
        <f t="shared" si="160"/>
        <v>#VALUE!</v>
      </c>
      <c r="V786" s="11"/>
      <c r="W786" s="11"/>
      <c r="AC786" s="100" t="str">
        <f t="shared" si="161"/>
        <v/>
      </c>
      <c r="AD786" s="129" t="e">
        <f t="shared" si="162"/>
        <v>#VALUE!</v>
      </c>
      <c r="AE786" s="5" t="e">
        <f t="shared" si="163"/>
        <v>#VALUE!</v>
      </c>
    </row>
    <row r="787" spans="1:31" x14ac:dyDescent="0.2">
      <c r="A787" s="41" t="str">
        <f>IF(F787="","",1+MAX(A$10:A786))</f>
        <v/>
      </c>
      <c r="B787" s="10"/>
      <c r="C787" s="10">
        <v>336</v>
      </c>
      <c r="D787" s="11" t="s">
        <v>10</v>
      </c>
      <c r="E787" s="113"/>
      <c r="F787" s="11"/>
      <c r="G787" s="113"/>
      <c r="H787" s="114">
        <v>0</v>
      </c>
      <c r="I787" s="113">
        <f t="shared" si="164"/>
        <v>0</v>
      </c>
      <c r="J787" s="113">
        <f t="shared" si="165"/>
        <v>0</v>
      </c>
      <c r="K787" s="113" t="str">
        <f>IF(ISERROR(VLOOKUP(AC787,Nachträge!$A$2:$Y$646,25,FALSE)),"",VLOOKUP(AC787,Nachträge!$A$2:$Y$646,25,FALSE))</f>
        <v/>
      </c>
      <c r="L787" s="114">
        <v>0</v>
      </c>
      <c r="M787" s="113" t="e">
        <f t="shared" si="166"/>
        <v>#VALUE!</v>
      </c>
      <c r="N787" s="113" t="e">
        <f t="shared" si="167"/>
        <v>#VALUE!</v>
      </c>
      <c r="O787" s="113" t="e">
        <f t="shared" si="168"/>
        <v>#VALUE!</v>
      </c>
      <c r="P787" s="113" t="e">
        <f t="shared" si="169"/>
        <v>#VALUE!</v>
      </c>
      <c r="Q787" s="113">
        <f>SUMIFS(Zahlungsfreigabe!$K$12:$K$1000,Zahlungsfreigabe!$C$12:$C$1000,Baukosten!F787,Zahlungsfreigabe!$E$12:$E$1000,D787)</f>
        <v>0</v>
      </c>
      <c r="R787" s="113" t="e">
        <f t="shared" si="158"/>
        <v>#VALUE!</v>
      </c>
      <c r="S787" s="130" t="e">
        <f t="shared" si="159"/>
        <v>#VALUE!</v>
      </c>
      <c r="T787" s="55">
        <v>0</v>
      </c>
      <c r="U787" s="113" t="e">
        <f t="shared" si="160"/>
        <v>#VALUE!</v>
      </c>
      <c r="V787" s="11"/>
      <c r="W787" s="11"/>
      <c r="AC787" s="100" t="str">
        <f t="shared" si="161"/>
        <v/>
      </c>
      <c r="AD787" s="129" t="e">
        <f t="shared" si="162"/>
        <v>#VALUE!</v>
      </c>
      <c r="AE787" s="5" t="e">
        <f t="shared" si="163"/>
        <v>#VALUE!</v>
      </c>
    </row>
    <row r="788" spans="1:31" x14ac:dyDescent="0.2">
      <c r="A788" s="41" t="str">
        <f>IF(F788="","",1+MAX(A$10:A787))</f>
        <v/>
      </c>
      <c r="B788" s="10"/>
      <c r="C788" s="10">
        <v>336</v>
      </c>
      <c r="D788" s="11" t="s">
        <v>10</v>
      </c>
      <c r="E788" s="113"/>
      <c r="F788" s="11"/>
      <c r="G788" s="113"/>
      <c r="H788" s="114">
        <v>0</v>
      </c>
      <c r="I788" s="113">
        <f t="shared" si="164"/>
        <v>0</v>
      </c>
      <c r="J788" s="113">
        <f t="shared" si="165"/>
        <v>0</v>
      </c>
      <c r="K788" s="113" t="str">
        <f>IF(ISERROR(VLOOKUP(AC788,Nachträge!$A$2:$Y$646,25,FALSE)),"",VLOOKUP(AC788,Nachträge!$A$2:$Y$646,25,FALSE))</f>
        <v/>
      </c>
      <c r="L788" s="114">
        <v>0</v>
      </c>
      <c r="M788" s="113" t="e">
        <f t="shared" si="166"/>
        <v>#VALUE!</v>
      </c>
      <c r="N788" s="113" t="e">
        <f t="shared" si="167"/>
        <v>#VALUE!</v>
      </c>
      <c r="O788" s="113" t="e">
        <f t="shared" si="168"/>
        <v>#VALUE!</v>
      </c>
      <c r="P788" s="113" t="e">
        <f t="shared" si="169"/>
        <v>#VALUE!</v>
      </c>
      <c r="Q788" s="113">
        <f>SUMIFS(Zahlungsfreigabe!$K$12:$K$1000,Zahlungsfreigabe!$C$12:$C$1000,Baukosten!F788,Zahlungsfreigabe!$E$12:$E$1000,D788)</f>
        <v>0</v>
      </c>
      <c r="R788" s="113" t="e">
        <f t="shared" si="158"/>
        <v>#VALUE!</v>
      </c>
      <c r="S788" s="130" t="e">
        <f t="shared" si="159"/>
        <v>#VALUE!</v>
      </c>
      <c r="T788" s="55">
        <v>0</v>
      </c>
      <c r="U788" s="113" t="e">
        <f t="shared" si="160"/>
        <v>#VALUE!</v>
      </c>
      <c r="V788" s="11"/>
      <c r="W788" s="11"/>
      <c r="AC788" s="100" t="str">
        <f t="shared" si="161"/>
        <v/>
      </c>
      <c r="AD788" s="129" t="e">
        <f t="shared" si="162"/>
        <v>#VALUE!</v>
      </c>
      <c r="AE788" s="5" t="e">
        <f t="shared" si="163"/>
        <v>#VALUE!</v>
      </c>
    </row>
    <row r="789" spans="1:31" x14ac:dyDescent="0.2">
      <c r="A789" s="41" t="str">
        <f>IF(F789="","",1+MAX(A$10:A788))</f>
        <v/>
      </c>
      <c r="B789" s="10"/>
      <c r="C789" s="10">
        <v>336</v>
      </c>
      <c r="D789" s="11" t="s">
        <v>10</v>
      </c>
      <c r="E789" s="113"/>
      <c r="F789" s="11"/>
      <c r="G789" s="113"/>
      <c r="H789" s="114">
        <v>0</v>
      </c>
      <c r="I789" s="113">
        <f t="shared" si="164"/>
        <v>0</v>
      </c>
      <c r="J789" s="113">
        <f t="shared" si="165"/>
        <v>0</v>
      </c>
      <c r="K789" s="113" t="str">
        <f>IF(ISERROR(VLOOKUP(AC789,Nachträge!$A$2:$Y$646,25,FALSE)),"",VLOOKUP(AC789,Nachträge!$A$2:$Y$646,25,FALSE))</f>
        <v/>
      </c>
      <c r="L789" s="114">
        <v>0</v>
      </c>
      <c r="M789" s="113" t="e">
        <f t="shared" si="166"/>
        <v>#VALUE!</v>
      </c>
      <c r="N789" s="113" t="e">
        <f t="shared" si="167"/>
        <v>#VALUE!</v>
      </c>
      <c r="O789" s="113" t="e">
        <f t="shared" si="168"/>
        <v>#VALUE!</v>
      </c>
      <c r="P789" s="113" t="e">
        <f t="shared" si="169"/>
        <v>#VALUE!</v>
      </c>
      <c r="Q789" s="113">
        <f>SUMIFS(Zahlungsfreigabe!$K$12:$K$1000,Zahlungsfreigabe!$C$12:$C$1000,Baukosten!F789,Zahlungsfreigabe!$E$12:$E$1000,D789)</f>
        <v>0</v>
      </c>
      <c r="R789" s="113" t="e">
        <f t="shared" si="158"/>
        <v>#VALUE!</v>
      </c>
      <c r="S789" s="130" t="e">
        <f t="shared" si="159"/>
        <v>#VALUE!</v>
      </c>
      <c r="T789" s="55">
        <v>0</v>
      </c>
      <c r="U789" s="113" t="e">
        <f t="shared" si="160"/>
        <v>#VALUE!</v>
      </c>
      <c r="V789" s="11"/>
      <c r="W789" s="11"/>
      <c r="AC789" s="100" t="str">
        <f t="shared" si="161"/>
        <v/>
      </c>
      <c r="AD789" s="129" t="e">
        <f t="shared" si="162"/>
        <v>#VALUE!</v>
      </c>
      <c r="AE789" s="5" t="e">
        <f t="shared" si="163"/>
        <v>#VALUE!</v>
      </c>
    </row>
    <row r="790" spans="1:31" x14ac:dyDescent="0.2">
      <c r="A790" s="41" t="str">
        <f>IF(F790="","",1+MAX(A$10:A789))</f>
        <v/>
      </c>
      <c r="B790" s="10"/>
      <c r="C790" s="10">
        <v>336</v>
      </c>
      <c r="D790" s="11" t="s">
        <v>10</v>
      </c>
      <c r="E790" s="113"/>
      <c r="F790" s="11"/>
      <c r="G790" s="113"/>
      <c r="H790" s="114">
        <v>0</v>
      </c>
      <c r="I790" s="113">
        <f t="shared" si="164"/>
        <v>0</v>
      </c>
      <c r="J790" s="113">
        <f t="shared" si="165"/>
        <v>0</v>
      </c>
      <c r="K790" s="113" t="str">
        <f>IF(ISERROR(VLOOKUP(AC790,Nachträge!$A$2:$Y$646,25,FALSE)),"",VLOOKUP(AC790,Nachträge!$A$2:$Y$646,25,FALSE))</f>
        <v/>
      </c>
      <c r="L790" s="114">
        <v>0</v>
      </c>
      <c r="M790" s="113" t="e">
        <f t="shared" si="166"/>
        <v>#VALUE!</v>
      </c>
      <c r="N790" s="113" t="e">
        <f t="shared" si="167"/>
        <v>#VALUE!</v>
      </c>
      <c r="O790" s="113" t="e">
        <f t="shared" si="168"/>
        <v>#VALUE!</v>
      </c>
      <c r="P790" s="113" t="e">
        <f t="shared" si="169"/>
        <v>#VALUE!</v>
      </c>
      <c r="Q790" s="113">
        <f>SUMIFS(Zahlungsfreigabe!$K$12:$K$1000,Zahlungsfreigabe!$C$12:$C$1000,Baukosten!F790,Zahlungsfreigabe!$E$12:$E$1000,D790)</f>
        <v>0</v>
      </c>
      <c r="R790" s="113" t="e">
        <f t="shared" si="158"/>
        <v>#VALUE!</v>
      </c>
      <c r="S790" s="130" t="e">
        <f t="shared" si="159"/>
        <v>#VALUE!</v>
      </c>
      <c r="T790" s="55">
        <v>0</v>
      </c>
      <c r="U790" s="113" t="e">
        <f t="shared" si="160"/>
        <v>#VALUE!</v>
      </c>
      <c r="V790" s="11"/>
      <c r="W790" s="11"/>
      <c r="AC790" s="100" t="str">
        <f t="shared" si="161"/>
        <v/>
      </c>
      <c r="AD790" s="129" t="e">
        <f t="shared" si="162"/>
        <v>#VALUE!</v>
      </c>
      <c r="AE790" s="5" t="e">
        <f t="shared" si="163"/>
        <v>#VALUE!</v>
      </c>
    </row>
    <row r="791" spans="1:31" x14ac:dyDescent="0.2">
      <c r="A791" s="41" t="str">
        <f>IF(F791="","",1+MAX(A$10:A790))</f>
        <v/>
      </c>
      <c r="B791" s="10"/>
      <c r="C791" s="10">
        <v>336</v>
      </c>
      <c r="D791" s="11" t="s">
        <v>10</v>
      </c>
      <c r="E791" s="113"/>
      <c r="F791" s="11"/>
      <c r="G791" s="113"/>
      <c r="H791" s="114">
        <v>0</v>
      </c>
      <c r="I791" s="113">
        <f t="shared" si="164"/>
        <v>0</v>
      </c>
      <c r="J791" s="113">
        <f t="shared" si="165"/>
        <v>0</v>
      </c>
      <c r="K791" s="113" t="str">
        <f>IF(ISERROR(VLOOKUP(AC791,Nachträge!$A$2:$Y$646,25,FALSE)),"",VLOOKUP(AC791,Nachträge!$A$2:$Y$646,25,FALSE))</f>
        <v/>
      </c>
      <c r="L791" s="114">
        <v>0</v>
      </c>
      <c r="M791" s="113" t="e">
        <f t="shared" si="166"/>
        <v>#VALUE!</v>
      </c>
      <c r="N791" s="113" t="e">
        <f t="shared" si="167"/>
        <v>#VALUE!</v>
      </c>
      <c r="O791" s="113" t="e">
        <f t="shared" si="168"/>
        <v>#VALUE!</v>
      </c>
      <c r="P791" s="113" t="e">
        <f t="shared" si="169"/>
        <v>#VALUE!</v>
      </c>
      <c r="Q791" s="113">
        <f>SUMIFS(Zahlungsfreigabe!$K$12:$K$1000,Zahlungsfreigabe!$C$12:$C$1000,Baukosten!F791,Zahlungsfreigabe!$E$12:$E$1000,D791)</f>
        <v>0</v>
      </c>
      <c r="R791" s="113" t="e">
        <f t="shared" si="158"/>
        <v>#VALUE!</v>
      </c>
      <c r="S791" s="130" t="e">
        <f t="shared" si="159"/>
        <v>#VALUE!</v>
      </c>
      <c r="T791" s="55">
        <v>0</v>
      </c>
      <c r="U791" s="113" t="e">
        <f t="shared" si="160"/>
        <v>#VALUE!</v>
      </c>
      <c r="V791" s="11"/>
      <c r="W791" s="11"/>
      <c r="AC791" s="100" t="str">
        <f t="shared" si="161"/>
        <v/>
      </c>
      <c r="AD791" s="129" t="e">
        <f t="shared" si="162"/>
        <v>#VALUE!</v>
      </c>
      <c r="AE791" s="5" t="e">
        <f t="shared" si="163"/>
        <v>#VALUE!</v>
      </c>
    </row>
    <row r="792" spans="1:31" x14ac:dyDescent="0.2">
      <c r="A792" s="41" t="str">
        <f>IF(F792="","",1+MAX(A$10:A791))</f>
        <v/>
      </c>
      <c r="B792" s="10"/>
      <c r="C792" s="10">
        <v>336</v>
      </c>
      <c r="D792" s="11" t="s">
        <v>10</v>
      </c>
      <c r="E792" s="113"/>
      <c r="F792" s="11"/>
      <c r="G792" s="113"/>
      <c r="H792" s="114">
        <v>0</v>
      </c>
      <c r="I792" s="113">
        <f t="shared" si="164"/>
        <v>0</v>
      </c>
      <c r="J792" s="113">
        <f t="shared" si="165"/>
        <v>0</v>
      </c>
      <c r="K792" s="113" t="str">
        <f>IF(ISERROR(VLOOKUP(AC792,Nachträge!$A$2:$Y$646,25,FALSE)),"",VLOOKUP(AC792,Nachträge!$A$2:$Y$646,25,FALSE))</f>
        <v/>
      </c>
      <c r="L792" s="114">
        <v>0</v>
      </c>
      <c r="M792" s="113" t="e">
        <f t="shared" si="166"/>
        <v>#VALUE!</v>
      </c>
      <c r="N792" s="113" t="e">
        <f t="shared" si="167"/>
        <v>#VALUE!</v>
      </c>
      <c r="O792" s="113" t="e">
        <f t="shared" si="168"/>
        <v>#VALUE!</v>
      </c>
      <c r="P792" s="113" t="e">
        <f t="shared" si="169"/>
        <v>#VALUE!</v>
      </c>
      <c r="Q792" s="113">
        <f>SUMIFS(Zahlungsfreigabe!$K$12:$K$1000,Zahlungsfreigabe!$C$12:$C$1000,Baukosten!F792,Zahlungsfreigabe!$E$12:$E$1000,D792)</f>
        <v>0</v>
      </c>
      <c r="R792" s="113" t="e">
        <f t="shared" si="158"/>
        <v>#VALUE!</v>
      </c>
      <c r="S792" s="130" t="e">
        <f t="shared" si="159"/>
        <v>#VALUE!</v>
      </c>
      <c r="T792" s="55">
        <v>0</v>
      </c>
      <c r="U792" s="113" t="e">
        <f t="shared" si="160"/>
        <v>#VALUE!</v>
      </c>
      <c r="V792" s="11"/>
      <c r="W792" s="11"/>
      <c r="AC792" s="100" t="str">
        <f t="shared" si="161"/>
        <v/>
      </c>
      <c r="AD792" s="129" t="e">
        <f t="shared" si="162"/>
        <v>#VALUE!</v>
      </c>
      <c r="AE792" s="5" t="e">
        <f t="shared" si="163"/>
        <v>#VALUE!</v>
      </c>
    </row>
    <row r="793" spans="1:31" x14ac:dyDescent="0.2">
      <c r="A793" s="41" t="str">
        <f>IF(F793="","",1+MAX(A$10:A792))</f>
        <v/>
      </c>
      <c r="B793" s="10"/>
      <c r="C793" s="10">
        <v>336</v>
      </c>
      <c r="D793" s="11" t="s">
        <v>10</v>
      </c>
      <c r="E793" s="113"/>
      <c r="F793" s="11"/>
      <c r="G793" s="113"/>
      <c r="H793" s="114">
        <v>0</v>
      </c>
      <c r="I793" s="113">
        <f t="shared" si="164"/>
        <v>0</v>
      </c>
      <c r="J793" s="113">
        <f t="shared" si="165"/>
        <v>0</v>
      </c>
      <c r="K793" s="113" t="str">
        <f>IF(ISERROR(VLOOKUP(AC793,Nachträge!$A$2:$Y$646,25,FALSE)),"",VLOOKUP(AC793,Nachträge!$A$2:$Y$646,25,FALSE))</f>
        <v/>
      </c>
      <c r="L793" s="114">
        <v>0</v>
      </c>
      <c r="M793" s="113" t="e">
        <f t="shared" si="166"/>
        <v>#VALUE!</v>
      </c>
      <c r="N793" s="113" t="e">
        <f t="shared" si="167"/>
        <v>#VALUE!</v>
      </c>
      <c r="O793" s="113" t="e">
        <f t="shared" si="168"/>
        <v>#VALUE!</v>
      </c>
      <c r="P793" s="113" t="e">
        <f t="shared" si="169"/>
        <v>#VALUE!</v>
      </c>
      <c r="Q793" s="113">
        <f>SUMIFS(Zahlungsfreigabe!$K$12:$K$1000,Zahlungsfreigabe!$C$12:$C$1000,Baukosten!F793,Zahlungsfreigabe!$E$12:$E$1000,D793)</f>
        <v>0</v>
      </c>
      <c r="R793" s="113" t="e">
        <f t="shared" si="158"/>
        <v>#VALUE!</v>
      </c>
      <c r="S793" s="130" t="e">
        <f t="shared" si="159"/>
        <v>#VALUE!</v>
      </c>
      <c r="T793" s="55">
        <v>0</v>
      </c>
      <c r="U793" s="113" t="e">
        <f t="shared" si="160"/>
        <v>#VALUE!</v>
      </c>
      <c r="V793" s="11"/>
      <c r="W793" s="11"/>
      <c r="AC793" s="100" t="str">
        <f t="shared" si="161"/>
        <v/>
      </c>
      <c r="AD793" s="129" t="e">
        <f t="shared" si="162"/>
        <v>#VALUE!</v>
      </c>
      <c r="AE793" s="5" t="e">
        <f t="shared" si="163"/>
        <v>#VALUE!</v>
      </c>
    </row>
    <row r="794" spans="1:31" x14ac:dyDescent="0.2">
      <c r="A794" s="41" t="str">
        <f>IF(F794="","",1+MAX(A$10:A793))</f>
        <v/>
      </c>
      <c r="B794" s="10"/>
      <c r="C794" s="10">
        <v>336</v>
      </c>
      <c r="D794" s="11" t="s">
        <v>10</v>
      </c>
      <c r="E794" s="113"/>
      <c r="F794" s="11"/>
      <c r="G794" s="113"/>
      <c r="H794" s="114">
        <v>0</v>
      </c>
      <c r="I794" s="113">
        <f t="shared" si="164"/>
        <v>0</v>
      </c>
      <c r="J794" s="113">
        <f t="shared" si="165"/>
        <v>0</v>
      </c>
      <c r="K794" s="113" t="str">
        <f>IF(ISERROR(VLOOKUP(AC794,Nachträge!$A$2:$Y$646,25,FALSE)),"",VLOOKUP(AC794,Nachträge!$A$2:$Y$646,25,FALSE))</f>
        <v/>
      </c>
      <c r="L794" s="114">
        <v>0</v>
      </c>
      <c r="M794" s="113" t="e">
        <f t="shared" si="166"/>
        <v>#VALUE!</v>
      </c>
      <c r="N794" s="113" t="e">
        <f t="shared" si="167"/>
        <v>#VALUE!</v>
      </c>
      <c r="O794" s="113" t="e">
        <f t="shared" si="168"/>
        <v>#VALUE!</v>
      </c>
      <c r="P794" s="113" t="e">
        <f t="shared" si="169"/>
        <v>#VALUE!</v>
      </c>
      <c r="Q794" s="113">
        <f>SUMIFS(Zahlungsfreigabe!$K$12:$K$1000,Zahlungsfreigabe!$C$12:$C$1000,Baukosten!F794,Zahlungsfreigabe!$E$12:$E$1000,D794)</f>
        <v>0</v>
      </c>
      <c r="R794" s="113" t="e">
        <f t="shared" si="158"/>
        <v>#VALUE!</v>
      </c>
      <c r="S794" s="130" t="e">
        <f t="shared" si="159"/>
        <v>#VALUE!</v>
      </c>
      <c r="T794" s="55">
        <v>0</v>
      </c>
      <c r="U794" s="113" t="e">
        <f t="shared" si="160"/>
        <v>#VALUE!</v>
      </c>
      <c r="V794" s="11"/>
      <c r="W794" s="11"/>
      <c r="AC794" s="100" t="str">
        <f t="shared" si="161"/>
        <v/>
      </c>
      <c r="AD794" s="129" t="e">
        <f t="shared" si="162"/>
        <v>#VALUE!</v>
      </c>
      <c r="AE794" s="5" t="e">
        <f t="shared" si="163"/>
        <v>#VALUE!</v>
      </c>
    </row>
    <row r="795" spans="1:31" x14ac:dyDescent="0.2">
      <c r="A795" s="41" t="str">
        <f>IF(F795="","",1+MAX(A$10:A794))</f>
        <v/>
      </c>
      <c r="B795" s="10"/>
      <c r="C795" s="10">
        <v>336</v>
      </c>
      <c r="D795" s="11" t="s">
        <v>10</v>
      </c>
      <c r="E795" s="113"/>
      <c r="F795" s="11"/>
      <c r="G795" s="113"/>
      <c r="H795" s="114">
        <v>0</v>
      </c>
      <c r="I795" s="113">
        <f t="shared" si="164"/>
        <v>0</v>
      </c>
      <c r="J795" s="113">
        <f t="shared" si="165"/>
        <v>0</v>
      </c>
      <c r="K795" s="113" t="str">
        <f>IF(ISERROR(VLOOKUP(AC795,Nachträge!$A$2:$Y$646,25,FALSE)),"",VLOOKUP(AC795,Nachträge!$A$2:$Y$646,25,FALSE))</f>
        <v/>
      </c>
      <c r="L795" s="114">
        <v>0</v>
      </c>
      <c r="M795" s="113" t="e">
        <f t="shared" si="166"/>
        <v>#VALUE!</v>
      </c>
      <c r="N795" s="113" t="e">
        <f t="shared" si="167"/>
        <v>#VALUE!</v>
      </c>
      <c r="O795" s="113" t="e">
        <f t="shared" si="168"/>
        <v>#VALUE!</v>
      </c>
      <c r="P795" s="113" t="e">
        <f t="shared" si="169"/>
        <v>#VALUE!</v>
      </c>
      <c r="Q795" s="113">
        <f>SUMIFS(Zahlungsfreigabe!$K$12:$K$1000,Zahlungsfreigabe!$C$12:$C$1000,Baukosten!F795,Zahlungsfreigabe!$E$12:$E$1000,D795)</f>
        <v>0</v>
      </c>
      <c r="R795" s="113" t="e">
        <f t="shared" si="158"/>
        <v>#VALUE!</v>
      </c>
      <c r="S795" s="130" t="e">
        <f t="shared" si="159"/>
        <v>#VALUE!</v>
      </c>
      <c r="T795" s="55">
        <v>0</v>
      </c>
      <c r="U795" s="113" t="e">
        <f t="shared" si="160"/>
        <v>#VALUE!</v>
      </c>
      <c r="V795" s="11"/>
      <c r="W795" s="11"/>
      <c r="AC795" s="100" t="str">
        <f t="shared" si="161"/>
        <v/>
      </c>
      <c r="AD795" s="129" t="e">
        <f t="shared" si="162"/>
        <v>#VALUE!</v>
      </c>
      <c r="AE795" s="5" t="e">
        <f t="shared" si="163"/>
        <v>#VALUE!</v>
      </c>
    </row>
    <row r="796" spans="1:31" x14ac:dyDescent="0.2">
      <c r="A796" s="41" t="str">
        <f>IF(F796="","",1+MAX(A$10:A795))</f>
        <v/>
      </c>
      <c r="B796" s="10"/>
      <c r="C796" s="10">
        <v>337</v>
      </c>
      <c r="D796" s="11" t="s">
        <v>107</v>
      </c>
      <c r="E796" s="113"/>
      <c r="F796" s="11"/>
      <c r="G796" s="113"/>
      <c r="H796" s="114">
        <v>0</v>
      </c>
      <c r="I796" s="113">
        <f t="shared" si="164"/>
        <v>0</v>
      </c>
      <c r="J796" s="113">
        <f t="shared" si="165"/>
        <v>0</v>
      </c>
      <c r="K796" s="113" t="str">
        <f>IF(ISERROR(VLOOKUP(AC796,Nachträge!$A$2:$Y$646,25,FALSE)),"",VLOOKUP(AC796,Nachträge!$A$2:$Y$646,25,FALSE))</f>
        <v/>
      </c>
      <c r="L796" s="114">
        <v>0</v>
      </c>
      <c r="M796" s="113" t="e">
        <f t="shared" si="166"/>
        <v>#VALUE!</v>
      </c>
      <c r="N796" s="113" t="e">
        <f t="shared" si="167"/>
        <v>#VALUE!</v>
      </c>
      <c r="O796" s="113" t="e">
        <f t="shared" si="168"/>
        <v>#VALUE!</v>
      </c>
      <c r="P796" s="113" t="e">
        <f t="shared" si="169"/>
        <v>#VALUE!</v>
      </c>
      <c r="Q796" s="113">
        <f>SUMIFS(Zahlungsfreigabe!$K$12:$K$1000,Zahlungsfreigabe!$C$12:$C$1000,Baukosten!F796,Zahlungsfreigabe!$E$12:$E$1000,D796)</f>
        <v>0</v>
      </c>
      <c r="R796" s="113" t="e">
        <f t="shared" si="158"/>
        <v>#VALUE!</v>
      </c>
      <c r="S796" s="130" t="e">
        <f t="shared" si="159"/>
        <v>#VALUE!</v>
      </c>
      <c r="T796" s="55">
        <v>0</v>
      </c>
      <c r="U796" s="113" t="e">
        <f t="shared" si="160"/>
        <v>#VALUE!</v>
      </c>
      <c r="V796" s="11"/>
      <c r="W796" s="11"/>
      <c r="AC796" s="100" t="str">
        <f t="shared" si="161"/>
        <v/>
      </c>
      <c r="AD796" s="129" t="e">
        <f t="shared" si="162"/>
        <v>#VALUE!</v>
      </c>
      <c r="AE796" s="5" t="e">
        <f t="shared" si="163"/>
        <v>#VALUE!</v>
      </c>
    </row>
    <row r="797" spans="1:31" x14ac:dyDescent="0.2">
      <c r="A797" s="41" t="str">
        <f>IF(F797="","",1+MAX(A$10:A796))</f>
        <v/>
      </c>
      <c r="B797" s="10"/>
      <c r="C797" s="10">
        <v>337</v>
      </c>
      <c r="D797" s="11" t="s">
        <v>107</v>
      </c>
      <c r="E797" s="113"/>
      <c r="F797" s="11"/>
      <c r="G797" s="113"/>
      <c r="H797" s="114">
        <v>0</v>
      </c>
      <c r="I797" s="113">
        <f t="shared" si="164"/>
        <v>0</v>
      </c>
      <c r="J797" s="113">
        <f t="shared" si="165"/>
        <v>0</v>
      </c>
      <c r="K797" s="113" t="str">
        <f>IF(ISERROR(VLOOKUP(AC797,Nachträge!$A$2:$Y$646,25,FALSE)),"",VLOOKUP(AC797,Nachträge!$A$2:$Y$646,25,FALSE))</f>
        <v/>
      </c>
      <c r="L797" s="114">
        <v>0</v>
      </c>
      <c r="M797" s="113" t="e">
        <f t="shared" si="166"/>
        <v>#VALUE!</v>
      </c>
      <c r="N797" s="113" t="e">
        <f t="shared" si="167"/>
        <v>#VALUE!</v>
      </c>
      <c r="O797" s="113" t="e">
        <f t="shared" si="168"/>
        <v>#VALUE!</v>
      </c>
      <c r="P797" s="113" t="e">
        <f t="shared" si="169"/>
        <v>#VALUE!</v>
      </c>
      <c r="Q797" s="113">
        <f>SUMIFS(Zahlungsfreigabe!$K$12:$K$1000,Zahlungsfreigabe!$C$12:$C$1000,Baukosten!F797,Zahlungsfreigabe!$E$12:$E$1000,D797)</f>
        <v>0</v>
      </c>
      <c r="R797" s="113" t="e">
        <f t="shared" si="158"/>
        <v>#VALUE!</v>
      </c>
      <c r="S797" s="130" t="e">
        <f t="shared" si="159"/>
        <v>#VALUE!</v>
      </c>
      <c r="T797" s="55">
        <v>0</v>
      </c>
      <c r="U797" s="113" t="e">
        <f t="shared" si="160"/>
        <v>#VALUE!</v>
      </c>
      <c r="V797" s="11"/>
      <c r="W797" s="11"/>
      <c r="AC797" s="100" t="str">
        <f t="shared" si="161"/>
        <v/>
      </c>
      <c r="AD797" s="129" t="e">
        <f t="shared" si="162"/>
        <v>#VALUE!</v>
      </c>
      <c r="AE797" s="5" t="e">
        <f t="shared" si="163"/>
        <v>#VALUE!</v>
      </c>
    </row>
    <row r="798" spans="1:31" x14ac:dyDescent="0.2">
      <c r="A798" s="41" t="str">
        <f>IF(F798="","",1+MAX(A$10:A797))</f>
        <v/>
      </c>
      <c r="B798" s="10"/>
      <c r="C798" s="10">
        <v>337</v>
      </c>
      <c r="D798" s="11" t="s">
        <v>107</v>
      </c>
      <c r="E798" s="113"/>
      <c r="F798" s="11"/>
      <c r="G798" s="113"/>
      <c r="H798" s="114">
        <v>0</v>
      </c>
      <c r="I798" s="113">
        <f t="shared" si="164"/>
        <v>0</v>
      </c>
      <c r="J798" s="113">
        <f t="shared" si="165"/>
        <v>0</v>
      </c>
      <c r="K798" s="113" t="str">
        <f>IF(ISERROR(VLOOKUP(AC798,Nachträge!$A$2:$Y$646,25,FALSE)),"",VLOOKUP(AC798,Nachträge!$A$2:$Y$646,25,FALSE))</f>
        <v/>
      </c>
      <c r="L798" s="114">
        <v>0</v>
      </c>
      <c r="M798" s="113" t="e">
        <f t="shared" si="166"/>
        <v>#VALUE!</v>
      </c>
      <c r="N798" s="113" t="e">
        <f t="shared" si="167"/>
        <v>#VALUE!</v>
      </c>
      <c r="O798" s="113" t="e">
        <f t="shared" si="168"/>
        <v>#VALUE!</v>
      </c>
      <c r="P798" s="113" t="e">
        <f t="shared" si="169"/>
        <v>#VALUE!</v>
      </c>
      <c r="Q798" s="113">
        <f>SUMIFS(Zahlungsfreigabe!$K$12:$K$1000,Zahlungsfreigabe!$C$12:$C$1000,Baukosten!F798,Zahlungsfreigabe!$E$12:$E$1000,D798)</f>
        <v>0</v>
      </c>
      <c r="R798" s="113" t="e">
        <f t="shared" si="158"/>
        <v>#VALUE!</v>
      </c>
      <c r="S798" s="130" t="e">
        <f t="shared" si="159"/>
        <v>#VALUE!</v>
      </c>
      <c r="T798" s="55">
        <v>0</v>
      </c>
      <c r="U798" s="113" t="e">
        <f t="shared" si="160"/>
        <v>#VALUE!</v>
      </c>
      <c r="V798" s="11"/>
      <c r="W798" s="11"/>
      <c r="AC798" s="100" t="str">
        <f t="shared" si="161"/>
        <v/>
      </c>
      <c r="AD798" s="129" t="e">
        <f t="shared" si="162"/>
        <v>#VALUE!</v>
      </c>
      <c r="AE798" s="5" t="e">
        <f t="shared" si="163"/>
        <v>#VALUE!</v>
      </c>
    </row>
    <row r="799" spans="1:31" x14ac:dyDescent="0.2">
      <c r="A799" s="41" t="str">
        <f>IF(F799="","",1+MAX(A$10:A798))</f>
        <v/>
      </c>
      <c r="B799" s="10"/>
      <c r="C799" s="10">
        <v>337</v>
      </c>
      <c r="D799" s="11" t="s">
        <v>107</v>
      </c>
      <c r="E799" s="113"/>
      <c r="F799" s="11"/>
      <c r="G799" s="113"/>
      <c r="H799" s="114">
        <v>0</v>
      </c>
      <c r="I799" s="113">
        <f t="shared" si="164"/>
        <v>0</v>
      </c>
      <c r="J799" s="113">
        <f t="shared" si="165"/>
        <v>0</v>
      </c>
      <c r="K799" s="113" t="str">
        <f>IF(ISERROR(VLOOKUP(AC799,Nachträge!$A$2:$Y$646,25,FALSE)),"",VLOOKUP(AC799,Nachträge!$A$2:$Y$646,25,FALSE))</f>
        <v/>
      </c>
      <c r="L799" s="114">
        <v>0</v>
      </c>
      <c r="M799" s="113" t="e">
        <f t="shared" si="166"/>
        <v>#VALUE!</v>
      </c>
      <c r="N799" s="113" t="e">
        <f t="shared" si="167"/>
        <v>#VALUE!</v>
      </c>
      <c r="O799" s="113" t="e">
        <f t="shared" si="168"/>
        <v>#VALUE!</v>
      </c>
      <c r="P799" s="113" t="e">
        <f t="shared" si="169"/>
        <v>#VALUE!</v>
      </c>
      <c r="Q799" s="113">
        <f>SUMIFS(Zahlungsfreigabe!$K$12:$K$1000,Zahlungsfreigabe!$C$12:$C$1000,Baukosten!F799,Zahlungsfreigabe!$E$12:$E$1000,D799)</f>
        <v>0</v>
      </c>
      <c r="R799" s="113" t="e">
        <f t="shared" si="158"/>
        <v>#VALUE!</v>
      </c>
      <c r="S799" s="130" t="e">
        <f t="shared" si="159"/>
        <v>#VALUE!</v>
      </c>
      <c r="T799" s="55">
        <v>0</v>
      </c>
      <c r="U799" s="113" t="e">
        <f t="shared" si="160"/>
        <v>#VALUE!</v>
      </c>
      <c r="V799" s="11"/>
      <c r="W799" s="11"/>
      <c r="AC799" s="100" t="str">
        <f t="shared" si="161"/>
        <v/>
      </c>
      <c r="AD799" s="129" t="e">
        <f t="shared" si="162"/>
        <v>#VALUE!</v>
      </c>
      <c r="AE799" s="5" t="e">
        <f t="shared" si="163"/>
        <v>#VALUE!</v>
      </c>
    </row>
    <row r="800" spans="1:31" x14ac:dyDescent="0.2">
      <c r="A800" s="41" t="str">
        <f>IF(F800="","",1+MAX(A$10:A799))</f>
        <v/>
      </c>
      <c r="B800" s="10"/>
      <c r="C800" s="10">
        <v>337</v>
      </c>
      <c r="D800" s="11" t="s">
        <v>107</v>
      </c>
      <c r="E800" s="113"/>
      <c r="F800" s="11"/>
      <c r="G800" s="113"/>
      <c r="H800" s="114">
        <v>0</v>
      </c>
      <c r="I800" s="113">
        <f t="shared" si="164"/>
        <v>0</v>
      </c>
      <c r="J800" s="113">
        <f t="shared" si="165"/>
        <v>0</v>
      </c>
      <c r="K800" s="113" t="str">
        <f>IF(ISERROR(VLOOKUP(AC800,Nachträge!$A$2:$Y$646,25,FALSE)),"",VLOOKUP(AC800,Nachträge!$A$2:$Y$646,25,FALSE))</f>
        <v/>
      </c>
      <c r="L800" s="114">
        <v>0</v>
      </c>
      <c r="M800" s="113" t="e">
        <f t="shared" si="166"/>
        <v>#VALUE!</v>
      </c>
      <c r="N800" s="113" t="e">
        <f t="shared" si="167"/>
        <v>#VALUE!</v>
      </c>
      <c r="O800" s="113" t="e">
        <f t="shared" si="168"/>
        <v>#VALUE!</v>
      </c>
      <c r="P800" s="113" t="e">
        <f t="shared" si="169"/>
        <v>#VALUE!</v>
      </c>
      <c r="Q800" s="113">
        <f>SUMIFS(Zahlungsfreigabe!$K$12:$K$1000,Zahlungsfreigabe!$C$12:$C$1000,Baukosten!F800,Zahlungsfreigabe!$E$12:$E$1000,D800)</f>
        <v>0</v>
      </c>
      <c r="R800" s="113" t="e">
        <f t="shared" si="158"/>
        <v>#VALUE!</v>
      </c>
      <c r="S800" s="130" t="e">
        <f t="shared" si="159"/>
        <v>#VALUE!</v>
      </c>
      <c r="T800" s="55">
        <v>0</v>
      </c>
      <c r="U800" s="113" t="e">
        <f t="shared" si="160"/>
        <v>#VALUE!</v>
      </c>
      <c r="V800" s="11"/>
      <c r="W800" s="11"/>
      <c r="AC800" s="100" t="str">
        <f t="shared" si="161"/>
        <v/>
      </c>
      <c r="AD800" s="129" t="e">
        <f t="shared" si="162"/>
        <v>#VALUE!</v>
      </c>
      <c r="AE800" s="5" t="e">
        <f t="shared" si="163"/>
        <v>#VALUE!</v>
      </c>
    </row>
    <row r="801" spans="1:31" x14ac:dyDescent="0.2">
      <c r="A801" s="41" t="str">
        <f>IF(F801="","",1+MAX(A$10:A800))</f>
        <v/>
      </c>
      <c r="B801" s="10"/>
      <c r="C801" s="10">
        <v>337</v>
      </c>
      <c r="D801" s="11" t="s">
        <v>107</v>
      </c>
      <c r="E801" s="113"/>
      <c r="F801" s="11"/>
      <c r="G801" s="113"/>
      <c r="H801" s="114">
        <v>0</v>
      </c>
      <c r="I801" s="113">
        <f t="shared" si="164"/>
        <v>0</v>
      </c>
      <c r="J801" s="113">
        <f t="shared" si="165"/>
        <v>0</v>
      </c>
      <c r="K801" s="113" t="str">
        <f>IF(ISERROR(VLOOKUP(AC801,Nachträge!$A$2:$Y$646,25,FALSE)),"",VLOOKUP(AC801,Nachträge!$A$2:$Y$646,25,FALSE))</f>
        <v/>
      </c>
      <c r="L801" s="114">
        <v>0</v>
      </c>
      <c r="M801" s="113" t="e">
        <f t="shared" si="166"/>
        <v>#VALUE!</v>
      </c>
      <c r="N801" s="113" t="e">
        <f t="shared" si="167"/>
        <v>#VALUE!</v>
      </c>
      <c r="O801" s="113" t="e">
        <f t="shared" si="168"/>
        <v>#VALUE!</v>
      </c>
      <c r="P801" s="113" t="e">
        <f t="shared" si="169"/>
        <v>#VALUE!</v>
      </c>
      <c r="Q801" s="113">
        <f>SUMIFS(Zahlungsfreigabe!$K$12:$K$1000,Zahlungsfreigabe!$C$12:$C$1000,Baukosten!F801,Zahlungsfreigabe!$E$12:$E$1000,D801)</f>
        <v>0</v>
      </c>
      <c r="R801" s="113" t="e">
        <f t="shared" si="158"/>
        <v>#VALUE!</v>
      </c>
      <c r="S801" s="130" t="e">
        <f t="shared" si="159"/>
        <v>#VALUE!</v>
      </c>
      <c r="T801" s="55">
        <v>0</v>
      </c>
      <c r="U801" s="113" t="e">
        <f t="shared" si="160"/>
        <v>#VALUE!</v>
      </c>
      <c r="V801" s="11"/>
      <c r="W801" s="11"/>
      <c r="AC801" s="100" t="str">
        <f t="shared" si="161"/>
        <v/>
      </c>
      <c r="AD801" s="129" t="e">
        <f t="shared" si="162"/>
        <v>#VALUE!</v>
      </c>
      <c r="AE801" s="5" t="e">
        <f t="shared" si="163"/>
        <v>#VALUE!</v>
      </c>
    </row>
    <row r="802" spans="1:31" x14ac:dyDescent="0.2">
      <c r="A802" s="41" t="str">
        <f>IF(F802="","",1+MAX(A$10:A801))</f>
        <v/>
      </c>
      <c r="B802" s="10"/>
      <c r="C802" s="10">
        <v>337</v>
      </c>
      <c r="D802" s="11" t="s">
        <v>107</v>
      </c>
      <c r="E802" s="113"/>
      <c r="F802" s="11"/>
      <c r="G802" s="113"/>
      <c r="H802" s="114">
        <v>0</v>
      </c>
      <c r="I802" s="113">
        <f t="shared" si="164"/>
        <v>0</v>
      </c>
      <c r="J802" s="113">
        <f t="shared" si="165"/>
        <v>0</v>
      </c>
      <c r="K802" s="113" t="str">
        <f>IF(ISERROR(VLOOKUP(AC802,Nachträge!$A$2:$Y$646,25,FALSE)),"",VLOOKUP(AC802,Nachträge!$A$2:$Y$646,25,FALSE))</f>
        <v/>
      </c>
      <c r="L802" s="114">
        <v>0</v>
      </c>
      <c r="M802" s="113" t="e">
        <f t="shared" si="166"/>
        <v>#VALUE!</v>
      </c>
      <c r="N802" s="113" t="e">
        <f t="shared" si="167"/>
        <v>#VALUE!</v>
      </c>
      <c r="O802" s="113" t="e">
        <f t="shared" si="168"/>
        <v>#VALUE!</v>
      </c>
      <c r="P802" s="113" t="e">
        <f t="shared" si="169"/>
        <v>#VALUE!</v>
      </c>
      <c r="Q802" s="113">
        <f>SUMIFS(Zahlungsfreigabe!$K$12:$K$1000,Zahlungsfreigabe!$C$12:$C$1000,Baukosten!F802,Zahlungsfreigabe!$E$12:$E$1000,D802)</f>
        <v>0</v>
      </c>
      <c r="R802" s="113" t="e">
        <f t="shared" ref="R802:R865" si="170">(J802+K802)-Q802</f>
        <v>#VALUE!</v>
      </c>
      <c r="S802" s="130" t="e">
        <f t="shared" ref="S802:S865" si="171">SUM(J802+K802)</f>
        <v>#VALUE!</v>
      </c>
      <c r="T802" s="55">
        <v>0</v>
      </c>
      <c r="U802" s="113" t="e">
        <f t="shared" ref="U802:U865" si="172">-SUM(J802+K802)*T802</f>
        <v>#VALUE!</v>
      </c>
      <c r="V802" s="11"/>
      <c r="W802" s="11"/>
      <c r="AC802" s="100" t="str">
        <f t="shared" si="161"/>
        <v/>
      </c>
      <c r="AD802" s="129" t="e">
        <f t="shared" si="162"/>
        <v>#VALUE!</v>
      </c>
      <c r="AE802" s="5" t="e">
        <f t="shared" si="163"/>
        <v>#VALUE!</v>
      </c>
    </row>
    <row r="803" spans="1:31" x14ac:dyDescent="0.2">
      <c r="A803" s="41" t="str">
        <f>IF(F803="","",1+MAX(A$10:A802))</f>
        <v/>
      </c>
      <c r="B803" s="10"/>
      <c r="C803" s="10">
        <v>337</v>
      </c>
      <c r="D803" s="11" t="s">
        <v>107</v>
      </c>
      <c r="E803" s="113"/>
      <c r="F803" s="11"/>
      <c r="G803" s="113"/>
      <c r="H803" s="114">
        <v>0</v>
      </c>
      <c r="I803" s="113">
        <f t="shared" si="164"/>
        <v>0</v>
      </c>
      <c r="J803" s="113">
        <f t="shared" si="165"/>
        <v>0</v>
      </c>
      <c r="K803" s="113" t="str">
        <f>IF(ISERROR(VLOOKUP(AC803,Nachträge!$A$2:$Y$646,25,FALSE)),"",VLOOKUP(AC803,Nachträge!$A$2:$Y$646,25,FALSE))</f>
        <v/>
      </c>
      <c r="L803" s="114">
        <v>0</v>
      </c>
      <c r="M803" s="113" t="e">
        <f t="shared" si="166"/>
        <v>#VALUE!</v>
      </c>
      <c r="N803" s="113" t="e">
        <f t="shared" si="167"/>
        <v>#VALUE!</v>
      </c>
      <c r="O803" s="113" t="e">
        <f t="shared" si="168"/>
        <v>#VALUE!</v>
      </c>
      <c r="P803" s="113" t="e">
        <f t="shared" si="169"/>
        <v>#VALUE!</v>
      </c>
      <c r="Q803" s="113">
        <f>SUMIFS(Zahlungsfreigabe!$K$12:$K$1000,Zahlungsfreigabe!$C$12:$C$1000,Baukosten!F803,Zahlungsfreigabe!$E$12:$E$1000,D803)</f>
        <v>0</v>
      </c>
      <c r="R803" s="113" t="e">
        <f t="shared" si="170"/>
        <v>#VALUE!</v>
      </c>
      <c r="S803" s="130" t="e">
        <f t="shared" si="171"/>
        <v>#VALUE!</v>
      </c>
      <c r="T803" s="55">
        <v>0</v>
      </c>
      <c r="U803" s="113" t="e">
        <f t="shared" si="172"/>
        <v>#VALUE!</v>
      </c>
      <c r="V803" s="11"/>
      <c r="W803" s="11"/>
      <c r="AC803" s="100" t="str">
        <f t="shared" si="161"/>
        <v/>
      </c>
      <c r="AD803" s="129" t="e">
        <f t="shared" si="162"/>
        <v>#VALUE!</v>
      </c>
      <c r="AE803" s="5" t="e">
        <f t="shared" si="163"/>
        <v>#VALUE!</v>
      </c>
    </row>
    <row r="804" spans="1:31" x14ac:dyDescent="0.2">
      <c r="A804" s="41" t="str">
        <f>IF(F804="","",1+MAX(A$10:A803))</f>
        <v/>
      </c>
      <c r="B804" s="10"/>
      <c r="C804" s="10">
        <v>337</v>
      </c>
      <c r="D804" s="11" t="s">
        <v>107</v>
      </c>
      <c r="E804" s="113"/>
      <c r="F804" s="11"/>
      <c r="G804" s="113"/>
      <c r="H804" s="114">
        <v>0</v>
      </c>
      <c r="I804" s="113">
        <f t="shared" si="164"/>
        <v>0</v>
      </c>
      <c r="J804" s="113">
        <f t="shared" si="165"/>
        <v>0</v>
      </c>
      <c r="K804" s="113" t="str">
        <f>IF(ISERROR(VLOOKUP(AC804,Nachträge!$A$2:$Y$646,25,FALSE)),"",VLOOKUP(AC804,Nachträge!$A$2:$Y$646,25,FALSE))</f>
        <v/>
      </c>
      <c r="L804" s="114">
        <v>0</v>
      </c>
      <c r="M804" s="113" t="e">
        <f t="shared" si="166"/>
        <v>#VALUE!</v>
      </c>
      <c r="N804" s="113" t="e">
        <f t="shared" si="167"/>
        <v>#VALUE!</v>
      </c>
      <c r="O804" s="113" t="e">
        <f t="shared" si="168"/>
        <v>#VALUE!</v>
      </c>
      <c r="P804" s="113" t="e">
        <f t="shared" si="169"/>
        <v>#VALUE!</v>
      </c>
      <c r="Q804" s="113">
        <f>SUMIFS(Zahlungsfreigabe!$K$12:$K$1000,Zahlungsfreigabe!$C$12:$C$1000,Baukosten!F804,Zahlungsfreigabe!$E$12:$E$1000,D804)</f>
        <v>0</v>
      </c>
      <c r="R804" s="113" t="e">
        <f t="shared" si="170"/>
        <v>#VALUE!</v>
      </c>
      <c r="S804" s="130" t="e">
        <f t="shared" si="171"/>
        <v>#VALUE!</v>
      </c>
      <c r="T804" s="55">
        <v>0</v>
      </c>
      <c r="U804" s="113" t="e">
        <f t="shared" si="172"/>
        <v>#VALUE!</v>
      </c>
      <c r="V804" s="11"/>
      <c r="W804" s="11"/>
      <c r="AC804" s="100" t="str">
        <f t="shared" si="161"/>
        <v/>
      </c>
      <c r="AD804" s="129" t="e">
        <f t="shared" si="162"/>
        <v>#VALUE!</v>
      </c>
      <c r="AE804" s="5" t="e">
        <f t="shared" si="163"/>
        <v>#VALUE!</v>
      </c>
    </row>
    <row r="805" spans="1:31" x14ac:dyDescent="0.2">
      <c r="A805" s="41" t="str">
        <f>IF(F805="","",1+MAX(A$10:A804))</f>
        <v/>
      </c>
      <c r="B805" s="10"/>
      <c r="C805" s="10">
        <v>337</v>
      </c>
      <c r="D805" s="11" t="s">
        <v>107</v>
      </c>
      <c r="E805" s="113"/>
      <c r="F805" s="11"/>
      <c r="G805" s="113"/>
      <c r="H805" s="114">
        <v>0</v>
      </c>
      <c r="I805" s="113">
        <f t="shared" si="164"/>
        <v>0</v>
      </c>
      <c r="J805" s="113">
        <f t="shared" si="165"/>
        <v>0</v>
      </c>
      <c r="K805" s="113" t="str">
        <f>IF(ISERROR(VLOOKUP(AC805,Nachträge!$A$2:$Y$646,25,FALSE)),"",VLOOKUP(AC805,Nachträge!$A$2:$Y$646,25,FALSE))</f>
        <v/>
      </c>
      <c r="L805" s="114">
        <v>0</v>
      </c>
      <c r="M805" s="113" t="e">
        <f t="shared" si="166"/>
        <v>#VALUE!</v>
      </c>
      <c r="N805" s="113" t="e">
        <f t="shared" si="167"/>
        <v>#VALUE!</v>
      </c>
      <c r="O805" s="113" t="e">
        <f t="shared" si="168"/>
        <v>#VALUE!</v>
      </c>
      <c r="P805" s="113" t="e">
        <f t="shared" si="169"/>
        <v>#VALUE!</v>
      </c>
      <c r="Q805" s="113">
        <f>SUMIFS(Zahlungsfreigabe!$K$12:$K$1000,Zahlungsfreigabe!$C$12:$C$1000,Baukosten!F805,Zahlungsfreigabe!$E$12:$E$1000,D805)</f>
        <v>0</v>
      </c>
      <c r="R805" s="113" t="e">
        <f t="shared" si="170"/>
        <v>#VALUE!</v>
      </c>
      <c r="S805" s="130" t="e">
        <f t="shared" si="171"/>
        <v>#VALUE!</v>
      </c>
      <c r="T805" s="55">
        <v>0</v>
      </c>
      <c r="U805" s="113" t="e">
        <f t="shared" si="172"/>
        <v>#VALUE!</v>
      </c>
      <c r="V805" s="11"/>
      <c r="W805" s="11"/>
      <c r="AC805" s="100" t="str">
        <f t="shared" si="161"/>
        <v/>
      </c>
      <c r="AD805" s="129" t="e">
        <f t="shared" si="162"/>
        <v>#VALUE!</v>
      </c>
      <c r="AE805" s="5" t="e">
        <f t="shared" si="163"/>
        <v>#VALUE!</v>
      </c>
    </row>
    <row r="806" spans="1:31" x14ac:dyDescent="0.2">
      <c r="A806" s="41" t="str">
        <f>IF(F806="","",1+MAX(A$10:A805))</f>
        <v/>
      </c>
      <c r="B806" s="10"/>
      <c r="C806" s="10">
        <v>337</v>
      </c>
      <c r="D806" s="11" t="s">
        <v>107</v>
      </c>
      <c r="E806" s="113"/>
      <c r="F806" s="11"/>
      <c r="G806" s="113"/>
      <c r="H806" s="114">
        <v>0</v>
      </c>
      <c r="I806" s="113">
        <f t="shared" si="164"/>
        <v>0</v>
      </c>
      <c r="J806" s="113">
        <f t="shared" si="165"/>
        <v>0</v>
      </c>
      <c r="K806" s="113" t="str">
        <f>IF(ISERROR(VLOOKUP(AC806,Nachträge!$A$2:$Y$646,25,FALSE)),"",VLOOKUP(AC806,Nachträge!$A$2:$Y$646,25,FALSE))</f>
        <v/>
      </c>
      <c r="L806" s="114">
        <v>0</v>
      </c>
      <c r="M806" s="113" t="e">
        <f t="shared" si="166"/>
        <v>#VALUE!</v>
      </c>
      <c r="N806" s="113" t="e">
        <f t="shared" si="167"/>
        <v>#VALUE!</v>
      </c>
      <c r="O806" s="113" t="e">
        <f t="shared" si="168"/>
        <v>#VALUE!</v>
      </c>
      <c r="P806" s="113" t="e">
        <f t="shared" si="169"/>
        <v>#VALUE!</v>
      </c>
      <c r="Q806" s="113">
        <f>SUMIFS(Zahlungsfreigabe!$K$12:$K$1000,Zahlungsfreigabe!$C$12:$C$1000,Baukosten!F806,Zahlungsfreigabe!$E$12:$E$1000,D806)</f>
        <v>0</v>
      </c>
      <c r="R806" s="113" t="e">
        <f t="shared" si="170"/>
        <v>#VALUE!</v>
      </c>
      <c r="S806" s="130" t="e">
        <f t="shared" si="171"/>
        <v>#VALUE!</v>
      </c>
      <c r="T806" s="55">
        <v>0</v>
      </c>
      <c r="U806" s="113" t="e">
        <f t="shared" si="172"/>
        <v>#VALUE!</v>
      </c>
      <c r="V806" s="11"/>
      <c r="W806" s="11"/>
      <c r="AC806" s="100" t="str">
        <f t="shared" si="161"/>
        <v/>
      </c>
      <c r="AD806" s="129" t="e">
        <f t="shared" si="162"/>
        <v>#VALUE!</v>
      </c>
      <c r="AE806" s="5" t="e">
        <f t="shared" si="163"/>
        <v>#VALUE!</v>
      </c>
    </row>
    <row r="807" spans="1:31" x14ac:dyDescent="0.2">
      <c r="A807" s="41" t="str">
        <f>IF(F807="","",1+MAX(A$10:A806))</f>
        <v/>
      </c>
      <c r="B807" s="10"/>
      <c r="C807" s="10">
        <v>337</v>
      </c>
      <c r="D807" s="11" t="s">
        <v>107</v>
      </c>
      <c r="E807" s="113"/>
      <c r="F807" s="11"/>
      <c r="G807" s="113"/>
      <c r="H807" s="114">
        <v>0</v>
      </c>
      <c r="I807" s="113">
        <f t="shared" si="164"/>
        <v>0</v>
      </c>
      <c r="J807" s="113">
        <f t="shared" si="165"/>
        <v>0</v>
      </c>
      <c r="K807" s="113" t="str">
        <f>IF(ISERROR(VLOOKUP(AC807,Nachträge!$A$2:$Y$646,25,FALSE)),"",VLOOKUP(AC807,Nachträge!$A$2:$Y$646,25,FALSE))</f>
        <v/>
      </c>
      <c r="L807" s="114">
        <v>0</v>
      </c>
      <c r="M807" s="113" t="e">
        <f t="shared" si="166"/>
        <v>#VALUE!</v>
      </c>
      <c r="N807" s="113" t="e">
        <f t="shared" si="167"/>
        <v>#VALUE!</v>
      </c>
      <c r="O807" s="113" t="e">
        <f t="shared" si="168"/>
        <v>#VALUE!</v>
      </c>
      <c r="P807" s="113" t="e">
        <f t="shared" si="169"/>
        <v>#VALUE!</v>
      </c>
      <c r="Q807" s="113">
        <f>SUMIFS(Zahlungsfreigabe!$K$12:$K$1000,Zahlungsfreigabe!$C$12:$C$1000,Baukosten!F807,Zahlungsfreigabe!$E$12:$E$1000,D807)</f>
        <v>0</v>
      </c>
      <c r="R807" s="113" t="e">
        <f t="shared" si="170"/>
        <v>#VALUE!</v>
      </c>
      <c r="S807" s="130" t="e">
        <f t="shared" si="171"/>
        <v>#VALUE!</v>
      </c>
      <c r="T807" s="55">
        <v>0</v>
      </c>
      <c r="U807" s="113" t="e">
        <f t="shared" si="172"/>
        <v>#VALUE!</v>
      </c>
      <c r="V807" s="11"/>
      <c r="W807" s="11"/>
      <c r="AC807" s="100" t="str">
        <f t="shared" si="161"/>
        <v/>
      </c>
      <c r="AD807" s="129" t="e">
        <f t="shared" si="162"/>
        <v>#VALUE!</v>
      </c>
      <c r="AE807" s="5" t="e">
        <f t="shared" si="163"/>
        <v>#VALUE!</v>
      </c>
    </row>
    <row r="808" spans="1:31" x14ac:dyDescent="0.2">
      <c r="A808" s="41" t="str">
        <f>IF(F808="","",1+MAX(A$10:A807))</f>
        <v/>
      </c>
      <c r="B808" s="10"/>
      <c r="C808" s="10">
        <v>337</v>
      </c>
      <c r="D808" s="11" t="s">
        <v>107</v>
      </c>
      <c r="E808" s="113"/>
      <c r="F808" s="11"/>
      <c r="G808" s="113"/>
      <c r="H808" s="114">
        <v>0</v>
      </c>
      <c r="I808" s="113">
        <f t="shared" si="164"/>
        <v>0</v>
      </c>
      <c r="J808" s="113">
        <f t="shared" si="165"/>
        <v>0</v>
      </c>
      <c r="K808" s="113" t="str">
        <f>IF(ISERROR(VLOOKUP(AC808,Nachträge!$A$2:$Y$646,25,FALSE)),"",VLOOKUP(AC808,Nachträge!$A$2:$Y$646,25,FALSE))</f>
        <v/>
      </c>
      <c r="L808" s="114">
        <v>0</v>
      </c>
      <c r="M808" s="113" t="e">
        <f t="shared" si="166"/>
        <v>#VALUE!</v>
      </c>
      <c r="N808" s="113" t="e">
        <f t="shared" si="167"/>
        <v>#VALUE!</v>
      </c>
      <c r="O808" s="113" t="e">
        <f t="shared" si="168"/>
        <v>#VALUE!</v>
      </c>
      <c r="P808" s="113" t="e">
        <f t="shared" si="169"/>
        <v>#VALUE!</v>
      </c>
      <c r="Q808" s="113">
        <f>SUMIFS(Zahlungsfreigabe!$K$12:$K$1000,Zahlungsfreigabe!$C$12:$C$1000,Baukosten!F808,Zahlungsfreigabe!$E$12:$E$1000,D808)</f>
        <v>0</v>
      </c>
      <c r="R808" s="113" t="e">
        <f t="shared" si="170"/>
        <v>#VALUE!</v>
      </c>
      <c r="S808" s="130" t="e">
        <f t="shared" si="171"/>
        <v>#VALUE!</v>
      </c>
      <c r="T808" s="55">
        <v>0</v>
      </c>
      <c r="U808" s="113" t="e">
        <f t="shared" si="172"/>
        <v>#VALUE!</v>
      </c>
      <c r="V808" s="11"/>
      <c r="W808" s="11"/>
      <c r="AC808" s="100" t="str">
        <f t="shared" si="161"/>
        <v/>
      </c>
      <c r="AD808" s="129" t="e">
        <f t="shared" si="162"/>
        <v>#VALUE!</v>
      </c>
      <c r="AE808" s="5" t="e">
        <f t="shared" si="163"/>
        <v>#VALUE!</v>
      </c>
    </row>
    <row r="809" spans="1:31" x14ac:dyDescent="0.2">
      <c r="A809" s="41" t="str">
        <f>IF(F809="","",1+MAX(A$10:A808))</f>
        <v/>
      </c>
      <c r="B809" s="10"/>
      <c r="C809" s="10">
        <v>337</v>
      </c>
      <c r="D809" s="11" t="s">
        <v>107</v>
      </c>
      <c r="E809" s="113"/>
      <c r="F809" s="11"/>
      <c r="G809" s="113"/>
      <c r="H809" s="114">
        <v>0</v>
      </c>
      <c r="I809" s="113">
        <f t="shared" si="164"/>
        <v>0</v>
      </c>
      <c r="J809" s="113">
        <f t="shared" si="165"/>
        <v>0</v>
      </c>
      <c r="K809" s="113" t="str">
        <f>IF(ISERROR(VLOOKUP(AC809,Nachträge!$A$2:$Y$646,25,FALSE)),"",VLOOKUP(AC809,Nachträge!$A$2:$Y$646,25,FALSE))</f>
        <v/>
      </c>
      <c r="L809" s="114">
        <v>0</v>
      </c>
      <c r="M809" s="113" t="e">
        <f t="shared" si="166"/>
        <v>#VALUE!</v>
      </c>
      <c r="N809" s="113" t="e">
        <f t="shared" si="167"/>
        <v>#VALUE!</v>
      </c>
      <c r="O809" s="113" t="e">
        <f t="shared" si="168"/>
        <v>#VALUE!</v>
      </c>
      <c r="P809" s="113" t="e">
        <f t="shared" si="169"/>
        <v>#VALUE!</v>
      </c>
      <c r="Q809" s="113">
        <f>SUMIFS(Zahlungsfreigabe!$K$12:$K$1000,Zahlungsfreigabe!$C$12:$C$1000,Baukosten!F809,Zahlungsfreigabe!$E$12:$E$1000,D809)</f>
        <v>0</v>
      </c>
      <c r="R809" s="113" t="e">
        <f t="shared" si="170"/>
        <v>#VALUE!</v>
      </c>
      <c r="S809" s="130" t="e">
        <f t="shared" si="171"/>
        <v>#VALUE!</v>
      </c>
      <c r="T809" s="55">
        <v>0</v>
      </c>
      <c r="U809" s="113" t="e">
        <f t="shared" si="172"/>
        <v>#VALUE!</v>
      </c>
      <c r="V809" s="11"/>
      <c r="W809" s="11"/>
      <c r="AC809" s="100" t="str">
        <f t="shared" si="161"/>
        <v/>
      </c>
      <c r="AD809" s="129" t="e">
        <f t="shared" si="162"/>
        <v>#VALUE!</v>
      </c>
      <c r="AE809" s="5" t="e">
        <f t="shared" si="163"/>
        <v>#VALUE!</v>
      </c>
    </row>
    <row r="810" spans="1:31" x14ac:dyDescent="0.2">
      <c r="A810" s="41" t="str">
        <f>IF(F810="","",1+MAX(A$10:A809))</f>
        <v/>
      </c>
      <c r="B810" s="10"/>
      <c r="C810" s="10">
        <v>337</v>
      </c>
      <c r="D810" s="11" t="s">
        <v>107</v>
      </c>
      <c r="E810" s="113"/>
      <c r="F810" s="11"/>
      <c r="G810" s="113"/>
      <c r="H810" s="114">
        <v>0</v>
      </c>
      <c r="I810" s="113">
        <f t="shared" si="164"/>
        <v>0</v>
      </c>
      <c r="J810" s="113">
        <f t="shared" si="165"/>
        <v>0</v>
      </c>
      <c r="K810" s="113" t="str">
        <f>IF(ISERROR(VLOOKUP(AC810,Nachträge!$A$2:$Y$646,25,FALSE)),"",VLOOKUP(AC810,Nachträge!$A$2:$Y$646,25,FALSE))</f>
        <v/>
      </c>
      <c r="L810" s="114">
        <v>0</v>
      </c>
      <c r="M810" s="113" t="e">
        <f t="shared" si="166"/>
        <v>#VALUE!</v>
      </c>
      <c r="N810" s="113" t="e">
        <f t="shared" si="167"/>
        <v>#VALUE!</v>
      </c>
      <c r="O810" s="113" t="e">
        <f t="shared" si="168"/>
        <v>#VALUE!</v>
      </c>
      <c r="P810" s="113" t="e">
        <f t="shared" si="169"/>
        <v>#VALUE!</v>
      </c>
      <c r="Q810" s="113">
        <f>SUMIFS(Zahlungsfreigabe!$K$12:$K$1000,Zahlungsfreigabe!$C$12:$C$1000,Baukosten!F810,Zahlungsfreigabe!$E$12:$E$1000,D810)</f>
        <v>0</v>
      </c>
      <c r="R810" s="113" t="e">
        <f t="shared" si="170"/>
        <v>#VALUE!</v>
      </c>
      <c r="S810" s="130" t="e">
        <f t="shared" si="171"/>
        <v>#VALUE!</v>
      </c>
      <c r="T810" s="55">
        <v>0</v>
      </c>
      <c r="U810" s="113" t="e">
        <f t="shared" si="172"/>
        <v>#VALUE!</v>
      </c>
      <c r="V810" s="11"/>
      <c r="W810" s="11"/>
      <c r="AC810" s="100" t="str">
        <f t="shared" si="161"/>
        <v/>
      </c>
      <c r="AD810" s="129" t="e">
        <f t="shared" si="162"/>
        <v>#VALUE!</v>
      </c>
      <c r="AE810" s="5" t="e">
        <f t="shared" si="163"/>
        <v>#VALUE!</v>
      </c>
    </row>
    <row r="811" spans="1:31" x14ac:dyDescent="0.2">
      <c r="A811" s="41" t="str">
        <f>IF(F811="","",1+MAX(A$10:A810))</f>
        <v/>
      </c>
      <c r="B811" s="10"/>
      <c r="C811" s="10">
        <v>337</v>
      </c>
      <c r="D811" s="11" t="s">
        <v>107</v>
      </c>
      <c r="E811" s="113"/>
      <c r="F811" s="11"/>
      <c r="G811" s="113"/>
      <c r="H811" s="114">
        <v>0</v>
      </c>
      <c r="I811" s="113">
        <f t="shared" si="164"/>
        <v>0</v>
      </c>
      <c r="J811" s="113">
        <f t="shared" si="165"/>
        <v>0</v>
      </c>
      <c r="K811" s="113" t="str">
        <f>IF(ISERROR(VLOOKUP(AC811,Nachträge!$A$2:$Y$646,25,FALSE)),"",VLOOKUP(AC811,Nachträge!$A$2:$Y$646,25,FALSE))</f>
        <v/>
      </c>
      <c r="L811" s="114">
        <v>0</v>
      </c>
      <c r="M811" s="113" t="e">
        <f t="shared" si="166"/>
        <v>#VALUE!</v>
      </c>
      <c r="N811" s="113" t="e">
        <f t="shared" si="167"/>
        <v>#VALUE!</v>
      </c>
      <c r="O811" s="113" t="e">
        <f t="shared" si="168"/>
        <v>#VALUE!</v>
      </c>
      <c r="P811" s="113" t="e">
        <f t="shared" si="169"/>
        <v>#VALUE!</v>
      </c>
      <c r="Q811" s="113">
        <f>SUMIFS(Zahlungsfreigabe!$K$12:$K$1000,Zahlungsfreigabe!$C$12:$C$1000,Baukosten!F811,Zahlungsfreigabe!$E$12:$E$1000,D811)</f>
        <v>0</v>
      </c>
      <c r="R811" s="113" t="e">
        <f t="shared" si="170"/>
        <v>#VALUE!</v>
      </c>
      <c r="S811" s="130" t="e">
        <f t="shared" si="171"/>
        <v>#VALUE!</v>
      </c>
      <c r="T811" s="55">
        <v>0</v>
      </c>
      <c r="U811" s="113" t="e">
        <f t="shared" si="172"/>
        <v>#VALUE!</v>
      </c>
      <c r="V811" s="11"/>
      <c r="W811" s="11"/>
      <c r="AC811" s="100" t="str">
        <f t="shared" si="161"/>
        <v/>
      </c>
      <c r="AD811" s="129" t="e">
        <f t="shared" si="162"/>
        <v>#VALUE!</v>
      </c>
      <c r="AE811" s="5" t="e">
        <f t="shared" si="163"/>
        <v>#VALUE!</v>
      </c>
    </row>
    <row r="812" spans="1:31" x14ac:dyDescent="0.2">
      <c r="A812" s="41" t="str">
        <f>IF(F812="","",1+MAX(A$10:A811))</f>
        <v/>
      </c>
      <c r="B812" s="10"/>
      <c r="C812" s="10">
        <v>337</v>
      </c>
      <c r="D812" s="11" t="s">
        <v>107</v>
      </c>
      <c r="E812" s="113"/>
      <c r="F812" s="11"/>
      <c r="G812" s="113"/>
      <c r="H812" s="114">
        <v>0</v>
      </c>
      <c r="I812" s="113">
        <f t="shared" si="164"/>
        <v>0</v>
      </c>
      <c r="J812" s="113">
        <f t="shared" si="165"/>
        <v>0</v>
      </c>
      <c r="K812" s="113" t="str">
        <f>IF(ISERROR(VLOOKUP(AC812,Nachträge!$A$2:$Y$646,25,FALSE)),"",VLOOKUP(AC812,Nachträge!$A$2:$Y$646,25,FALSE))</f>
        <v/>
      </c>
      <c r="L812" s="114">
        <v>0</v>
      </c>
      <c r="M812" s="113" t="e">
        <f t="shared" si="166"/>
        <v>#VALUE!</v>
      </c>
      <c r="N812" s="113" t="e">
        <f t="shared" si="167"/>
        <v>#VALUE!</v>
      </c>
      <c r="O812" s="113" t="e">
        <f t="shared" si="168"/>
        <v>#VALUE!</v>
      </c>
      <c r="P812" s="113" t="e">
        <f t="shared" si="169"/>
        <v>#VALUE!</v>
      </c>
      <c r="Q812" s="113">
        <f>SUMIFS(Zahlungsfreigabe!$K$12:$K$1000,Zahlungsfreigabe!$C$12:$C$1000,Baukosten!F812,Zahlungsfreigabe!$E$12:$E$1000,D812)</f>
        <v>0</v>
      </c>
      <c r="R812" s="113" t="e">
        <f t="shared" si="170"/>
        <v>#VALUE!</v>
      </c>
      <c r="S812" s="130" t="e">
        <f t="shared" si="171"/>
        <v>#VALUE!</v>
      </c>
      <c r="T812" s="55">
        <v>0</v>
      </c>
      <c r="U812" s="113" t="e">
        <f t="shared" si="172"/>
        <v>#VALUE!</v>
      </c>
      <c r="V812" s="11"/>
      <c r="W812" s="11"/>
      <c r="AC812" s="100" t="str">
        <f t="shared" si="161"/>
        <v/>
      </c>
      <c r="AD812" s="129" t="e">
        <f t="shared" si="162"/>
        <v>#VALUE!</v>
      </c>
      <c r="AE812" s="5" t="e">
        <f t="shared" si="163"/>
        <v>#VALUE!</v>
      </c>
    </row>
    <row r="813" spans="1:31" x14ac:dyDescent="0.2">
      <c r="A813" s="41" t="str">
        <f>IF(F813="","",1+MAX(A$10:A812))</f>
        <v/>
      </c>
      <c r="B813" s="10"/>
      <c r="C813" s="10">
        <v>337</v>
      </c>
      <c r="D813" s="11" t="s">
        <v>107</v>
      </c>
      <c r="E813" s="113"/>
      <c r="F813" s="11"/>
      <c r="G813" s="113"/>
      <c r="H813" s="114">
        <v>0</v>
      </c>
      <c r="I813" s="113">
        <f t="shared" si="164"/>
        <v>0</v>
      </c>
      <c r="J813" s="113">
        <f t="shared" si="165"/>
        <v>0</v>
      </c>
      <c r="K813" s="113" t="str">
        <f>IF(ISERROR(VLOOKUP(AC813,Nachträge!$A$2:$Y$646,25,FALSE)),"",VLOOKUP(AC813,Nachträge!$A$2:$Y$646,25,FALSE))</f>
        <v/>
      </c>
      <c r="L813" s="114">
        <v>0</v>
      </c>
      <c r="M813" s="113" t="e">
        <f t="shared" si="166"/>
        <v>#VALUE!</v>
      </c>
      <c r="N813" s="113" t="e">
        <f t="shared" si="167"/>
        <v>#VALUE!</v>
      </c>
      <c r="O813" s="113" t="e">
        <f t="shared" si="168"/>
        <v>#VALUE!</v>
      </c>
      <c r="P813" s="113" t="e">
        <f t="shared" si="169"/>
        <v>#VALUE!</v>
      </c>
      <c r="Q813" s="113">
        <f>SUMIFS(Zahlungsfreigabe!$K$12:$K$1000,Zahlungsfreigabe!$C$12:$C$1000,Baukosten!F813,Zahlungsfreigabe!$E$12:$E$1000,D813)</f>
        <v>0</v>
      </c>
      <c r="R813" s="113" t="e">
        <f t="shared" si="170"/>
        <v>#VALUE!</v>
      </c>
      <c r="S813" s="130" t="e">
        <f t="shared" si="171"/>
        <v>#VALUE!</v>
      </c>
      <c r="T813" s="55">
        <v>0</v>
      </c>
      <c r="U813" s="113" t="e">
        <f t="shared" si="172"/>
        <v>#VALUE!</v>
      </c>
      <c r="V813" s="11"/>
      <c r="W813" s="11"/>
      <c r="AC813" s="100" t="str">
        <f t="shared" si="161"/>
        <v/>
      </c>
      <c r="AD813" s="129" t="e">
        <f t="shared" si="162"/>
        <v>#VALUE!</v>
      </c>
      <c r="AE813" s="5" t="e">
        <f t="shared" si="163"/>
        <v>#VALUE!</v>
      </c>
    </row>
    <row r="814" spans="1:31" x14ac:dyDescent="0.2">
      <c r="A814" s="41" t="str">
        <f>IF(F814="","",1+MAX(A$10:A813))</f>
        <v/>
      </c>
      <c r="B814" s="10"/>
      <c r="C814" s="10">
        <v>337</v>
      </c>
      <c r="D814" s="11" t="s">
        <v>107</v>
      </c>
      <c r="E814" s="113"/>
      <c r="F814" s="11"/>
      <c r="G814" s="113"/>
      <c r="H814" s="114">
        <v>0</v>
      </c>
      <c r="I814" s="113">
        <f t="shared" si="164"/>
        <v>0</v>
      </c>
      <c r="J814" s="113">
        <f t="shared" si="165"/>
        <v>0</v>
      </c>
      <c r="K814" s="113" t="str">
        <f>IF(ISERROR(VLOOKUP(AC814,Nachträge!$A$2:$Y$646,25,FALSE)),"",VLOOKUP(AC814,Nachträge!$A$2:$Y$646,25,FALSE))</f>
        <v/>
      </c>
      <c r="L814" s="114">
        <v>0</v>
      </c>
      <c r="M814" s="113" t="e">
        <f t="shared" si="166"/>
        <v>#VALUE!</v>
      </c>
      <c r="N814" s="113" t="e">
        <f t="shared" si="167"/>
        <v>#VALUE!</v>
      </c>
      <c r="O814" s="113" t="e">
        <f t="shared" si="168"/>
        <v>#VALUE!</v>
      </c>
      <c r="P814" s="113" t="e">
        <f t="shared" si="169"/>
        <v>#VALUE!</v>
      </c>
      <c r="Q814" s="113">
        <f>SUMIFS(Zahlungsfreigabe!$K$12:$K$1000,Zahlungsfreigabe!$C$12:$C$1000,Baukosten!F814,Zahlungsfreigabe!$E$12:$E$1000,D814)</f>
        <v>0</v>
      </c>
      <c r="R814" s="113" t="e">
        <f t="shared" si="170"/>
        <v>#VALUE!</v>
      </c>
      <c r="S814" s="130" t="e">
        <f t="shared" si="171"/>
        <v>#VALUE!</v>
      </c>
      <c r="T814" s="55">
        <v>0</v>
      </c>
      <c r="U814" s="113" t="e">
        <f t="shared" si="172"/>
        <v>#VALUE!</v>
      </c>
      <c r="V814" s="11"/>
      <c r="W814" s="11"/>
      <c r="AC814" s="100" t="str">
        <f t="shared" si="161"/>
        <v/>
      </c>
      <c r="AD814" s="129" t="e">
        <f t="shared" si="162"/>
        <v>#VALUE!</v>
      </c>
      <c r="AE814" s="5" t="e">
        <f t="shared" si="163"/>
        <v>#VALUE!</v>
      </c>
    </row>
    <row r="815" spans="1:31" x14ac:dyDescent="0.2">
      <c r="A815" s="41" t="str">
        <f>IF(F815="","",1+MAX(A$10:A814))</f>
        <v/>
      </c>
      <c r="B815" s="10"/>
      <c r="C815" s="10">
        <v>337</v>
      </c>
      <c r="D815" s="11" t="s">
        <v>107</v>
      </c>
      <c r="E815" s="113"/>
      <c r="F815" s="11"/>
      <c r="G815" s="113"/>
      <c r="H815" s="114">
        <v>0</v>
      </c>
      <c r="I815" s="113">
        <f t="shared" si="164"/>
        <v>0</v>
      </c>
      <c r="J815" s="113">
        <f t="shared" si="165"/>
        <v>0</v>
      </c>
      <c r="K815" s="113" t="str">
        <f>IF(ISERROR(VLOOKUP(AC815,Nachträge!$A$2:$Y$646,25,FALSE)),"",VLOOKUP(AC815,Nachträge!$A$2:$Y$646,25,FALSE))</f>
        <v/>
      </c>
      <c r="L815" s="114">
        <v>0</v>
      </c>
      <c r="M815" s="113" t="e">
        <f t="shared" si="166"/>
        <v>#VALUE!</v>
      </c>
      <c r="N815" s="113" t="e">
        <f t="shared" si="167"/>
        <v>#VALUE!</v>
      </c>
      <c r="O815" s="113" t="e">
        <f t="shared" si="168"/>
        <v>#VALUE!</v>
      </c>
      <c r="P815" s="113" t="e">
        <f t="shared" si="169"/>
        <v>#VALUE!</v>
      </c>
      <c r="Q815" s="113">
        <f>SUMIFS(Zahlungsfreigabe!$K$12:$K$1000,Zahlungsfreigabe!$C$12:$C$1000,Baukosten!F815,Zahlungsfreigabe!$E$12:$E$1000,D815)</f>
        <v>0</v>
      </c>
      <c r="R815" s="113" t="e">
        <f t="shared" si="170"/>
        <v>#VALUE!</v>
      </c>
      <c r="S815" s="130" t="e">
        <f t="shared" si="171"/>
        <v>#VALUE!</v>
      </c>
      <c r="T815" s="55">
        <v>0</v>
      </c>
      <c r="U815" s="113" t="e">
        <f t="shared" si="172"/>
        <v>#VALUE!</v>
      </c>
      <c r="V815" s="11"/>
      <c r="W815" s="11"/>
      <c r="AC815" s="100" t="str">
        <f t="shared" si="161"/>
        <v/>
      </c>
      <c r="AD815" s="129" t="e">
        <f t="shared" si="162"/>
        <v>#VALUE!</v>
      </c>
      <c r="AE815" s="5" t="e">
        <f t="shared" si="163"/>
        <v>#VALUE!</v>
      </c>
    </row>
    <row r="816" spans="1:31" x14ac:dyDescent="0.2">
      <c r="A816" s="41" t="str">
        <f>IF(F816="","",1+MAX(A$10:A815))</f>
        <v/>
      </c>
      <c r="B816" s="10"/>
      <c r="C816" s="10">
        <v>337</v>
      </c>
      <c r="D816" s="11" t="s">
        <v>107</v>
      </c>
      <c r="E816" s="113"/>
      <c r="F816" s="11"/>
      <c r="G816" s="113"/>
      <c r="H816" s="114">
        <v>0</v>
      </c>
      <c r="I816" s="113">
        <f t="shared" si="164"/>
        <v>0</v>
      </c>
      <c r="J816" s="113">
        <f t="shared" si="165"/>
        <v>0</v>
      </c>
      <c r="K816" s="113" t="str">
        <f>IF(ISERROR(VLOOKUP(AC816,Nachträge!$A$2:$Y$646,25,FALSE)),"",VLOOKUP(AC816,Nachträge!$A$2:$Y$646,25,FALSE))</f>
        <v/>
      </c>
      <c r="L816" s="114">
        <v>0</v>
      </c>
      <c r="M816" s="113" t="e">
        <f t="shared" si="166"/>
        <v>#VALUE!</v>
      </c>
      <c r="N816" s="113" t="e">
        <f t="shared" si="167"/>
        <v>#VALUE!</v>
      </c>
      <c r="O816" s="113" t="e">
        <f t="shared" si="168"/>
        <v>#VALUE!</v>
      </c>
      <c r="P816" s="113" t="e">
        <f t="shared" si="169"/>
        <v>#VALUE!</v>
      </c>
      <c r="Q816" s="113">
        <f>SUMIFS(Zahlungsfreigabe!$K$12:$K$1000,Zahlungsfreigabe!$C$12:$C$1000,Baukosten!F816,Zahlungsfreigabe!$E$12:$E$1000,D816)</f>
        <v>0</v>
      </c>
      <c r="R816" s="113" t="e">
        <f t="shared" si="170"/>
        <v>#VALUE!</v>
      </c>
      <c r="S816" s="130" t="e">
        <f t="shared" si="171"/>
        <v>#VALUE!</v>
      </c>
      <c r="T816" s="55">
        <v>0</v>
      </c>
      <c r="U816" s="113" t="e">
        <f t="shared" si="172"/>
        <v>#VALUE!</v>
      </c>
      <c r="V816" s="11"/>
      <c r="W816" s="11"/>
      <c r="AC816" s="100" t="str">
        <f t="shared" si="161"/>
        <v/>
      </c>
      <c r="AD816" s="129" t="e">
        <f t="shared" si="162"/>
        <v>#VALUE!</v>
      </c>
      <c r="AE816" s="5" t="e">
        <f t="shared" si="163"/>
        <v>#VALUE!</v>
      </c>
    </row>
    <row r="817" spans="1:31" x14ac:dyDescent="0.2">
      <c r="A817" s="41" t="str">
        <f>IF(F817="","",1+MAX(A$10:A816))</f>
        <v/>
      </c>
      <c r="B817" s="10"/>
      <c r="C817" s="10">
        <v>337</v>
      </c>
      <c r="D817" s="11" t="s">
        <v>107</v>
      </c>
      <c r="E817" s="113"/>
      <c r="F817" s="11"/>
      <c r="G817" s="113"/>
      <c r="H817" s="114">
        <v>0</v>
      </c>
      <c r="I817" s="113">
        <f t="shared" si="164"/>
        <v>0</v>
      </c>
      <c r="J817" s="113">
        <f t="shared" si="165"/>
        <v>0</v>
      </c>
      <c r="K817" s="113" t="str">
        <f>IF(ISERROR(VLOOKUP(AC817,Nachträge!$A$2:$Y$646,25,FALSE)),"",VLOOKUP(AC817,Nachträge!$A$2:$Y$646,25,FALSE))</f>
        <v/>
      </c>
      <c r="L817" s="114">
        <v>0</v>
      </c>
      <c r="M817" s="113" t="e">
        <f t="shared" si="166"/>
        <v>#VALUE!</v>
      </c>
      <c r="N817" s="113" t="e">
        <f t="shared" si="167"/>
        <v>#VALUE!</v>
      </c>
      <c r="O817" s="113" t="e">
        <f t="shared" si="168"/>
        <v>#VALUE!</v>
      </c>
      <c r="P817" s="113" t="e">
        <f t="shared" si="169"/>
        <v>#VALUE!</v>
      </c>
      <c r="Q817" s="113">
        <f>SUMIFS(Zahlungsfreigabe!$K$12:$K$1000,Zahlungsfreigabe!$C$12:$C$1000,Baukosten!F817,Zahlungsfreigabe!$E$12:$E$1000,D817)</f>
        <v>0</v>
      </c>
      <c r="R817" s="113" t="e">
        <f t="shared" si="170"/>
        <v>#VALUE!</v>
      </c>
      <c r="S817" s="130" t="e">
        <f t="shared" si="171"/>
        <v>#VALUE!</v>
      </c>
      <c r="T817" s="55">
        <v>0</v>
      </c>
      <c r="U817" s="113" t="e">
        <f t="shared" si="172"/>
        <v>#VALUE!</v>
      </c>
      <c r="V817" s="11"/>
      <c r="W817" s="11"/>
      <c r="AC817" s="100" t="str">
        <f t="shared" si="161"/>
        <v/>
      </c>
      <c r="AD817" s="129" t="e">
        <f t="shared" si="162"/>
        <v>#VALUE!</v>
      </c>
      <c r="AE817" s="5" t="e">
        <f t="shared" si="163"/>
        <v>#VALUE!</v>
      </c>
    </row>
    <row r="818" spans="1:31" x14ac:dyDescent="0.2">
      <c r="A818" s="41" t="str">
        <f>IF(F818="","",1+MAX(A$10:A817))</f>
        <v/>
      </c>
      <c r="B818" s="10"/>
      <c r="C818" s="10">
        <v>339</v>
      </c>
      <c r="D818" s="11" t="s">
        <v>11</v>
      </c>
      <c r="E818" s="113"/>
      <c r="F818" s="11"/>
      <c r="G818" s="113"/>
      <c r="H818" s="114">
        <v>0</v>
      </c>
      <c r="I818" s="113">
        <f t="shared" si="164"/>
        <v>0</v>
      </c>
      <c r="J818" s="113">
        <f t="shared" si="165"/>
        <v>0</v>
      </c>
      <c r="K818" s="113" t="str">
        <f>IF(ISERROR(VLOOKUP(AC818,Nachträge!$A$2:$Y$646,25,FALSE)),"",VLOOKUP(AC818,Nachträge!$A$2:$Y$646,25,FALSE))</f>
        <v/>
      </c>
      <c r="L818" s="114">
        <v>0</v>
      </c>
      <c r="M818" s="113" t="e">
        <f t="shared" si="166"/>
        <v>#VALUE!</v>
      </c>
      <c r="N818" s="113" t="e">
        <f t="shared" si="167"/>
        <v>#VALUE!</v>
      </c>
      <c r="O818" s="113" t="e">
        <f t="shared" si="168"/>
        <v>#VALUE!</v>
      </c>
      <c r="P818" s="113" t="e">
        <f t="shared" si="169"/>
        <v>#VALUE!</v>
      </c>
      <c r="Q818" s="113">
        <f>SUMIFS(Zahlungsfreigabe!$K$12:$K$1000,Zahlungsfreigabe!$C$12:$C$1000,Baukosten!F818,Zahlungsfreigabe!$E$12:$E$1000,D818)</f>
        <v>0</v>
      </c>
      <c r="R818" s="113" t="e">
        <f t="shared" si="170"/>
        <v>#VALUE!</v>
      </c>
      <c r="S818" s="130" t="e">
        <f t="shared" si="171"/>
        <v>#VALUE!</v>
      </c>
      <c r="T818" s="55">
        <v>0</v>
      </c>
      <c r="U818" s="113" t="e">
        <f t="shared" si="172"/>
        <v>#VALUE!</v>
      </c>
      <c r="V818" s="11"/>
      <c r="W818" s="11"/>
      <c r="AC818" s="100" t="str">
        <f t="shared" si="161"/>
        <v/>
      </c>
      <c r="AD818" s="129" t="e">
        <f t="shared" si="162"/>
        <v>#VALUE!</v>
      </c>
      <c r="AE818" s="5" t="e">
        <f t="shared" si="163"/>
        <v>#VALUE!</v>
      </c>
    </row>
    <row r="819" spans="1:31" x14ac:dyDescent="0.2">
      <c r="A819" s="41" t="str">
        <f>IF(F819="","",1+MAX(A$10:A818))</f>
        <v/>
      </c>
      <c r="B819" s="10"/>
      <c r="C819" s="10">
        <v>339</v>
      </c>
      <c r="D819" s="11" t="s">
        <v>11</v>
      </c>
      <c r="E819" s="113"/>
      <c r="F819" s="11"/>
      <c r="G819" s="113"/>
      <c r="H819" s="114">
        <v>0</v>
      </c>
      <c r="I819" s="113">
        <f t="shared" si="164"/>
        <v>0</v>
      </c>
      <c r="J819" s="113">
        <f t="shared" si="165"/>
        <v>0</v>
      </c>
      <c r="K819" s="113" t="str">
        <f>IF(ISERROR(VLOOKUP(AC819,Nachträge!$A$2:$Y$646,25,FALSE)),"",VLOOKUP(AC819,Nachträge!$A$2:$Y$646,25,FALSE))</f>
        <v/>
      </c>
      <c r="L819" s="114">
        <v>0</v>
      </c>
      <c r="M819" s="113" t="e">
        <f t="shared" si="166"/>
        <v>#VALUE!</v>
      </c>
      <c r="N819" s="113" t="e">
        <f t="shared" si="167"/>
        <v>#VALUE!</v>
      </c>
      <c r="O819" s="113" t="e">
        <f t="shared" si="168"/>
        <v>#VALUE!</v>
      </c>
      <c r="P819" s="113" t="e">
        <f t="shared" si="169"/>
        <v>#VALUE!</v>
      </c>
      <c r="Q819" s="113">
        <f>SUMIFS(Zahlungsfreigabe!$K$12:$K$1000,Zahlungsfreigabe!$C$12:$C$1000,Baukosten!F819,Zahlungsfreigabe!$E$12:$E$1000,D819)</f>
        <v>0</v>
      </c>
      <c r="R819" s="113" t="e">
        <f t="shared" si="170"/>
        <v>#VALUE!</v>
      </c>
      <c r="S819" s="130" t="e">
        <f t="shared" si="171"/>
        <v>#VALUE!</v>
      </c>
      <c r="T819" s="55">
        <v>0</v>
      </c>
      <c r="U819" s="113" t="e">
        <f t="shared" si="172"/>
        <v>#VALUE!</v>
      </c>
      <c r="V819" s="11"/>
      <c r="W819" s="11"/>
      <c r="AC819" s="100" t="str">
        <f t="shared" si="161"/>
        <v/>
      </c>
      <c r="AD819" s="129" t="e">
        <f t="shared" si="162"/>
        <v>#VALUE!</v>
      </c>
      <c r="AE819" s="5" t="e">
        <f t="shared" si="163"/>
        <v>#VALUE!</v>
      </c>
    </row>
    <row r="820" spans="1:31" x14ac:dyDescent="0.2">
      <c r="A820" s="41" t="str">
        <f>IF(F820="","",1+MAX(A$10:A819))</f>
        <v/>
      </c>
      <c r="B820" s="10"/>
      <c r="C820" s="10">
        <v>339</v>
      </c>
      <c r="D820" s="11" t="s">
        <v>11</v>
      </c>
      <c r="E820" s="113"/>
      <c r="F820" s="11"/>
      <c r="G820" s="113"/>
      <c r="H820" s="114">
        <v>0</v>
      </c>
      <c r="I820" s="113">
        <f t="shared" si="164"/>
        <v>0</v>
      </c>
      <c r="J820" s="113">
        <f t="shared" si="165"/>
        <v>0</v>
      </c>
      <c r="K820" s="113" t="str">
        <f>IF(ISERROR(VLOOKUP(AC820,Nachträge!$A$2:$Y$646,25,FALSE)),"",VLOOKUP(AC820,Nachträge!$A$2:$Y$646,25,FALSE))</f>
        <v/>
      </c>
      <c r="L820" s="114">
        <v>0</v>
      </c>
      <c r="M820" s="113" t="e">
        <f t="shared" si="166"/>
        <v>#VALUE!</v>
      </c>
      <c r="N820" s="113" t="e">
        <f t="shared" si="167"/>
        <v>#VALUE!</v>
      </c>
      <c r="O820" s="113" t="e">
        <f t="shared" si="168"/>
        <v>#VALUE!</v>
      </c>
      <c r="P820" s="113" t="e">
        <f t="shared" si="169"/>
        <v>#VALUE!</v>
      </c>
      <c r="Q820" s="113">
        <f>SUMIFS(Zahlungsfreigabe!$K$12:$K$1000,Zahlungsfreigabe!$C$12:$C$1000,Baukosten!F820,Zahlungsfreigabe!$E$12:$E$1000,D820)</f>
        <v>0</v>
      </c>
      <c r="R820" s="113" t="e">
        <f t="shared" si="170"/>
        <v>#VALUE!</v>
      </c>
      <c r="S820" s="130" t="e">
        <f t="shared" si="171"/>
        <v>#VALUE!</v>
      </c>
      <c r="T820" s="55">
        <v>0</v>
      </c>
      <c r="U820" s="113" t="e">
        <f t="shared" si="172"/>
        <v>#VALUE!</v>
      </c>
      <c r="V820" s="11"/>
      <c r="W820" s="11"/>
      <c r="AC820" s="100" t="str">
        <f t="shared" si="161"/>
        <v/>
      </c>
      <c r="AD820" s="129" t="e">
        <f t="shared" si="162"/>
        <v>#VALUE!</v>
      </c>
      <c r="AE820" s="5" t="e">
        <f t="shared" si="163"/>
        <v>#VALUE!</v>
      </c>
    </row>
    <row r="821" spans="1:31" x14ac:dyDescent="0.2">
      <c r="A821" s="41" t="str">
        <f>IF(F821="","",1+MAX(A$10:A820))</f>
        <v/>
      </c>
      <c r="B821" s="10"/>
      <c r="C821" s="10">
        <v>339</v>
      </c>
      <c r="D821" s="11" t="s">
        <v>11</v>
      </c>
      <c r="E821" s="113"/>
      <c r="F821" s="11"/>
      <c r="G821" s="113"/>
      <c r="H821" s="114">
        <v>0</v>
      </c>
      <c r="I821" s="113">
        <f t="shared" si="164"/>
        <v>0</v>
      </c>
      <c r="J821" s="113">
        <f t="shared" si="165"/>
        <v>0</v>
      </c>
      <c r="K821" s="113" t="str">
        <f>IF(ISERROR(VLOOKUP(AC821,Nachträge!$A$2:$Y$646,25,FALSE)),"",VLOOKUP(AC821,Nachträge!$A$2:$Y$646,25,FALSE))</f>
        <v/>
      </c>
      <c r="L821" s="114">
        <v>0</v>
      </c>
      <c r="M821" s="113" t="e">
        <f t="shared" si="166"/>
        <v>#VALUE!</v>
      </c>
      <c r="N821" s="113" t="e">
        <f t="shared" si="167"/>
        <v>#VALUE!</v>
      </c>
      <c r="O821" s="113" t="e">
        <f t="shared" si="168"/>
        <v>#VALUE!</v>
      </c>
      <c r="P821" s="113" t="e">
        <f t="shared" si="169"/>
        <v>#VALUE!</v>
      </c>
      <c r="Q821" s="113">
        <f>SUMIFS(Zahlungsfreigabe!$K$12:$K$1000,Zahlungsfreigabe!$C$12:$C$1000,Baukosten!F821,Zahlungsfreigabe!$E$12:$E$1000,D821)</f>
        <v>0</v>
      </c>
      <c r="R821" s="113" t="e">
        <f t="shared" si="170"/>
        <v>#VALUE!</v>
      </c>
      <c r="S821" s="130" t="e">
        <f t="shared" si="171"/>
        <v>#VALUE!</v>
      </c>
      <c r="T821" s="55">
        <v>0</v>
      </c>
      <c r="U821" s="113" t="e">
        <f t="shared" si="172"/>
        <v>#VALUE!</v>
      </c>
      <c r="V821" s="11"/>
      <c r="W821" s="11"/>
      <c r="AC821" s="100" t="str">
        <f t="shared" si="161"/>
        <v/>
      </c>
      <c r="AD821" s="129" t="e">
        <f t="shared" si="162"/>
        <v>#VALUE!</v>
      </c>
      <c r="AE821" s="5" t="e">
        <f t="shared" si="163"/>
        <v>#VALUE!</v>
      </c>
    </row>
    <row r="822" spans="1:31" x14ac:dyDescent="0.2">
      <c r="A822" s="41" t="str">
        <f>IF(F822="","",1+MAX(A$10:A821))</f>
        <v/>
      </c>
      <c r="B822" s="10"/>
      <c r="C822" s="10">
        <v>339</v>
      </c>
      <c r="D822" s="11" t="s">
        <v>11</v>
      </c>
      <c r="E822" s="113"/>
      <c r="F822" s="11"/>
      <c r="G822" s="113"/>
      <c r="H822" s="114">
        <v>0</v>
      </c>
      <c r="I822" s="113">
        <f t="shared" si="164"/>
        <v>0</v>
      </c>
      <c r="J822" s="113">
        <f t="shared" si="165"/>
        <v>0</v>
      </c>
      <c r="K822" s="113" t="str">
        <f>IF(ISERROR(VLOOKUP(AC822,Nachträge!$A$2:$Y$646,25,FALSE)),"",VLOOKUP(AC822,Nachträge!$A$2:$Y$646,25,FALSE))</f>
        <v/>
      </c>
      <c r="L822" s="114">
        <v>0</v>
      </c>
      <c r="M822" s="113" t="e">
        <f t="shared" si="166"/>
        <v>#VALUE!</v>
      </c>
      <c r="N822" s="113" t="e">
        <f t="shared" si="167"/>
        <v>#VALUE!</v>
      </c>
      <c r="O822" s="113" t="e">
        <f t="shared" si="168"/>
        <v>#VALUE!</v>
      </c>
      <c r="P822" s="113" t="e">
        <f t="shared" si="169"/>
        <v>#VALUE!</v>
      </c>
      <c r="Q822" s="113">
        <f>SUMIFS(Zahlungsfreigabe!$K$12:$K$1000,Zahlungsfreigabe!$C$12:$C$1000,Baukosten!F822,Zahlungsfreigabe!$E$12:$E$1000,D822)</f>
        <v>0</v>
      </c>
      <c r="R822" s="113" t="e">
        <f t="shared" si="170"/>
        <v>#VALUE!</v>
      </c>
      <c r="S822" s="130" t="e">
        <f t="shared" si="171"/>
        <v>#VALUE!</v>
      </c>
      <c r="T822" s="55">
        <v>0</v>
      </c>
      <c r="U822" s="113" t="e">
        <f t="shared" si="172"/>
        <v>#VALUE!</v>
      </c>
      <c r="V822" s="11"/>
      <c r="W822" s="11"/>
      <c r="AC822" s="100" t="str">
        <f t="shared" si="161"/>
        <v/>
      </c>
      <c r="AD822" s="129" t="e">
        <f t="shared" si="162"/>
        <v>#VALUE!</v>
      </c>
      <c r="AE822" s="5" t="e">
        <f t="shared" si="163"/>
        <v>#VALUE!</v>
      </c>
    </row>
    <row r="823" spans="1:31" x14ac:dyDescent="0.2">
      <c r="A823" s="41" t="str">
        <f>IF(F823="","",1+MAX(A$10:A822))</f>
        <v/>
      </c>
      <c r="B823" s="10"/>
      <c r="C823" s="10">
        <v>339</v>
      </c>
      <c r="D823" s="11" t="s">
        <v>11</v>
      </c>
      <c r="E823" s="113"/>
      <c r="F823" s="11"/>
      <c r="G823" s="113"/>
      <c r="H823" s="114">
        <v>0</v>
      </c>
      <c r="I823" s="113">
        <f t="shared" si="164"/>
        <v>0</v>
      </c>
      <c r="J823" s="113">
        <f t="shared" si="165"/>
        <v>0</v>
      </c>
      <c r="K823" s="113" t="str">
        <f>IF(ISERROR(VLOOKUP(AC823,Nachträge!$A$2:$Y$646,25,FALSE)),"",VLOOKUP(AC823,Nachträge!$A$2:$Y$646,25,FALSE))</f>
        <v/>
      </c>
      <c r="L823" s="114">
        <v>0</v>
      </c>
      <c r="M823" s="113" t="e">
        <f t="shared" si="166"/>
        <v>#VALUE!</v>
      </c>
      <c r="N823" s="113" t="e">
        <f t="shared" si="167"/>
        <v>#VALUE!</v>
      </c>
      <c r="O823" s="113" t="e">
        <f t="shared" si="168"/>
        <v>#VALUE!</v>
      </c>
      <c r="P823" s="113" t="e">
        <f t="shared" si="169"/>
        <v>#VALUE!</v>
      </c>
      <c r="Q823" s="113">
        <f>SUMIFS(Zahlungsfreigabe!$K$12:$K$1000,Zahlungsfreigabe!$C$12:$C$1000,Baukosten!F823,Zahlungsfreigabe!$E$12:$E$1000,D823)</f>
        <v>0</v>
      </c>
      <c r="R823" s="113" t="e">
        <f t="shared" si="170"/>
        <v>#VALUE!</v>
      </c>
      <c r="S823" s="130" t="e">
        <f t="shared" si="171"/>
        <v>#VALUE!</v>
      </c>
      <c r="T823" s="55">
        <v>0</v>
      </c>
      <c r="U823" s="113" t="e">
        <f t="shared" si="172"/>
        <v>#VALUE!</v>
      </c>
      <c r="V823" s="11"/>
      <c r="W823" s="11"/>
      <c r="AC823" s="100" t="str">
        <f t="shared" si="161"/>
        <v/>
      </c>
      <c r="AD823" s="129" t="e">
        <f t="shared" si="162"/>
        <v>#VALUE!</v>
      </c>
      <c r="AE823" s="5" t="e">
        <f t="shared" si="163"/>
        <v>#VALUE!</v>
      </c>
    </row>
    <row r="824" spans="1:31" x14ac:dyDescent="0.2">
      <c r="A824" s="41" t="str">
        <f>IF(F824="","",1+MAX(A$10:A823))</f>
        <v/>
      </c>
      <c r="B824" s="10"/>
      <c r="C824" s="10">
        <v>339</v>
      </c>
      <c r="D824" s="11" t="s">
        <v>11</v>
      </c>
      <c r="E824" s="113"/>
      <c r="F824" s="11"/>
      <c r="G824" s="113"/>
      <c r="H824" s="114">
        <v>0</v>
      </c>
      <c r="I824" s="113">
        <f t="shared" si="164"/>
        <v>0</v>
      </c>
      <c r="J824" s="113">
        <f t="shared" si="165"/>
        <v>0</v>
      </c>
      <c r="K824" s="113" t="str">
        <f>IF(ISERROR(VLOOKUP(AC824,Nachträge!$A$2:$Y$646,25,FALSE)),"",VLOOKUP(AC824,Nachträge!$A$2:$Y$646,25,FALSE))</f>
        <v/>
      </c>
      <c r="L824" s="114">
        <v>0</v>
      </c>
      <c r="M824" s="113" t="e">
        <f t="shared" si="166"/>
        <v>#VALUE!</v>
      </c>
      <c r="N824" s="113" t="e">
        <f t="shared" si="167"/>
        <v>#VALUE!</v>
      </c>
      <c r="O824" s="113" t="e">
        <f t="shared" si="168"/>
        <v>#VALUE!</v>
      </c>
      <c r="P824" s="113" t="e">
        <f t="shared" si="169"/>
        <v>#VALUE!</v>
      </c>
      <c r="Q824" s="113">
        <f>SUMIFS(Zahlungsfreigabe!$K$12:$K$1000,Zahlungsfreigabe!$C$12:$C$1000,Baukosten!F824,Zahlungsfreigabe!$E$12:$E$1000,D824)</f>
        <v>0</v>
      </c>
      <c r="R824" s="113" t="e">
        <f t="shared" si="170"/>
        <v>#VALUE!</v>
      </c>
      <c r="S824" s="130" t="e">
        <f t="shared" si="171"/>
        <v>#VALUE!</v>
      </c>
      <c r="T824" s="55">
        <v>0</v>
      </c>
      <c r="U824" s="113" t="e">
        <f t="shared" si="172"/>
        <v>#VALUE!</v>
      </c>
      <c r="V824" s="11"/>
      <c r="W824" s="11"/>
      <c r="AC824" s="100" t="str">
        <f t="shared" si="161"/>
        <v/>
      </c>
      <c r="AD824" s="129" t="e">
        <f t="shared" si="162"/>
        <v>#VALUE!</v>
      </c>
      <c r="AE824" s="5" t="e">
        <f t="shared" si="163"/>
        <v>#VALUE!</v>
      </c>
    </row>
    <row r="825" spans="1:31" x14ac:dyDescent="0.2">
      <c r="A825" s="41" t="str">
        <f>IF(F825="","",1+MAX(A$10:A824))</f>
        <v/>
      </c>
      <c r="B825" s="10"/>
      <c r="C825" s="10">
        <v>339</v>
      </c>
      <c r="D825" s="11" t="s">
        <v>11</v>
      </c>
      <c r="E825" s="113"/>
      <c r="F825" s="11"/>
      <c r="G825" s="113"/>
      <c r="H825" s="114">
        <v>0</v>
      </c>
      <c r="I825" s="113">
        <f t="shared" si="164"/>
        <v>0</v>
      </c>
      <c r="J825" s="113">
        <f t="shared" si="165"/>
        <v>0</v>
      </c>
      <c r="K825" s="113" t="str">
        <f>IF(ISERROR(VLOOKUP(AC825,Nachträge!$A$2:$Y$646,25,FALSE)),"",VLOOKUP(AC825,Nachträge!$A$2:$Y$646,25,FALSE))</f>
        <v/>
      </c>
      <c r="L825" s="114">
        <v>0</v>
      </c>
      <c r="M825" s="113" t="e">
        <f t="shared" si="166"/>
        <v>#VALUE!</v>
      </c>
      <c r="N825" s="113" t="e">
        <f t="shared" si="167"/>
        <v>#VALUE!</v>
      </c>
      <c r="O825" s="113" t="e">
        <f t="shared" si="168"/>
        <v>#VALUE!</v>
      </c>
      <c r="P825" s="113" t="e">
        <f t="shared" si="169"/>
        <v>#VALUE!</v>
      </c>
      <c r="Q825" s="113">
        <f>SUMIFS(Zahlungsfreigabe!$K$12:$K$1000,Zahlungsfreigabe!$C$12:$C$1000,Baukosten!F825,Zahlungsfreigabe!$E$12:$E$1000,D825)</f>
        <v>0</v>
      </c>
      <c r="R825" s="113" t="e">
        <f t="shared" si="170"/>
        <v>#VALUE!</v>
      </c>
      <c r="S825" s="130" t="e">
        <f t="shared" si="171"/>
        <v>#VALUE!</v>
      </c>
      <c r="T825" s="55">
        <v>0</v>
      </c>
      <c r="U825" s="113" t="e">
        <f t="shared" si="172"/>
        <v>#VALUE!</v>
      </c>
      <c r="V825" s="11"/>
      <c r="W825" s="11"/>
      <c r="AC825" s="100" t="str">
        <f t="shared" si="161"/>
        <v/>
      </c>
      <c r="AD825" s="129" t="e">
        <f t="shared" si="162"/>
        <v>#VALUE!</v>
      </c>
      <c r="AE825" s="5" t="e">
        <f t="shared" si="163"/>
        <v>#VALUE!</v>
      </c>
    </row>
    <row r="826" spans="1:31" x14ac:dyDescent="0.2">
      <c r="A826" s="41" t="str">
        <f>IF(F826="","",1+MAX(A$10:A825))</f>
        <v/>
      </c>
      <c r="B826" s="10"/>
      <c r="C826" s="10">
        <v>339</v>
      </c>
      <c r="D826" s="11" t="s">
        <v>11</v>
      </c>
      <c r="E826" s="113"/>
      <c r="F826" s="11"/>
      <c r="G826" s="113"/>
      <c r="H826" s="114">
        <v>0</v>
      </c>
      <c r="I826" s="113">
        <f t="shared" si="164"/>
        <v>0</v>
      </c>
      <c r="J826" s="113">
        <f t="shared" si="165"/>
        <v>0</v>
      </c>
      <c r="K826" s="113" t="str">
        <f>IF(ISERROR(VLOOKUP(AC826,Nachträge!$A$2:$Y$646,25,FALSE)),"",VLOOKUP(AC826,Nachträge!$A$2:$Y$646,25,FALSE))</f>
        <v/>
      </c>
      <c r="L826" s="114">
        <v>0</v>
      </c>
      <c r="M826" s="113" t="e">
        <f t="shared" si="166"/>
        <v>#VALUE!</v>
      </c>
      <c r="N826" s="113" t="e">
        <f t="shared" si="167"/>
        <v>#VALUE!</v>
      </c>
      <c r="O826" s="113" t="e">
        <f t="shared" si="168"/>
        <v>#VALUE!</v>
      </c>
      <c r="P826" s="113" t="e">
        <f t="shared" si="169"/>
        <v>#VALUE!</v>
      </c>
      <c r="Q826" s="113">
        <f>SUMIFS(Zahlungsfreigabe!$K$12:$K$1000,Zahlungsfreigabe!$C$12:$C$1000,Baukosten!F826,Zahlungsfreigabe!$E$12:$E$1000,D826)</f>
        <v>0</v>
      </c>
      <c r="R826" s="113" t="e">
        <f t="shared" si="170"/>
        <v>#VALUE!</v>
      </c>
      <c r="S826" s="130" t="e">
        <f t="shared" si="171"/>
        <v>#VALUE!</v>
      </c>
      <c r="T826" s="55">
        <v>0</v>
      </c>
      <c r="U826" s="113" t="e">
        <f t="shared" si="172"/>
        <v>#VALUE!</v>
      </c>
      <c r="V826" s="11"/>
      <c r="W826" s="11"/>
      <c r="AC826" s="100" t="str">
        <f t="shared" si="161"/>
        <v/>
      </c>
      <c r="AD826" s="129" t="e">
        <f t="shared" si="162"/>
        <v>#VALUE!</v>
      </c>
      <c r="AE826" s="5" t="e">
        <f t="shared" si="163"/>
        <v>#VALUE!</v>
      </c>
    </row>
    <row r="827" spans="1:31" x14ac:dyDescent="0.2">
      <c r="A827" s="41" t="str">
        <f>IF(F827="","",1+MAX(A$10:A826))</f>
        <v/>
      </c>
      <c r="B827" s="10"/>
      <c r="C827" s="10">
        <v>339</v>
      </c>
      <c r="D827" s="11" t="s">
        <v>11</v>
      </c>
      <c r="E827" s="113"/>
      <c r="F827" s="11"/>
      <c r="G827" s="113"/>
      <c r="H827" s="114">
        <v>0</v>
      </c>
      <c r="I827" s="113">
        <f t="shared" si="164"/>
        <v>0</v>
      </c>
      <c r="J827" s="113">
        <f t="shared" si="165"/>
        <v>0</v>
      </c>
      <c r="K827" s="113" t="str">
        <f>IF(ISERROR(VLOOKUP(AC827,Nachträge!$A$2:$Y$646,25,FALSE)),"",VLOOKUP(AC827,Nachträge!$A$2:$Y$646,25,FALSE))</f>
        <v/>
      </c>
      <c r="L827" s="114">
        <v>0</v>
      </c>
      <c r="M827" s="113" t="e">
        <f t="shared" si="166"/>
        <v>#VALUE!</v>
      </c>
      <c r="N827" s="113" t="e">
        <f t="shared" si="167"/>
        <v>#VALUE!</v>
      </c>
      <c r="O827" s="113" t="e">
        <f t="shared" si="168"/>
        <v>#VALUE!</v>
      </c>
      <c r="P827" s="113" t="e">
        <f t="shared" si="169"/>
        <v>#VALUE!</v>
      </c>
      <c r="Q827" s="113">
        <f>SUMIFS(Zahlungsfreigabe!$K$12:$K$1000,Zahlungsfreigabe!$C$12:$C$1000,Baukosten!F827,Zahlungsfreigabe!$E$12:$E$1000,D827)</f>
        <v>0</v>
      </c>
      <c r="R827" s="113" t="e">
        <f t="shared" si="170"/>
        <v>#VALUE!</v>
      </c>
      <c r="S827" s="130" t="e">
        <f t="shared" si="171"/>
        <v>#VALUE!</v>
      </c>
      <c r="T827" s="55">
        <v>0</v>
      </c>
      <c r="U827" s="113" t="e">
        <f t="shared" si="172"/>
        <v>#VALUE!</v>
      </c>
      <c r="V827" s="11"/>
      <c r="W827" s="11"/>
      <c r="AC827" s="100" t="str">
        <f t="shared" si="161"/>
        <v/>
      </c>
      <c r="AD827" s="129" t="e">
        <f t="shared" si="162"/>
        <v>#VALUE!</v>
      </c>
      <c r="AE827" s="5" t="e">
        <f t="shared" si="163"/>
        <v>#VALUE!</v>
      </c>
    </row>
    <row r="828" spans="1:31" x14ac:dyDescent="0.2">
      <c r="A828" s="41" t="str">
        <f>IF(F828="","",1+MAX(A$10:A827))</f>
        <v/>
      </c>
      <c r="B828" s="10"/>
      <c r="C828" s="10">
        <v>339</v>
      </c>
      <c r="D828" s="11" t="s">
        <v>11</v>
      </c>
      <c r="E828" s="113"/>
      <c r="F828" s="11"/>
      <c r="G828" s="113"/>
      <c r="H828" s="114">
        <v>0</v>
      </c>
      <c r="I828" s="113">
        <f t="shared" si="164"/>
        <v>0</v>
      </c>
      <c r="J828" s="113">
        <f t="shared" si="165"/>
        <v>0</v>
      </c>
      <c r="K828" s="113" t="str">
        <f>IF(ISERROR(VLOOKUP(AC828,Nachträge!$A$2:$Y$646,25,FALSE)),"",VLOOKUP(AC828,Nachträge!$A$2:$Y$646,25,FALSE))</f>
        <v/>
      </c>
      <c r="L828" s="114">
        <v>0</v>
      </c>
      <c r="M828" s="113" t="e">
        <f t="shared" si="166"/>
        <v>#VALUE!</v>
      </c>
      <c r="N828" s="113" t="e">
        <f t="shared" si="167"/>
        <v>#VALUE!</v>
      </c>
      <c r="O828" s="113" t="e">
        <f t="shared" si="168"/>
        <v>#VALUE!</v>
      </c>
      <c r="P828" s="113" t="e">
        <f t="shared" si="169"/>
        <v>#VALUE!</v>
      </c>
      <c r="Q828" s="113">
        <f>SUMIFS(Zahlungsfreigabe!$K$12:$K$1000,Zahlungsfreigabe!$C$12:$C$1000,Baukosten!F828,Zahlungsfreigabe!$E$12:$E$1000,D828)</f>
        <v>0</v>
      </c>
      <c r="R828" s="113" t="e">
        <f t="shared" si="170"/>
        <v>#VALUE!</v>
      </c>
      <c r="S828" s="130" t="e">
        <f t="shared" si="171"/>
        <v>#VALUE!</v>
      </c>
      <c r="T828" s="55">
        <v>0</v>
      </c>
      <c r="U828" s="113" t="e">
        <f t="shared" si="172"/>
        <v>#VALUE!</v>
      </c>
      <c r="V828" s="11"/>
      <c r="W828" s="11"/>
      <c r="AC828" s="100" t="str">
        <f t="shared" si="161"/>
        <v/>
      </c>
      <c r="AD828" s="129" t="e">
        <f t="shared" si="162"/>
        <v>#VALUE!</v>
      </c>
      <c r="AE828" s="5" t="e">
        <f t="shared" si="163"/>
        <v>#VALUE!</v>
      </c>
    </row>
    <row r="829" spans="1:31" x14ac:dyDescent="0.2">
      <c r="A829" s="41" t="str">
        <f>IF(F829="","",1+MAX(A$10:A828))</f>
        <v/>
      </c>
      <c r="B829" s="10"/>
      <c r="C829" s="10">
        <v>339</v>
      </c>
      <c r="D829" s="11" t="s">
        <v>11</v>
      </c>
      <c r="E829" s="113"/>
      <c r="F829" s="11"/>
      <c r="G829" s="113"/>
      <c r="H829" s="114">
        <v>0</v>
      </c>
      <c r="I829" s="113">
        <f t="shared" si="164"/>
        <v>0</v>
      </c>
      <c r="J829" s="113">
        <f t="shared" si="165"/>
        <v>0</v>
      </c>
      <c r="K829" s="113" t="str">
        <f>IF(ISERROR(VLOOKUP(AC829,Nachträge!$A$2:$Y$646,25,FALSE)),"",VLOOKUP(AC829,Nachträge!$A$2:$Y$646,25,FALSE))</f>
        <v/>
      </c>
      <c r="L829" s="114">
        <v>0</v>
      </c>
      <c r="M829" s="113" t="e">
        <f t="shared" si="166"/>
        <v>#VALUE!</v>
      </c>
      <c r="N829" s="113" t="e">
        <f t="shared" si="167"/>
        <v>#VALUE!</v>
      </c>
      <c r="O829" s="113" t="e">
        <f t="shared" si="168"/>
        <v>#VALUE!</v>
      </c>
      <c r="P829" s="113" t="e">
        <f t="shared" si="169"/>
        <v>#VALUE!</v>
      </c>
      <c r="Q829" s="113">
        <f>SUMIFS(Zahlungsfreigabe!$K$12:$K$1000,Zahlungsfreigabe!$C$12:$C$1000,Baukosten!F829,Zahlungsfreigabe!$E$12:$E$1000,D829)</f>
        <v>0</v>
      </c>
      <c r="R829" s="113" t="e">
        <f t="shared" si="170"/>
        <v>#VALUE!</v>
      </c>
      <c r="S829" s="130" t="e">
        <f t="shared" si="171"/>
        <v>#VALUE!</v>
      </c>
      <c r="T829" s="55">
        <v>0</v>
      </c>
      <c r="U829" s="113" t="e">
        <f t="shared" si="172"/>
        <v>#VALUE!</v>
      </c>
      <c r="V829" s="11"/>
      <c r="W829" s="11"/>
      <c r="AC829" s="100" t="str">
        <f t="shared" si="161"/>
        <v/>
      </c>
      <c r="AD829" s="129" t="e">
        <f t="shared" si="162"/>
        <v>#VALUE!</v>
      </c>
      <c r="AE829" s="5" t="e">
        <f t="shared" si="163"/>
        <v>#VALUE!</v>
      </c>
    </row>
    <row r="830" spans="1:31" x14ac:dyDescent="0.2">
      <c r="A830" s="41" t="str">
        <f>IF(F830="","",1+MAX(A$10:A829))</f>
        <v/>
      </c>
      <c r="B830" s="10"/>
      <c r="C830" s="10">
        <v>339</v>
      </c>
      <c r="D830" s="11" t="s">
        <v>11</v>
      </c>
      <c r="E830" s="113"/>
      <c r="F830" s="11"/>
      <c r="G830" s="113"/>
      <c r="H830" s="114">
        <v>0</v>
      </c>
      <c r="I830" s="113">
        <f t="shared" si="164"/>
        <v>0</v>
      </c>
      <c r="J830" s="113">
        <f t="shared" si="165"/>
        <v>0</v>
      </c>
      <c r="K830" s="113" t="str">
        <f>IF(ISERROR(VLOOKUP(AC830,Nachträge!$A$2:$Y$646,25,FALSE)),"",VLOOKUP(AC830,Nachträge!$A$2:$Y$646,25,FALSE))</f>
        <v/>
      </c>
      <c r="L830" s="114">
        <v>0</v>
      </c>
      <c r="M830" s="113" t="e">
        <f t="shared" si="166"/>
        <v>#VALUE!</v>
      </c>
      <c r="N830" s="113" t="e">
        <f t="shared" si="167"/>
        <v>#VALUE!</v>
      </c>
      <c r="O830" s="113" t="e">
        <f t="shared" si="168"/>
        <v>#VALUE!</v>
      </c>
      <c r="P830" s="113" t="e">
        <f t="shared" si="169"/>
        <v>#VALUE!</v>
      </c>
      <c r="Q830" s="113">
        <f>SUMIFS(Zahlungsfreigabe!$K$12:$K$1000,Zahlungsfreigabe!$C$12:$C$1000,Baukosten!F830,Zahlungsfreigabe!$E$12:$E$1000,D830)</f>
        <v>0</v>
      </c>
      <c r="R830" s="113" t="e">
        <f t="shared" si="170"/>
        <v>#VALUE!</v>
      </c>
      <c r="S830" s="130" t="e">
        <f t="shared" si="171"/>
        <v>#VALUE!</v>
      </c>
      <c r="T830" s="55">
        <v>0</v>
      </c>
      <c r="U830" s="113" t="e">
        <f t="shared" si="172"/>
        <v>#VALUE!</v>
      </c>
      <c r="V830" s="11"/>
      <c r="W830" s="11"/>
      <c r="AC830" s="100" t="str">
        <f t="shared" si="161"/>
        <v/>
      </c>
      <c r="AD830" s="129" t="e">
        <f t="shared" si="162"/>
        <v>#VALUE!</v>
      </c>
      <c r="AE830" s="5" t="e">
        <f t="shared" si="163"/>
        <v>#VALUE!</v>
      </c>
    </row>
    <row r="831" spans="1:31" x14ac:dyDescent="0.2">
      <c r="A831" s="41" t="str">
        <f>IF(F831="","",1+MAX(A$10:A830))</f>
        <v/>
      </c>
      <c r="B831" s="10"/>
      <c r="C831" s="10">
        <v>339</v>
      </c>
      <c r="D831" s="11" t="s">
        <v>11</v>
      </c>
      <c r="E831" s="113"/>
      <c r="F831" s="11"/>
      <c r="G831" s="113"/>
      <c r="H831" s="114">
        <v>0</v>
      </c>
      <c r="I831" s="113">
        <f t="shared" si="164"/>
        <v>0</v>
      </c>
      <c r="J831" s="113">
        <f t="shared" si="165"/>
        <v>0</v>
      </c>
      <c r="K831" s="113" t="str">
        <f>IF(ISERROR(VLOOKUP(AC831,Nachträge!$A$2:$Y$646,25,FALSE)),"",VLOOKUP(AC831,Nachträge!$A$2:$Y$646,25,FALSE))</f>
        <v/>
      </c>
      <c r="L831" s="114">
        <v>0</v>
      </c>
      <c r="M831" s="113" t="e">
        <f t="shared" si="166"/>
        <v>#VALUE!</v>
      </c>
      <c r="N831" s="113" t="e">
        <f t="shared" si="167"/>
        <v>#VALUE!</v>
      </c>
      <c r="O831" s="113" t="e">
        <f t="shared" si="168"/>
        <v>#VALUE!</v>
      </c>
      <c r="P831" s="113" t="e">
        <f t="shared" si="169"/>
        <v>#VALUE!</v>
      </c>
      <c r="Q831" s="113">
        <f>SUMIFS(Zahlungsfreigabe!$K$12:$K$1000,Zahlungsfreigabe!$C$12:$C$1000,Baukosten!F831,Zahlungsfreigabe!$E$12:$E$1000,D831)</f>
        <v>0</v>
      </c>
      <c r="R831" s="113" t="e">
        <f t="shared" si="170"/>
        <v>#VALUE!</v>
      </c>
      <c r="S831" s="130" t="e">
        <f t="shared" si="171"/>
        <v>#VALUE!</v>
      </c>
      <c r="T831" s="55">
        <v>0</v>
      </c>
      <c r="U831" s="113" t="e">
        <f t="shared" si="172"/>
        <v>#VALUE!</v>
      </c>
      <c r="V831" s="11"/>
      <c r="W831" s="11"/>
      <c r="AC831" s="100" t="str">
        <f t="shared" si="161"/>
        <v/>
      </c>
      <c r="AD831" s="129" t="e">
        <f t="shared" si="162"/>
        <v>#VALUE!</v>
      </c>
      <c r="AE831" s="5" t="e">
        <f t="shared" si="163"/>
        <v>#VALUE!</v>
      </c>
    </row>
    <row r="832" spans="1:31" x14ac:dyDescent="0.2">
      <c r="A832" s="41" t="str">
        <f>IF(F832="","",1+MAX(A$10:A831))</f>
        <v/>
      </c>
      <c r="B832" s="10"/>
      <c r="C832" s="10">
        <v>339</v>
      </c>
      <c r="D832" s="11" t="s">
        <v>11</v>
      </c>
      <c r="E832" s="113"/>
      <c r="F832" s="11"/>
      <c r="G832" s="113"/>
      <c r="H832" s="114">
        <v>0</v>
      </c>
      <c r="I832" s="113">
        <f t="shared" si="164"/>
        <v>0</v>
      </c>
      <c r="J832" s="113">
        <f t="shared" si="165"/>
        <v>0</v>
      </c>
      <c r="K832" s="113" t="str">
        <f>IF(ISERROR(VLOOKUP(AC832,Nachträge!$A$2:$Y$646,25,FALSE)),"",VLOOKUP(AC832,Nachträge!$A$2:$Y$646,25,FALSE))</f>
        <v/>
      </c>
      <c r="L832" s="114">
        <v>0</v>
      </c>
      <c r="M832" s="113" t="e">
        <f t="shared" si="166"/>
        <v>#VALUE!</v>
      </c>
      <c r="N832" s="113" t="e">
        <f t="shared" si="167"/>
        <v>#VALUE!</v>
      </c>
      <c r="O832" s="113" t="e">
        <f t="shared" si="168"/>
        <v>#VALUE!</v>
      </c>
      <c r="P832" s="113" t="e">
        <f t="shared" si="169"/>
        <v>#VALUE!</v>
      </c>
      <c r="Q832" s="113">
        <f>SUMIFS(Zahlungsfreigabe!$K$12:$K$1000,Zahlungsfreigabe!$C$12:$C$1000,Baukosten!F832,Zahlungsfreigabe!$E$12:$E$1000,D832)</f>
        <v>0</v>
      </c>
      <c r="R832" s="113" t="e">
        <f t="shared" si="170"/>
        <v>#VALUE!</v>
      </c>
      <c r="S832" s="130" t="e">
        <f t="shared" si="171"/>
        <v>#VALUE!</v>
      </c>
      <c r="T832" s="55">
        <v>0</v>
      </c>
      <c r="U832" s="113" t="e">
        <f t="shared" si="172"/>
        <v>#VALUE!</v>
      </c>
      <c r="V832" s="11"/>
      <c r="W832" s="11"/>
      <c r="AC832" s="100" t="str">
        <f t="shared" si="161"/>
        <v/>
      </c>
      <c r="AD832" s="129" t="e">
        <f t="shared" si="162"/>
        <v>#VALUE!</v>
      </c>
      <c r="AE832" s="5" t="e">
        <f t="shared" si="163"/>
        <v>#VALUE!</v>
      </c>
    </row>
    <row r="833" spans="1:31" x14ac:dyDescent="0.2">
      <c r="A833" s="41" t="str">
        <f>IF(F833="","",1+MAX(A$10:A832))</f>
        <v/>
      </c>
      <c r="B833" s="10"/>
      <c r="C833" s="10">
        <v>339</v>
      </c>
      <c r="D833" s="11" t="s">
        <v>11</v>
      </c>
      <c r="E833" s="113"/>
      <c r="F833" s="11"/>
      <c r="G833" s="113"/>
      <c r="H833" s="114">
        <v>0</v>
      </c>
      <c r="I833" s="113">
        <f t="shared" si="164"/>
        <v>0</v>
      </c>
      <c r="J833" s="113">
        <f t="shared" si="165"/>
        <v>0</v>
      </c>
      <c r="K833" s="113" t="str">
        <f>IF(ISERROR(VLOOKUP(AC833,Nachträge!$A$2:$Y$646,25,FALSE)),"",VLOOKUP(AC833,Nachträge!$A$2:$Y$646,25,FALSE))</f>
        <v/>
      </c>
      <c r="L833" s="114">
        <v>0</v>
      </c>
      <c r="M833" s="113" t="e">
        <f t="shared" si="166"/>
        <v>#VALUE!</v>
      </c>
      <c r="N833" s="113" t="e">
        <f t="shared" si="167"/>
        <v>#VALUE!</v>
      </c>
      <c r="O833" s="113" t="e">
        <f t="shared" si="168"/>
        <v>#VALUE!</v>
      </c>
      <c r="P833" s="113" t="e">
        <f t="shared" si="169"/>
        <v>#VALUE!</v>
      </c>
      <c r="Q833" s="113">
        <f>SUMIFS(Zahlungsfreigabe!$K$12:$K$1000,Zahlungsfreigabe!$C$12:$C$1000,Baukosten!F833,Zahlungsfreigabe!$E$12:$E$1000,D833)</f>
        <v>0</v>
      </c>
      <c r="R833" s="113" t="e">
        <f t="shared" si="170"/>
        <v>#VALUE!</v>
      </c>
      <c r="S833" s="130" t="e">
        <f t="shared" si="171"/>
        <v>#VALUE!</v>
      </c>
      <c r="T833" s="55">
        <v>0</v>
      </c>
      <c r="U833" s="113" t="e">
        <f t="shared" si="172"/>
        <v>#VALUE!</v>
      </c>
      <c r="V833" s="11"/>
      <c r="W833" s="11"/>
      <c r="AC833" s="100" t="str">
        <f t="shared" si="161"/>
        <v/>
      </c>
      <c r="AD833" s="129" t="e">
        <f t="shared" si="162"/>
        <v>#VALUE!</v>
      </c>
      <c r="AE833" s="5" t="e">
        <f t="shared" si="163"/>
        <v>#VALUE!</v>
      </c>
    </row>
    <row r="834" spans="1:31" x14ac:dyDescent="0.2">
      <c r="A834" s="41" t="str">
        <f>IF(F834="","",1+MAX(A$10:A833))</f>
        <v/>
      </c>
      <c r="B834" s="10"/>
      <c r="C834" s="10">
        <v>339</v>
      </c>
      <c r="D834" s="11" t="s">
        <v>11</v>
      </c>
      <c r="E834" s="113"/>
      <c r="F834" s="11"/>
      <c r="G834" s="113"/>
      <c r="H834" s="114">
        <v>0</v>
      </c>
      <c r="I834" s="113">
        <f t="shared" si="164"/>
        <v>0</v>
      </c>
      <c r="J834" s="113">
        <f t="shared" si="165"/>
        <v>0</v>
      </c>
      <c r="K834" s="113" t="str">
        <f>IF(ISERROR(VLOOKUP(AC834,Nachträge!$A$2:$Y$646,25,FALSE)),"",VLOOKUP(AC834,Nachträge!$A$2:$Y$646,25,FALSE))</f>
        <v/>
      </c>
      <c r="L834" s="114">
        <v>0</v>
      </c>
      <c r="M834" s="113" t="e">
        <f t="shared" si="166"/>
        <v>#VALUE!</v>
      </c>
      <c r="N834" s="113" t="e">
        <f t="shared" si="167"/>
        <v>#VALUE!</v>
      </c>
      <c r="O834" s="113" t="e">
        <f t="shared" si="168"/>
        <v>#VALUE!</v>
      </c>
      <c r="P834" s="113" t="e">
        <f t="shared" si="169"/>
        <v>#VALUE!</v>
      </c>
      <c r="Q834" s="113">
        <f>SUMIFS(Zahlungsfreigabe!$K$12:$K$1000,Zahlungsfreigabe!$C$12:$C$1000,Baukosten!F834,Zahlungsfreigabe!$E$12:$E$1000,D834)</f>
        <v>0</v>
      </c>
      <c r="R834" s="113" t="e">
        <f t="shared" si="170"/>
        <v>#VALUE!</v>
      </c>
      <c r="S834" s="130" t="e">
        <f t="shared" si="171"/>
        <v>#VALUE!</v>
      </c>
      <c r="T834" s="55">
        <v>0</v>
      </c>
      <c r="U834" s="113" t="e">
        <f t="shared" si="172"/>
        <v>#VALUE!</v>
      </c>
      <c r="V834" s="11"/>
      <c r="W834" s="11"/>
      <c r="AC834" s="100" t="str">
        <f t="shared" si="161"/>
        <v/>
      </c>
      <c r="AD834" s="129" t="e">
        <f t="shared" si="162"/>
        <v>#VALUE!</v>
      </c>
      <c r="AE834" s="5" t="e">
        <f t="shared" si="163"/>
        <v>#VALUE!</v>
      </c>
    </row>
    <row r="835" spans="1:31" x14ac:dyDescent="0.2">
      <c r="A835" s="41" t="str">
        <f>IF(F835="","",1+MAX(A$10:A834))</f>
        <v/>
      </c>
      <c r="B835" s="10"/>
      <c r="C835" s="10">
        <v>339</v>
      </c>
      <c r="D835" s="11" t="s">
        <v>11</v>
      </c>
      <c r="E835" s="113"/>
      <c r="F835" s="11"/>
      <c r="G835" s="113"/>
      <c r="H835" s="114">
        <v>0</v>
      </c>
      <c r="I835" s="113">
        <f t="shared" si="164"/>
        <v>0</v>
      </c>
      <c r="J835" s="113">
        <f t="shared" si="165"/>
        <v>0</v>
      </c>
      <c r="K835" s="113" t="str">
        <f>IF(ISERROR(VLOOKUP(AC835,Nachträge!$A$2:$Y$646,25,FALSE)),"",VLOOKUP(AC835,Nachträge!$A$2:$Y$646,25,FALSE))</f>
        <v/>
      </c>
      <c r="L835" s="114">
        <v>0</v>
      </c>
      <c r="M835" s="113" t="e">
        <f t="shared" si="166"/>
        <v>#VALUE!</v>
      </c>
      <c r="N835" s="113" t="e">
        <f t="shared" si="167"/>
        <v>#VALUE!</v>
      </c>
      <c r="O835" s="113" t="e">
        <f t="shared" si="168"/>
        <v>#VALUE!</v>
      </c>
      <c r="P835" s="113" t="e">
        <f t="shared" si="169"/>
        <v>#VALUE!</v>
      </c>
      <c r="Q835" s="113">
        <f>SUMIFS(Zahlungsfreigabe!$K$12:$K$1000,Zahlungsfreigabe!$C$12:$C$1000,Baukosten!F835,Zahlungsfreigabe!$E$12:$E$1000,D835)</f>
        <v>0</v>
      </c>
      <c r="R835" s="113" t="e">
        <f t="shared" si="170"/>
        <v>#VALUE!</v>
      </c>
      <c r="S835" s="130" t="e">
        <f t="shared" si="171"/>
        <v>#VALUE!</v>
      </c>
      <c r="T835" s="55">
        <v>0</v>
      </c>
      <c r="U835" s="113" t="e">
        <f t="shared" si="172"/>
        <v>#VALUE!</v>
      </c>
      <c r="V835" s="11"/>
      <c r="W835" s="11"/>
      <c r="AC835" s="100" t="str">
        <f t="shared" si="161"/>
        <v/>
      </c>
      <c r="AD835" s="129" t="e">
        <f t="shared" si="162"/>
        <v>#VALUE!</v>
      </c>
      <c r="AE835" s="5" t="e">
        <f t="shared" si="163"/>
        <v>#VALUE!</v>
      </c>
    </row>
    <row r="836" spans="1:31" x14ac:dyDescent="0.2">
      <c r="A836" s="41" t="str">
        <f>IF(F836="","",1+MAX(A$10:A835))</f>
        <v/>
      </c>
      <c r="B836" s="10"/>
      <c r="C836" s="10">
        <v>339</v>
      </c>
      <c r="D836" s="11" t="s">
        <v>11</v>
      </c>
      <c r="E836" s="113"/>
      <c r="F836" s="11"/>
      <c r="G836" s="113"/>
      <c r="H836" s="114">
        <v>0</v>
      </c>
      <c r="I836" s="113">
        <f t="shared" si="164"/>
        <v>0</v>
      </c>
      <c r="J836" s="113">
        <f t="shared" si="165"/>
        <v>0</v>
      </c>
      <c r="K836" s="113" t="str">
        <f>IF(ISERROR(VLOOKUP(AC836,Nachträge!$A$2:$Y$646,25,FALSE)),"",VLOOKUP(AC836,Nachträge!$A$2:$Y$646,25,FALSE))</f>
        <v/>
      </c>
      <c r="L836" s="114">
        <v>0</v>
      </c>
      <c r="M836" s="113" t="e">
        <f t="shared" si="166"/>
        <v>#VALUE!</v>
      </c>
      <c r="N836" s="113" t="e">
        <f t="shared" si="167"/>
        <v>#VALUE!</v>
      </c>
      <c r="O836" s="113" t="e">
        <f t="shared" si="168"/>
        <v>#VALUE!</v>
      </c>
      <c r="P836" s="113" t="e">
        <f t="shared" si="169"/>
        <v>#VALUE!</v>
      </c>
      <c r="Q836" s="113">
        <f>SUMIFS(Zahlungsfreigabe!$K$12:$K$1000,Zahlungsfreigabe!$C$12:$C$1000,Baukosten!F836,Zahlungsfreigabe!$E$12:$E$1000,D836)</f>
        <v>0</v>
      </c>
      <c r="R836" s="113" t="e">
        <f t="shared" si="170"/>
        <v>#VALUE!</v>
      </c>
      <c r="S836" s="130" t="e">
        <f t="shared" si="171"/>
        <v>#VALUE!</v>
      </c>
      <c r="T836" s="55">
        <v>0</v>
      </c>
      <c r="U836" s="113" t="e">
        <f t="shared" si="172"/>
        <v>#VALUE!</v>
      </c>
      <c r="V836" s="11"/>
      <c r="W836" s="11"/>
      <c r="AC836" s="100" t="str">
        <f t="shared" si="161"/>
        <v/>
      </c>
      <c r="AD836" s="129" t="e">
        <f t="shared" si="162"/>
        <v>#VALUE!</v>
      </c>
      <c r="AE836" s="5" t="e">
        <f t="shared" si="163"/>
        <v>#VALUE!</v>
      </c>
    </row>
    <row r="837" spans="1:31" x14ac:dyDescent="0.2">
      <c r="A837" s="41" t="str">
        <f>IF(F837="","",1+MAX(A$10:A836))</f>
        <v/>
      </c>
      <c r="B837" s="10"/>
      <c r="C837" s="10">
        <v>339</v>
      </c>
      <c r="D837" s="11" t="s">
        <v>11</v>
      </c>
      <c r="E837" s="113"/>
      <c r="F837" s="11"/>
      <c r="G837" s="113"/>
      <c r="H837" s="114">
        <v>0</v>
      </c>
      <c r="I837" s="113">
        <f t="shared" si="164"/>
        <v>0</v>
      </c>
      <c r="J837" s="113">
        <f t="shared" si="165"/>
        <v>0</v>
      </c>
      <c r="K837" s="113" t="str">
        <f>IF(ISERROR(VLOOKUP(AC837,Nachträge!$A$2:$Y$646,25,FALSE)),"",VLOOKUP(AC837,Nachträge!$A$2:$Y$646,25,FALSE))</f>
        <v/>
      </c>
      <c r="L837" s="114">
        <v>0</v>
      </c>
      <c r="M837" s="113" t="e">
        <f t="shared" si="166"/>
        <v>#VALUE!</v>
      </c>
      <c r="N837" s="113" t="e">
        <f t="shared" si="167"/>
        <v>#VALUE!</v>
      </c>
      <c r="O837" s="113" t="e">
        <f t="shared" si="168"/>
        <v>#VALUE!</v>
      </c>
      <c r="P837" s="113" t="e">
        <f t="shared" si="169"/>
        <v>#VALUE!</v>
      </c>
      <c r="Q837" s="113">
        <f>SUMIFS(Zahlungsfreigabe!$K$12:$K$1000,Zahlungsfreigabe!$C$12:$C$1000,Baukosten!F837,Zahlungsfreigabe!$E$12:$E$1000,D837)</f>
        <v>0</v>
      </c>
      <c r="R837" s="113" t="e">
        <f t="shared" si="170"/>
        <v>#VALUE!</v>
      </c>
      <c r="S837" s="130" t="e">
        <f t="shared" si="171"/>
        <v>#VALUE!</v>
      </c>
      <c r="T837" s="55">
        <v>0</v>
      </c>
      <c r="U837" s="113" t="e">
        <f t="shared" si="172"/>
        <v>#VALUE!</v>
      </c>
      <c r="V837" s="11"/>
      <c r="W837" s="11"/>
      <c r="AC837" s="100" t="str">
        <f t="shared" si="161"/>
        <v/>
      </c>
      <c r="AD837" s="129" t="e">
        <f t="shared" si="162"/>
        <v>#VALUE!</v>
      </c>
      <c r="AE837" s="5" t="e">
        <f t="shared" si="163"/>
        <v>#VALUE!</v>
      </c>
    </row>
    <row r="838" spans="1:31" x14ac:dyDescent="0.2">
      <c r="A838" s="41" t="str">
        <f>IF(F838="","",1+MAX(A$10:A837))</f>
        <v/>
      </c>
      <c r="B838" s="10"/>
      <c r="C838" s="10">
        <v>339</v>
      </c>
      <c r="D838" s="11" t="s">
        <v>11</v>
      </c>
      <c r="E838" s="113"/>
      <c r="F838" s="11"/>
      <c r="G838" s="113"/>
      <c r="H838" s="114">
        <v>0</v>
      </c>
      <c r="I838" s="113">
        <f t="shared" si="164"/>
        <v>0</v>
      </c>
      <c r="J838" s="113">
        <f t="shared" si="165"/>
        <v>0</v>
      </c>
      <c r="K838" s="113" t="str">
        <f>IF(ISERROR(VLOOKUP(AC838,Nachträge!$A$2:$Y$646,25,FALSE)),"",VLOOKUP(AC838,Nachträge!$A$2:$Y$646,25,FALSE))</f>
        <v/>
      </c>
      <c r="L838" s="114">
        <v>0</v>
      </c>
      <c r="M838" s="113" t="e">
        <f t="shared" si="166"/>
        <v>#VALUE!</v>
      </c>
      <c r="N838" s="113" t="e">
        <f t="shared" si="167"/>
        <v>#VALUE!</v>
      </c>
      <c r="O838" s="113" t="e">
        <f t="shared" si="168"/>
        <v>#VALUE!</v>
      </c>
      <c r="P838" s="113" t="e">
        <f t="shared" si="169"/>
        <v>#VALUE!</v>
      </c>
      <c r="Q838" s="113">
        <f>SUMIFS(Zahlungsfreigabe!$K$12:$K$1000,Zahlungsfreigabe!$C$12:$C$1000,Baukosten!F838,Zahlungsfreigabe!$E$12:$E$1000,D838)</f>
        <v>0</v>
      </c>
      <c r="R838" s="113" t="e">
        <f t="shared" si="170"/>
        <v>#VALUE!</v>
      </c>
      <c r="S838" s="130" t="e">
        <f t="shared" si="171"/>
        <v>#VALUE!</v>
      </c>
      <c r="T838" s="55">
        <v>0</v>
      </c>
      <c r="U838" s="113" t="e">
        <f t="shared" si="172"/>
        <v>#VALUE!</v>
      </c>
      <c r="V838" s="11"/>
      <c r="W838" s="11"/>
      <c r="AC838" s="100" t="str">
        <f t="shared" si="161"/>
        <v/>
      </c>
      <c r="AD838" s="129" t="e">
        <f t="shared" si="162"/>
        <v>#VALUE!</v>
      </c>
      <c r="AE838" s="5" t="e">
        <f t="shared" si="163"/>
        <v>#VALUE!</v>
      </c>
    </row>
    <row r="839" spans="1:31" x14ac:dyDescent="0.2">
      <c r="A839" s="41" t="str">
        <f>IF(F839="","",1+MAX(A$10:A838))</f>
        <v/>
      </c>
      <c r="B839" s="10"/>
      <c r="C839" s="10">
        <v>339</v>
      </c>
      <c r="D839" s="11" t="s">
        <v>11</v>
      </c>
      <c r="E839" s="113"/>
      <c r="F839" s="11"/>
      <c r="G839" s="113"/>
      <c r="H839" s="114">
        <v>0</v>
      </c>
      <c r="I839" s="113">
        <f t="shared" si="164"/>
        <v>0</v>
      </c>
      <c r="J839" s="113">
        <f t="shared" si="165"/>
        <v>0</v>
      </c>
      <c r="K839" s="113" t="str">
        <f>IF(ISERROR(VLOOKUP(AC839,Nachträge!$A$2:$Y$646,25,FALSE)),"",VLOOKUP(AC839,Nachträge!$A$2:$Y$646,25,FALSE))</f>
        <v/>
      </c>
      <c r="L839" s="114">
        <v>0</v>
      </c>
      <c r="M839" s="113" t="e">
        <f t="shared" si="166"/>
        <v>#VALUE!</v>
      </c>
      <c r="N839" s="113" t="e">
        <f t="shared" si="167"/>
        <v>#VALUE!</v>
      </c>
      <c r="O839" s="113" t="e">
        <f t="shared" si="168"/>
        <v>#VALUE!</v>
      </c>
      <c r="P839" s="113" t="e">
        <f t="shared" si="169"/>
        <v>#VALUE!</v>
      </c>
      <c r="Q839" s="113">
        <f>SUMIFS(Zahlungsfreigabe!$K$12:$K$1000,Zahlungsfreigabe!$C$12:$C$1000,Baukosten!F839,Zahlungsfreigabe!$E$12:$E$1000,D839)</f>
        <v>0</v>
      </c>
      <c r="R839" s="113" t="e">
        <f t="shared" si="170"/>
        <v>#VALUE!</v>
      </c>
      <c r="S839" s="130" t="e">
        <f t="shared" si="171"/>
        <v>#VALUE!</v>
      </c>
      <c r="T839" s="55">
        <v>0</v>
      </c>
      <c r="U839" s="113" t="e">
        <f t="shared" si="172"/>
        <v>#VALUE!</v>
      </c>
      <c r="V839" s="11"/>
      <c r="W839" s="11"/>
      <c r="AC839" s="100" t="str">
        <f t="shared" si="161"/>
        <v/>
      </c>
      <c r="AD839" s="129" t="e">
        <f t="shared" si="162"/>
        <v>#VALUE!</v>
      </c>
      <c r="AE839" s="5" t="e">
        <f t="shared" si="163"/>
        <v>#VALUE!</v>
      </c>
    </row>
    <row r="840" spans="1:31" x14ac:dyDescent="0.2">
      <c r="A840" s="41" t="str">
        <f>IF(F840="","",1+MAX(A$10:A839))</f>
        <v/>
      </c>
      <c r="B840" s="10"/>
      <c r="C840" s="10">
        <v>339</v>
      </c>
      <c r="D840" s="11" t="s">
        <v>11</v>
      </c>
      <c r="E840" s="113"/>
      <c r="F840" s="11"/>
      <c r="G840" s="113"/>
      <c r="H840" s="114">
        <v>0</v>
      </c>
      <c r="I840" s="113">
        <f t="shared" si="164"/>
        <v>0</v>
      </c>
      <c r="J840" s="113">
        <f t="shared" si="165"/>
        <v>0</v>
      </c>
      <c r="K840" s="113" t="str">
        <f>IF(ISERROR(VLOOKUP(AC840,Nachträge!$A$2:$Y$646,25,FALSE)),"",VLOOKUP(AC840,Nachträge!$A$2:$Y$646,25,FALSE))</f>
        <v/>
      </c>
      <c r="L840" s="114">
        <v>0</v>
      </c>
      <c r="M840" s="113" t="e">
        <f t="shared" si="166"/>
        <v>#VALUE!</v>
      </c>
      <c r="N840" s="113" t="e">
        <f t="shared" si="167"/>
        <v>#VALUE!</v>
      </c>
      <c r="O840" s="113" t="e">
        <f t="shared" si="168"/>
        <v>#VALUE!</v>
      </c>
      <c r="P840" s="113" t="e">
        <f t="shared" si="169"/>
        <v>#VALUE!</v>
      </c>
      <c r="Q840" s="113">
        <f>SUMIFS(Zahlungsfreigabe!$K$12:$K$1000,Zahlungsfreigabe!$C$12:$C$1000,Baukosten!F840,Zahlungsfreigabe!$E$12:$E$1000,D840)</f>
        <v>0</v>
      </c>
      <c r="R840" s="113" t="e">
        <f t="shared" si="170"/>
        <v>#VALUE!</v>
      </c>
      <c r="S840" s="130" t="e">
        <f t="shared" si="171"/>
        <v>#VALUE!</v>
      </c>
      <c r="T840" s="55">
        <v>0</v>
      </c>
      <c r="U840" s="113" t="e">
        <f t="shared" si="172"/>
        <v>#VALUE!</v>
      </c>
      <c r="V840" s="11"/>
      <c r="W840" s="11"/>
      <c r="AC840" s="100" t="str">
        <f t="shared" si="161"/>
        <v/>
      </c>
      <c r="AD840" s="129" t="e">
        <f t="shared" si="162"/>
        <v>#VALUE!</v>
      </c>
      <c r="AE840" s="5" t="e">
        <f t="shared" si="163"/>
        <v>#VALUE!</v>
      </c>
    </row>
    <row r="841" spans="1:31" x14ac:dyDescent="0.2">
      <c r="A841" s="41" t="str">
        <f>IF(F841="","",1+MAX(A$10:A840))</f>
        <v/>
      </c>
      <c r="B841" s="10"/>
      <c r="C841" s="10">
        <v>371</v>
      </c>
      <c r="D841" s="11" t="s">
        <v>108</v>
      </c>
      <c r="E841" s="113"/>
      <c r="F841" s="11"/>
      <c r="G841" s="113"/>
      <c r="H841" s="114">
        <v>0</v>
      </c>
      <c r="I841" s="113">
        <f t="shared" si="164"/>
        <v>0</v>
      </c>
      <c r="J841" s="113">
        <f t="shared" si="165"/>
        <v>0</v>
      </c>
      <c r="K841" s="113" t="str">
        <f>IF(ISERROR(VLOOKUP(AC841,Nachträge!$A$2:$Y$646,25,FALSE)),"",VLOOKUP(AC841,Nachträge!$A$2:$Y$646,25,FALSE))</f>
        <v/>
      </c>
      <c r="L841" s="114">
        <v>0</v>
      </c>
      <c r="M841" s="113" t="e">
        <f t="shared" si="166"/>
        <v>#VALUE!</v>
      </c>
      <c r="N841" s="113" t="e">
        <f t="shared" si="167"/>
        <v>#VALUE!</v>
      </c>
      <c r="O841" s="113" t="e">
        <f t="shared" si="168"/>
        <v>#VALUE!</v>
      </c>
      <c r="P841" s="113" t="e">
        <f t="shared" si="169"/>
        <v>#VALUE!</v>
      </c>
      <c r="Q841" s="113">
        <f>SUMIFS(Zahlungsfreigabe!$K$12:$K$1000,Zahlungsfreigabe!$C$12:$C$1000,Baukosten!F841,Zahlungsfreigabe!$E$12:$E$1000,D841)</f>
        <v>0</v>
      </c>
      <c r="R841" s="113" t="e">
        <f t="shared" si="170"/>
        <v>#VALUE!</v>
      </c>
      <c r="S841" s="130" t="e">
        <f t="shared" si="171"/>
        <v>#VALUE!</v>
      </c>
      <c r="T841" s="55">
        <v>0</v>
      </c>
      <c r="U841" s="113" t="e">
        <f t="shared" si="172"/>
        <v>#VALUE!</v>
      </c>
      <c r="V841" s="11"/>
      <c r="W841" s="11"/>
      <c r="AC841" s="100" t="str">
        <f t="shared" si="161"/>
        <v/>
      </c>
      <c r="AD841" s="129" t="e">
        <f t="shared" si="162"/>
        <v>#VALUE!</v>
      </c>
      <c r="AE841" s="5" t="e">
        <f t="shared" si="163"/>
        <v>#VALUE!</v>
      </c>
    </row>
    <row r="842" spans="1:31" x14ac:dyDescent="0.2">
      <c r="A842" s="41" t="str">
        <f>IF(F842="","",1+MAX(A$10:A841))</f>
        <v/>
      </c>
      <c r="B842" s="10"/>
      <c r="C842" s="10">
        <v>371</v>
      </c>
      <c r="D842" s="11" t="s">
        <v>108</v>
      </c>
      <c r="E842" s="113"/>
      <c r="F842" s="11"/>
      <c r="G842" s="113"/>
      <c r="H842" s="114">
        <v>0</v>
      </c>
      <c r="I842" s="113">
        <f t="shared" si="164"/>
        <v>0</v>
      </c>
      <c r="J842" s="113">
        <f t="shared" si="165"/>
        <v>0</v>
      </c>
      <c r="K842" s="113" t="str">
        <f>IF(ISERROR(VLOOKUP(AC842,Nachträge!$A$2:$Y$646,25,FALSE)),"",VLOOKUP(AC842,Nachträge!$A$2:$Y$646,25,FALSE))</f>
        <v/>
      </c>
      <c r="L842" s="114">
        <v>0</v>
      </c>
      <c r="M842" s="113" t="e">
        <f t="shared" si="166"/>
        <v>#VALUE!</v>
      </c>
      <c r="N842" s="113" t="e">
        <f t="shared" si="167"/>
        <v>#VALUE!</v>
      </c>
      <c r="O842" s="113" t="e">
        <f t="shared" si="168"/>
        <v>#VALUE!</v>
      </c>
      <c r="P842" s="113" t="e">
        <f t="shared" si="169"/>
        <v>#VALUE!</v>
      </c>
      <c r="Q842" s="113">
        <f>SUMIFS(Zahlungsfreigabe!$K$12:$K$1000,Zahlungsfreigabe!$C$12:$C$1000,Baukosten!F842,Zahlungsfreigabe!$E$12:$E$1000,D842)</f>
        <v>0</v>
      </c>
      <c r="R842" s="113" t="e">
        <f t="shared" si="170"/>
        <v>#VALUE!</v>
      </c>
      <c r="S842" s="130" t="e">
        <f t="shared" si="171"/>
        <v>#VALUE!</v>
      </c>
      <c r="T842" s="55">
        <v>0</v>
      </c>
      <c r="U842" s="113" t="e">
        <f t="shared" si="172"/>
        <v>#VALUE!</v>
      </c>
      <c r="V842" s="11"/>
      <c r="W842" s="11"/>
      <c r="AC842" s="100" t="str">
        <f t="shared" si="161"/>
        <v/>
      </c>
      <c r="AD842" s="129" t="e">
        <f t="shared" si="162"/>
        <v>#VALUE!</v>
      </c>
      <c r="AE842" s="5" t="e">
        <f t="shared" si="163"/>
        <v>#VALUE!</v>
      </c>
    </row>
    <row r="843" spans="1:31" x14ac:dyDescent="0.2">
      <c r="A843" s="41" t="str">
        <f>IF(F843="","",1+MAX(A$10:A842))</f>
        <v/>
      </c>
      <c r="B843" s="10"/>
      <c r="C843" s="10">
        <v>371</v>
      </c>
      <c r="D843" s="11" t="s">
        <v>108</v>
      </c>
      <c r="E843" s="113"/>
      <c r="F843" s="11"/>
      <c r="G843" s="113"/>
      <c r="H843" s="114">
        <v>0</v>
      </c>
      <c r="I843" s="113">
        <f t="shared" si="164"/>
        <v>0</v>
      </c>
      <c r="J843" s="113">
        <f t="shared" si="165"/>
        <v>0</v>
      </c>
      <c r="K843" s="113" t="str">
        <f>IF(ISERROR(VLOOKUP(AC843,Nachträge!$A$2:$Y$646,25,FALSE)),"",VLOOKUP(AC843,Nachträge!$A$2:$Y$646,25,FALSE))</f>
        <v/>
      </c>
      <c r="L843" s="114">
        <v>0</v>
      </c>
      <c r="M843" s="113" t="e">
        <f t="shared" si="166"/>
        <v>#VALUE!</v>
      </c>
      <c r="N843" s="113" t="e">
        <f t="shared" si="167"/>
        <v>#VALUE!</v>
      </c>
      <c r="O843" s="113" t="e">
        <f t="shared" si="168"/>
        <v>#VALUE!</v>
      </c>
      <c r="P843" s="113" t="e">
        <f t="shared" si="169"/>
        <v>#VALUE!</v>
      </c>
      <c r="Q843" s="113">
        <f>SUMIFS(Zahlungsfreigabe!$K$12:$K$1000,Zahlungsfreigabe!$C$12:$C$1000,Baukosten!F843,Zahlungsfreigabe!$E$12:$E$1000,D843)</f>
        <v>0</v>
      </c>
      <c r="R843" s="113" t="e">
        <f t="shared" si="170"/>
        <v>#VALUE!</v>
      </c>
      <c r="S843" s="130" t="e">
        <f t="shared" si="171"/>
        <v>#VALUE!</v>
      </c>
      <c r="T843" s="55">
        <v>0</v>
      </c>
      <c r="U843" s="113" t="e">
        <f t="shared" si="172"/>
        <v>#VALUE!</v>
      </c>
      <c r="V843" s="11"/>
      <c r="W843" s="11"/>
      <c r="AC843" s="100" t="str">
        <f t="shared" si="161"/>
        <v/>
      </c>
      <c r="AD843" s="129" t="e">
        <f t="shared" si="162"/>
        <v>#VALUE!</v>
      </c>
      <c r="AE843" s="5" t="e">
        <f t="shared" si="163"/>
        <v>#VALUE!</v>
      </c>
    </row>
    <row r="844" spans="1:31" x14ac:dyDescent="0.2">
      <c r="A844" s="41" t="str">
        <f>IF(F844="","",1+MAX(A$10:A843))</f>
        <v/>
      </c>
      <c r="B844" s="10"/>
      <c r="C844" s="10">
        <v>371</v>
      </c>
      <c r="D844" s="11" t="s">
        <v>108</v>
      </c>
      <c r="E844" s="113"/>
      <c r="F844" s="11"/>
      <c r="G844" s="113"/>
      <c r="H844" s="114">
        <v>0</v>
      </c>
      <c r="I844" s="113">
        <f t="shared" si="164"/>
        <v>0</v>
      </c>
      <c r="J844" s="113">
        <f t="shared" si="165"/>
        <v>0</v>
      </c>
      <c r="K844" s="113" t="str">
        <f>IF(ISERROR(VLOOKUP(AC844,Nachträge!$A$2:$Y$646,25,FALSE)),"",VLOOKUP(AC844,Nachträge!$A$2:$Y$646,25,FALSE))</f>
        <v/>
      </c>
      <c r="L844" s="114">
        <v>0</v>
      </c>
      <c r="M844" s="113" t="e">
        <f t="shared" si="166"/>
        <v>#VALUE!</v>
      </c>
      <c r="N844" s="113" t="e">
        <f t="shared" si="167"/>
        <v>#VALUE!</v>
      </c>
      <c r="O844" s="113" t="e">
        <f t="shared" si="168"/>
        <v>#VALUE!</v>
      </c>
      <c r="P844" s="113" t="e">
        <f t="shared" si="169"/>
        <v>#VALUE!</v>
      </c>
      <c r="Q844" s="113">
        <f>SUMIFS(Zahlungsfreigabe!$K$12:$K$1000,Zahlungsfreigabe!$C$12:$C$1000,Baukosten!F844,Zahlungsfreigabe!$E$12:$E$1000,D844)</f>
        <v>0</v>
      </c>
      <c r="R844" s="113" t="e">
        <f t="shared" si="170"/>
        <v>#VALUE!</v>
      </c>
      <c r="S844" s="130" t="e">
        <f t="shared" si="171"/>
        <v>#VALUE!</v>
      </c>
      <c r="T844" s="55">
        <v>0</v>
      </c>
      <c r="U844" s="113" t="e">
        <f t="shared" si="172"/>
        <v>#VALUE!</v>
      </c>
      <c r="V844" s="11"/>
      <c r="W844" s="11"/>
      <c r="AC844" s="100" t="str">
        <f t="shared" ref="AC844:AC907" si="173">IFERROR(A844,"")</f>
        <v/>
      </c>
      <c r="AD844" s="129" t="e">
        <f t="shared" ref="AD844:AD907" si="174">J844+K844</f>
        <v>#VALUE!</v>
      </c>
      <c r="AE844" s="5" t="e">
        <f t="shared" ref="AE844:AE907" si="175">(AD844/100)*80</f>
        <v>#VALUE!</v>
      </c>
    </row>
    <row r="845" spans="1:31" x14ac:dyDescent="0.2">
      <c r="A845" s="41" t="str">
        <f>IF(F845="","",1+MAX(A$10:A844))</f>
        <v/>
      </c>
      <c r="B845" s="10"/>
      <c r="C845" s="10">
        <v>371</v>
      </c>
      <c r="D845" s="11" t="s">
        <v>108</v>
      </c>
      <c r="E845" s="113"/>
      <c r="F845" s="11"/>
      <c r="G845" s="113"/>
      <c r="H845" s="114">
        <v>0</v>
      </c>
      <c r="I845" s="113">
        <f t="shared" ref="I845:I908" si="176">-SUM(G845*H845)</f>
        <v>0</v>
      </c>
      <c r="J845" s="113">
        <f t="shared" ref="J845:J908" si="177">SUM(G845+I845)</f>
        <v>0</v>
      </c>
      <c r="K845" s="113" t="str">
        <f>IF(ISERROR(VLOOKUP(AC845,Nachträge!$A$2:$Y$646,25,FALSE)),"",VLOOKUP(AC845,Nachträge!$A$2:$Y$646,25,FALSE))</f>
        <v/>
      </c>
      <c r="L845" s="114">
        <v>0</v>
      </c>
      <c r="M845" s="113" t="e">
        <f t="shared" ref="M845:M908" si="178">-SUM(K845*L845)</f>
        <v>#VALUE!</v>
      </c>
      <c r="N845" s="113" t="e">
        <f t="shared" ref="N845:N908" si="179">SUM(K845+M845)</f>
        <v>#VALUE!</v>
      </c>
      <c r="O845" s="113" t="e">
        <f t="shared" ref="O845:O908" si="180">SUM(G845+K845)</f>
        <v>#VALUE!</v>
      </c>
      <c r="P845" s="113" t="e">
        <f t="shared" ref="P845:P908" si="181">SUM(J845+N845)</f>
        <v>#VALUE!</v>
      </c>
      <c r="Q845" s="113">
        <f>SUMIFS(Zahlungsfreigabe!$K$12:$K$1000,Zahlungsfreigabe!$C$12:$C$1000,Baukosten!F845,Zahlungsfreigabe!$E$12:$E$1000,D845)</f>
        <v>0</v>
      </c>
      <c r="R845" s="113" t="e">
        <f t="shared" si="170"/>
        <v>#VALUE!</v>
      </c>
      <c r="S845" s="130" t="e">
        <f t="shared" si="171"/>
        <v>#VALUE!</v>
      </c>
      <c r="T845" s="55">
        <v>0</v>
      </c>
      <c r="U845" s="113" t="e">
        <f t="shared" si="172"/>
        <v>#VALUE!</v>
      </c>
      <c r="V845" s="11"/>
      <c r="W845" s="11"/>
      <c r="AC845" s="100" t="str">
        <f t="shared" si="173"/>
        <v/>
      </c>
      <c r="AD845" s="129" t="e">
        <f t="shared" si="174"/>
        <v>#VALUE!</v>
      </c>
      <c r="AE845" s="5" t="e">
        <f t="shared" si="175"/>
        <v>#VALUE!</v>
      </c>
    </row>
    <row r="846" spans="1:31" x14ac:dyDescent="0.2">
      <c r="A846" s="41" t="str">
        <f>IF(F846="","",1+MAX(A$10:A845))</f>
        <v/>
      </c>
      <c r="B846" s="10"/>
      <c r="C846" s="10">
        <v>371</v>
      </c>
      <c r="D846" s="11" t="s">
        <v>108</v>
      </c>
      <c r="E846" s="113"/>
      <c r="F846" s="11"/>
      <c r="G846" s="113"/>
      <c r="H846" s="114">
        <v>0</v>
      </c>
      <c r="I846" s="113">
        <f t="shared" si="176"/>
        <v>0</v>
      </c>
      <c r="J846" s="113">
        <f t="shared" si="177"/>
        <v>0</v>
      </c>
      <c r="K846" s="113" t="str">
        <f>IF(ISERROR(VLOOKUP(AC846,Nachträge!$A$2:$Y$646,25,FALSE)),"",VLOOKUP(AC846,Nachträge!$A$2:$Y$646,25,FALSE))</f>
        <v/>
      </c>
      <c r="L846" s="114">
        <v>0</v>
      </c>
      <c r="M846" s="113" t="e">
        <f t="shared" si="178"/>
        <v>#VALUE!</v>
      </c>
      <c r="N846" s="113" t="e">
        <f t="shared" si="179"/>
        <v>#VALUE!</v>
      </c>
      <c r="O846" s="113" t="e">
        <f t="shared" si="180"/>
        <v>#VALUE!</v>
      </c>
      <c r="P846" s="113" t="e">
        <f t="shared" si="181"/>
        <v>#VALUE!</v>
      </c>
      <c r="Q846" s="113">
        <f>SUMIFS(Zahlungsfreigabe!$K$12:$K$1000,Zahlungsfreigabe!$C$12:$C$1000,Baukosten!F846,Zahlungsfreigabe!$E$12:$E$1000,D846)</f>
        <v>0</v>
      </c>
      <c r="R846" s="113" t="e">
        <f t="shared" si="170"/>
        <v>#VALUE!</v>
      </c>
      <c r="S846" s="130" t="e">
        <f t="shared" si="171"/>
        <v>#VALUE!</v>
      </c>
      <c r="T846" s="55">
        <v>0</v>
      </c>
      <c r="U846" s="113" t="e">
        <f t="shared" si="172"/>
        <v>#VALUE!</v>
      </c>
      <c r="V846" s="11"/>
      <c r="W846" s="11"/>
      <c r="AC846" s="100" t="str">
        <f t="shared" si="173"/>
        <v/>
      </c>
      <c r="AD846" s="129" t="e">
        <f t="shared" si="174"/>
        <v>#VALUE!</v>
      </c>
      <c r="AE846" s="5" t="e">
        <f t="shared" si="175"/>
        <v>#VALUE!</v>
      </c>
    </row>
    <row r="847" spans="1:31" x14ac:dyDescent="0.2">
      <c r="A847" s="41" t="str">
        <f>IF(F847="","",1+MAX(A$10:A846))</f>
        <v/>
      </c>
      <c r="B847" s="10"/>
      <c r="C847" s="10">
        <v>371</v>
      </c>
      <c r="D847" s="11" t="s">
        <v>108</v>
      </c>
      <c r="E847" s="113"/>
      <c r="F847" s="11"/>
      <c r="G847" s="113"/>
      <c r="H847" s="114">
        <v>0</v>
      </c>
      <c r="I847" s="113">
        <f t="shared" si="176"/>
        <v>0</v>
      </c>
      <c r="J847" s="113">
        <f t="shared" si="177"/>
        <v>0</v>
      </c>
      <c r="K847" s="113" t="str">
        <f>IF(ISERROR(VLOOKUP(AC847,Nachträge!$A$2:$Y$646,25,FALSE)),"",VLOOKUP(AC847,Nachträge!$A$2:$Y$646,25,FALSE))</f>
        <v/>
      </c>
      <c r="L847" s="114">
        <v>0</v>
      </c>
      <c r="M847" s="113" t="e">
        <f t="shared" si="178"/>
        <v>#VALUE!</v>
      </c>
      <c r="N847" s="113" t="e">
        <f t="shared" si="179"/>
        <v>#VALUE!</v>
      </c>
      <c r="O847" s="113" t="e">
        <f t="shared" si="180"/>
        <v>#VALUE!</v>
      </c>
      <c r="P847" s="113" t="e">
        <f t="shared" si="181"/>
        <v>#VALUE!</v>
      </c>
      <c r="Q847" s="113">
        <f>SUMIFS(Zahlungsfreigabe!$K$12:$K$1000,Zahlungsfreigabe!$C$12:$C$1000,Baukosten!F847,Zahlungsfreigabe!$E$12:$E$1000,D847)</f>
        <v>0</v>
      </c>
      <c r="R847" s="113" t="e">
        <f t="shared" si="170"/>
        <v>#VALUE!</v>
      </c>
      <c r="S847" s="130" t="e">
        <f t="shared" si="171"/>
        <v>#VALUE!</v>
      </c>
      <c r="T847" s="55">
        <v>0</v>
      </c>
      <c r="U847" s="113" t="e">
        <f t="shared" si="172"/>
        <v>#VALUE!</v>
      </c>
      <c r="V847" s="11"/>
      <c r="W847" s="11"/>
      <c r="AC847" s="100" t="str">
        <f t="shared" si="173"/>
        <v/>
      </c>
      <c r="AD847" s="129" t="e">
        <f t="shared" si="174"/>
        <v>#VALUE!</v>
      </c>
      <c r="AE847" s="5" t="e">
        <f t="shared" si="175"/>
        <v>#VALUE!</v>
      </c>
    </row>
    <row r="848" spans="1:31" x14ac:dyDescent="0.2">
      <c r="A848" s="41" t="str">
        <f>IF(F848="","",1+MAX(A$10:A847))</f>
        <v/>
      </c>
      <c r="B848" s="10"/>
      <c r="C848" s="10">
        <v>371</v>
      </c>
      <c r="D848" s="11" t="s">
        <v>108</v>
      </c>
      <c r="E848" s="113"/>
      <c r="F848" s="11"/>
      <c r="G848" s="113"/>
      <c r="H848" s="114">
        <v>0</v>
      </c>
      <c r="I848" s="113">
        <f t="shared" si="176"/>
        <v>0</v>
      </c>
      <c r="J848" s="113">
        <f t="shared" si="177"/>
        <v>0</v>
      </c>
      <c r="K848" s="113" t="str">
        <f>IF(ISERROR(VLOOKUP(AC848,Nachträge!$A$2:$Y$646,25,FALSE)),"",VLOOKUP(AC848,Nachträge!$A$2:$Y$646,25,FALSE))</f>
        <v/>
      </c>
      <c r="L848" s="114">
        <v>0</v>
      </c>
      <c r="M848" s="113" t="e">
        <f t="shared" si="178"/>
        <v>#VALUE!</v>
      </c>
      <c r="N848" s="113" t="e">
        <f t="shared" si="179"/>
        <v>#VALUE!</v>
      </c>
      <c r="O848" s="113" t="e">
        <f t="shared" si="180"/>
        <v>#VALUE!</v>
      </c>
      <c r="P848" s="113" t="e">
        <f t="shared" si="181"/>
        <v>#VALUE!</v>
      </c>
      <c r="Q848" s="113">
        <f>SUMIFS(Zahlungsfreigabe!$K$12:$K$1000,Zahlungsfreigabe!$C$12:$C$1000,Baukosten!F848,Zahlungsfreigabe!$E$12:$E$1000,D848)</f>
        <v>0</v>
      </c>
      <c r="R848" s="113" t="e">
        <f t="shared" si="170"/>
        <v>#VALUE!</v>
      </c>
      <c r="S848" s="130" t="e">
        <f t="shared" si="171"/>
        <v>#VALUE!</v>
      </c>
      <c r="T848" s="55">
        <v>0</v>
      </c>
      <c r="U848" s="113" t="e">
        <f t="shared" si="172"/>
        <v>#VALUE!</v>
      </c>
      <c r="V848" s="11"/>
      <c r="W848" s="11"/>
      <c r="AC848" s="100" t="str">
        <f t="shared" si="173"/>
        <v/>
      </c>
      <c r="AD848" s="129" t="e">
        <f t="shared" si="174"/>
        <v>#VALUE!</v>
      </c>
      <c r="AE848" s="5" t="e">
        <f t="shared" si="175"/>
        <v>#VALUE!</v>
      </c>
    </row>
    <row r="849" spans="1:31" x14ac:dyDescent="0.2">
      <c r="A849" s="41" t="str">
        <f>IF(F849="","",1+MAX(A$10:A848))</f>
        <v/>
      </c>
      <c r="B849" s="10"/>
      <c r="C849" s="10">
        <v>371</v>
      </c>
      <c r="D849" s="11" t="s">
        <v>108</v>
      </c>
      <c r="E849" s="113"/>
      <c r="F849" s="11"/>
      <c r="G849" s="113"/>
      <c r="H849" s="114">
        <v>0</v>
      </c>
      <c r="I849" s="113">
        <f t="shared" si="176"/>
        <v>0</v>
      </c>
      <c r="J849" s="113">
        <f t="shared" si="177"/>
        <v>0</v>
      </c>
      <c r="K849" s="113" t="str">
        <f>IF(ISERROR(VLOOKUP(AC849,Nachträge!$A$2:$Y$646,25,FALSE)),"",VLOOKUP(AC849,Nachträge!$A$2:$Y$646,25,FALSE))</f>
        <v/>
      </c>
      <c r="L849" s="114">
        <v>0</v>
      </c>
      <c r="M849" s="113" t="e">
        <f t="shared" si="178"/>
        <v>#VALUE!</v>
      </c>
      <c r="N849" s="113" t="e">
        <f t="shared" si="179"/>
        <v>#VALUE!</v>
      </c>
      <c r="O849" s="113" t="e">
        <f t="shared" si="180"/>
        <v>#VALUE!</v>
      </c>
      <c r="P849" s="113" t="e">
        <f t="shared" si="181"/>
        <v>#VALUE!</v>
      </c>
      <c r="Q849" s="113">
        <f>SUMIFS(Zahlungsfreigabe!$K$12:$K$1000,Zahlungsfreigabe!$C$12:$C$1000,Baukosten!F849,Zahlungsfreigabe!$E$12:$E$1000,D849)</f>
        <v>0</v>
      </c>
      <c r="R849" s="113" t="e">
        <f t="shared" si="170"/>
        <v>#VALUE!</v>
      </c>
      <c r="S849" s="130" t="e">
        <f t="shared" si="171"/>
        <v>#VALUE!</v>
      </c>
      <c r="T849" s="55">
        <v>0</v>
      </c>
      <c r="U849" s="113" t="e">
        <f t="shared" si="172"/>
        <v>#VALUE!</v>
      </c>
      <c r="V849" s="11"/>
      <c r="W849" s="11"/>
      <c r="AC849" s="100" t="str">
        <f t="shared" si="173"/>
        <v/>
      </c>
      <c r="AD849" s="129" t="e">
        <f t="shared" si="174"/>
        <v>#VALUE!</v>
      </c>
      <c r="AE849" s="5" t="e">
        <f t="shared" si="175"/>
        <v>#VALUE!</v>
      </c>
    </row>
    <row r="850" spans="1:31" x14ac:dyDescent="0.2">
      <c r="A850" s="41" t="str">
        <f>IF(F850="","",1+MAX(A$10:A849))</f>
        <v/>
      </c>
      <c r="B850" s="10"/>
      <c r="C850" s="10">
        <v>371</v>
      </c>
      <c r="D850" s="11" t="s">
        <v>108</v>
      </c>
      <c r="E850" s="113"/>
      <c r="F850" s="11"/>
      <c r="G850" s="113"/>
      <c r="H850" s="114">
        <v>0</v>
      </c>
      <c r="I850" s="113">
        <f t="shared" si="176"/>
        <v>0</v>
      </c>
      <c r="J850" s="113">
        <f t="shared" si="177"/>
        <v>0</v>
      </c>
      <c r="K850" s="113" t="str">
        <f>IF(ISERROR(VLOOKUP(AC850,Nachträge!$A$2:$Y$646,25,FALSE)),"",VLOOKUP(AC850,Nachträge!$A$2:$Y$646,25,FALSE))</f>
        <v/>
      </c>
      <c r="L850" s="114">
        <v>0</v>
      </c>
      <c r="M850" s="113" t="e">
        <f t="shared" si="178"/>
        <v>#VALUE!</v>
      </c>
      <c r="N850" s="113" t="e">
        <f t="shared" si="179"/>
        <v>#VALUE!</v>
      </c>
      <c r="O850" s="113" t="e">
        <f t="shared" si="180"/>
        <v>#VALUE!</v>
      </c>
      <c r="P850" s="113" t="e">
        <f t="shared" si="181"/>
        <v>#VALUE!</v>
      </c>
      <c r="Q850" s="113">
        <f>SUMIFS(Zahlungsfreigabe!$K$12:$K$1000,Zahlungsfreigabe!$C$12:$C$1000,Baukosten!F850,Zahlungsfreigabe!$E$12:$E$1000,D850)</f>
        <v>0</v>
      </c>
      <c r="R850" s="113" t="e">
        <f t="shared" si="170"/>
        <v>#VALUE!</v>
      </c>
      <c r="S850" s="130" t="e">
        <f t="shared" si="171"/>
        <v>#VALUE!</v>
      </c>
      <c r="T850" s="55">
        <v>0</v>
      </c>
      <c r="U850" s="113" t="e">
        <f t="shared" si="172"/>
        <v>#VALUE!</v>
      </c>
      <c r="V850" s="11"/>
      <c r="W850" s="11"/>
      <c r="AC850" s="100" t="str">
        <f t="shared" si="173"/>
        <v/>
      </c>
      <c r="AD850" s="129" t="e">
        <f t="shared" si="174"/>
        <v>#VALUE!</v>
      </c>
      <c r="AE850" s="5" t="e">
        <f t="shared" si="175"/>
        <v>#VALUE!</v>
      </c>
    </row>
    <row r="851" spans="1:31" x14ac:dyDescent="0.2">
      <c r="A851" s="41" t="str">
        <f>IF(F851="","",1+MAX(A$10:A850))</f>
        <v/>
      </c>
      <c r="B851" s="10"/>
      <c r="C851" s="10">
        <v>371</v>
      </c>
      <c r="D851" s="11" t="s">
        <v>108</v>
      </c>
      <c r="E851" s="113"/>
      <c r="F851" s="11"/>
      <c r="G851" s="113"/>
      <c r="H851" s="114">
        <v>0</v>
      </c>
      <c r="I851" s="113">
        <f t="shared" si="176"/>
        <v>0</v>
      </c>
      <c r="J851" s="113">
        <f t="shared" si="177"/>
        <v>0</v>
      </c>
      <c r="K851" s="113" t="str">
        <f>IF(ISERROR(VLOOKUP(AC851,Nachträge!$A$2:$Y$646,25,FALSE)),"",VLOOKUP(AC851,Nachträge!$A$2:$Y$646,25,FALSE))</f>
        <v/>
      </c>
      <c r="L851" s="114">
        <v>0</v>
      </c>
      <c r="M851" s="113" t="e">
        <f t="shared" si="178"/>
        <v>#VALUE!</v>
      </c>
      <c r="N851" s="113" t="e">
        <f t="shared" si="179"/>
        <v>#VALUE!</v>
      </c>
      <c r="O851" s="113" t="e">
        <f t="shared" si="180"/>
        <v>#VALUE!</v>
      </c>
      <c r="P851" s="113" t="e">
        <f t="shared" si="181"/>
        <v>#VALUE!</v>
      </c>
      <c r="Q851" s="113">
        <f>SUMIFS(Zahlungsfreigabe!$K$12:$K$1000,Zahlungsfreigabe!$C$12:$C$1000,Baukosten!F851,Zahlungsfreigabe!$E$12:$E$1000,D851)</f>
        <v>0</v>
      </c>
      <c r="R851" s="113" t="e">
        <f t="shared" si="170"/>
        <v>#VALUE!</v>
      </c>
      <c r="S851" s="130" t="e">
        <f t="shared" si="171"/>
        <v>#VALUE!</v>
      </c>
      <c r="T851" s="55">
        <v>0</v>
      </c>
      <c r="U851" s="113" t="e">
        <f t="shared" si="172"/>
        <v>#VALUE!</v>
      </c>
      <c r="V851" s="11"/>
      <c r="W851" s="11"/>
      <c r="AC851" s="100" t="str">
        <f t="shared" si="173"/>
        <v/>
      </c>
      <c r="AD851" s="129" t="e">
        <f t="shared" si="174"/>
        <v>#VALUE!</v>
      </c>
      <c r="AE851" s="5" t="e">
        <f t="shared" si="175"/>
        <v>#VALUE!</v>
      </c>
    </row>
    <row r="852" spans="1:31" x14ac:dyDescent="0.2">
      <c r="A852" s="41" t="str">
        <f>IF(F852="","",1+MAX(A$10:A851))</f>
        <v/>
      </c>
      <c r="B852" s="10"/>
      <c r="C852" s="10">
        <v>371</v>
      </c>
      <c r="D852" s="11" t="s">
        <v>108</v>
      </c>
      <c r="E852" s="113"/>
      <c r="F852" s="11"/>
      <c r="G852" s="113"/>
      <c r="H852" s="114">
        <v>0</v>
      </c>
      <c r="I852" s="113">
        <f t="shared" si="176"/>
        <v>0</v>
      </c>
      <c r="J852" s="113">
        <f t="shared" si="177"/>
        <v>0</v>
      </c>
      <c r="K852" s="113" t="str">
        <f>IF(ISERROR(VLOOKUP(AC852,Nachträge!$A$2:$Y$646,25,FALSE)),"",VLOOKUP(AC852,Nachträge!$A$2:$Y$646,25,FALSE))</f>
        <v/>
      </c>
      <c r="L852" s="114">
        <v>0</v>
      </c>
      <c r="M852" s="113" t="e">
        <f t="shared" si="178"/>
        <v>#VALUE!</v>
      </c>
      <c r="N852" s="113" t="e">
        <f t="shared" si="179"/>
        <v>#VALUE!</v>
      </c>
      <c r="O852" s="113" t="e">
        <f t="shared" si="180"/>
        <v>#VALUE!</v>
      </c>
      <c r="P852" s="113" t="e">
        <f t="shared" si="181"/>
        <v>#VALUE!</v>
      </c>
      <c r="Q852" s="113">
        <f>SUMIFS(Zahlungsfreigabe!$K$12:$K$1000,Zahlungsfreigabe!$C$12:$C$1000,Baukosten!F852,Zahlungsfreigabe!$E$12:$E$1000,D852)</f>
        <v>0</v>
      </c>
      <c r="R852" s="113" t="e">
        <f t="shared" si="170"/>
        <v>#VALUE!</v>
      </c>
      <c r="S852" s="130" t="e">
        <f t="shared" si="171"/>
        <v>#VALUE!</v>
      </c>
      <c r="T852" s="55">
        <v>0</v>
      </c>
      <c r="U852" s="113" t="e">
        <f t="shared" si="172"/>
        <v>#VALUE!</v>
      </c>
      <c r="V852" s="11"/>
      <c r="W852" s="11"/>
      <c r="AC852" s="100" t="str">
        <f t="shared" si="173"/>
        <v/>
      </c>
      <c r="AD852" s="129" t="e">
        <f t="shared" si="174"/>
        <v>#VALUE!</v>
      </c>
      <c r="AE852" s="5" t="e">
        <f t="shared" si="175"/>
        <v>#VALUE!</v>
      </c>
    </row>
    <row r="853" spans="1:31" x14ac:dyDescent="0.2">
      <c r="A853" s="41" t="str">
        <f>IF(F853="","",1+MAX(A$10:A852))</f>
        <v/>
      </c>
      <c r="B853" s="10"/>
      <c r="C853" s="10">
        <v>371</v>
      </c>
      <c r="D853" s="11" t="s">
        <v>108</v>
      </c>
      <c r="E853" s="113"/>
      <c r="F853" s="11"/>
      <c r="G853" s="113"/>
      <c r="H853" s="114">
        <v>0</v>
      </c>
      <c r="I853" s="113">
        <f t="shared" si="176"/>
        <v>0</v>
      </c>
      <c r="J853" s="113">
        <f t="shared" si="177"/>
        <v>0</v>
      </c>
      <c r="K853" s="113" t="str">
        <f>IF(ISERROR(VLOOKUP(AC853,Nachträge!$A$2:$Y$646,25,FALSE)),"",VLOOKUP(AC853,Nachträge!$A$2:$Y$646,25,FALSE))</f>
        <v/>
      </c>
      <c r="L853" s="114">
        <v>0</v>
      </c>
      <c r="M853" s="113" t="e">
        <f t="shared" si="178"/>
        <v>#VALUE!</v>
      </c>
      <c r="N853" s="113" t="e">
        <f t="shared" si="179"/>
        <v>#VALUE!</v>
      </c>
      <c r="O853" s="113" t="e">
        <f t="shared" si="180"/>
        <v>#VALUE!</v>
      </c>
      <c r="P853" s="113" t="e">
        <f t="shared" si="181"/>
        <v>#VALUE!</v>
      </c>
      <c r="Q853" s="113">
        <f>SUMIFS(Zahlungsfreigabe!$K$12:$K$1000,Zahlungsfreigabe!$C$12:$C$1000,Baukosten!F853,Zahlungsfreigabe!$E$12:$E$1000,D853)</f>
        <v>0</v>
      </c>
      <c r="R853" s="113" t="e">
        <f t="shared" si="170"/>
        <v>#VALUE!</v>
      </c>
      <c r="S853" s="130" t="e">
        <f t="shared" si="171"/>
        <v>#VALUE!</v>
      </c>
      <c r="T853" s="55">
        <v>0</v>
      </c>
      <c r="U853" s="113" t="e">
        <f t="shared" si="172"/>
        <v>#VALUE!</v>
      </c>
      <c r="V853" s="11"/>
      <c r="W853" s="11"/>
      <c r="AC853" s="100" t="str">
        <f t="shared" si="173"/>
        <v/>
      </c>
      <c r="AD853" s="129" t="e">
        <f t="shared" si="174"/>
        <v>#VALUE!</v>
      </c>
      <c r="AE853" s="5" t="e">
        <f t="shared" si="175"/>
        <v>#VALUE!</v>
      </c>
    </row>
    <row r="854" spans="1:31" x14ac:dyDescent="0.2">
      <c r="A854" s="41" t="str">
        <f>IF(F854="","",1+MAX(A$10:A853))</f>
        <v/>
      </c>
      <c r="B854" s="10"/>
      <c r="C854" s="10">
        <v>371</v>
      </c>
      <c r="D854" s="11" t="s">
        <v>108</v>
      </c>
      <c r="E854" s="113"/>
      <c r="F854" s="11"/>
      <c r="G854" s="113"/>
      <c r="H854" s="114">
        <v>0</v>
      </c>
      <c r="I854" s="113">
        <f t="shared" si="176"/>
        <v>0</v>
      </c>
      <c r="J854" s="113">
        <f t="shared" si="177"/>
        <v>0</v>
      </c>
      <c r="K854" s="113" t="str">
        <f>IF(ISERROR(VLOOKUP(AC854,Nachträge!$A$2:$Y$646,25,FALSE)),"",VLOOKUP(AC854,Nachträge!$A$2:$Y$646,25,FALSE))</f>
        <v/>
      </c>
      <c r="L854" s="114">
        <v>0</v>
      </c>
      <c r="M854" s="113" t="e">
        <f t="shared" si="178"/>
        <v>#VALUE!</v>
      </c>
      <c r="N854" s="113" t="e">
        <f t="shared" si="179"/>
        <v>#VALUE!</v>
      </c>
      <c r="O854" s="113" t="e">
        <f t="shared" si="180"/>
        <v>#VALUE!</v>
      </c>
      <c r="P854" s="113" t="e">
        <f t="shared" si="181"/>
        <v>#VALUE!</v>
      </c>
      <c r="Q854" s="113">
        <f>SUMIFS(Zahlungsfreigabe!$K$12:$K$1000,Zahlungsfreigabe!$C$12:$C$1000,Baukosten!F854,Zahlungsfreigabe!$E$12:$E$1000,D854)</f>
        <v>0</v>
      </c>
      <c r="R854" s="113" t="e">
        <f t="shared" si="170"/>
        <v>#VALUE!</v>
      </c>
      <c r="S854" s="130" t="e">
        <f t="shared" si="171"/>
        <v>#VALUE!</v>
      </c>
      <c r="T854" s="55">
        <v>0</v>
      </c>
      <c r="U854" s="113" t="e">
        <f t="shared" si="172"/>
        <v>#VALUE!</v>
      </c>
      <c r="V854" s="11"/>
      <c r="W854" s="11"/>
      <c r="AC854" s="100" t="str">
        <f t="shared" si="173"/>
        <v/>
      </c>
      <c r="AD854" s="129" t="e">
        <f t="shared" si="174"/>
        <v>#VALUE!</v>
      </c>
      <c r="AE854" s="5" t="e">
        <f t="shared" si="175"/>
        <v>#VALUE!</v>
      </c>
    </row>
    <row r="855" spans="1:31" x14ac:dyDescent="0.2">
      <c r="A855" s="41" t="str">
        <f>IF(F855="","",1+MAX(A$10:A854))</f>
        <v/>
      </c>
      <c r="B855" s="10"/>
      <c r="C855" s="10">
        <v>371</v>
      </c>
      <c r="D855" s="11" t="s">
        <v>108</v>
      </c>
      <c r="E855" s="113"/>
      <c r="F855" s="11"/>
      <c r="G855" s="113"/>
      <c r="H855" s="114">
        <v>0</v>
      </c>
      <c r="I855" s="113">
        <f t="shared" si="176"/>
        <v>0</v>
      </c>
      <c r="J855" s="113">
        <f t="shared" si="177"/>
        <v>0</v>
      </c>
      <c r="K855" s="113" t="str">
        <f>IF(ISERROR(VLOOKUP(AC855,Nachträge!$A$2:$Y$646,25,FALSE)),"",VLOOKUP(AC855,Nachträge!$A$2:$Y$646,25,FALSE))</f>
        <v/>
      </c>
      <c r="L855" s="114">
        <v>0</v>
      </c>
      <c r="M855" s="113" t="e">
        <f t="shared" si="178"/>
        <v>#VALUE!</v>
      </c>
      <c r="N855" s="113" t="e">
        <f t="shared" si="179"/>
        <v>#VALUE!</v>
      </c>
      <c r="O855" s="113" t="e">
        <f t="shared" si="180"/>
        <v>#VALUE!</v>
      </c>
      <c r="P855" s="113" t="e">
        <f t="shared" si="181"/>
        <v>#VALUE!</v>
      </c>
      <c r="Q855" s="113">
        <f>SUMIFS(Zahlungsfreigabe!$K$12:$K$1000,Zahlungsfreigabe!$C$12:$C$1000,Baukosten!F855,Zahlungsfreigabe!$E$12:$E$1000,D855)</f>
        <v>0</v>
      </c>
      <c r="R855" s="113" t="e">
        <f t="shared" si="170"/>
        <v>#VALUE!</v>
      </c>
      <c r="S855" s="130" t="e">
        <f t="shared" si="171"/>
        <v>#VALUE!</v>
      </c>
      <c r="T855" s="55">
        <v>0</v>
      </c>
      <c r="U855" s="113" t="e">
        <f t="shared" si="172"/>
        <v>#VALUE!</v>
      </c>
      <c r="V855" s="11"/>
      <c r="W855" s="11"/>
      <c r="AC855" s="100" t="str">
        <f t="shared" si="173"/>
        <v/>
      </c>
      <c r="AD855" s="129" t="e">
        <f t="shared" si="174"/>
        <v>#VALUE!</v>
      </c>
      <c r="AE855" s="5" t="e">
        <f t="shared" si="175"/>
        <v>#VALUE!</v>
      </c>
    </row>
    <row r="856" spans="1:31" x14ac:dyDescent="0.2">
      <c r="A856" s="41" t="str">
        <f>IF(F856="","",1+MAX(A$10:A855))</f>
        <v/>
      </c>
      <c r="B856" s="10"/>
      <c r="C856" s="10">
        <v>371</v>
      </c>
      <c r="D856" s="11" t="s">
        <v>108</v>
      </c>
      <c r="E856" s="113"/>
      <c r="F856" s="11"/>
      <c r="G856" s="113"/>
      <c r="H856" s="114">
        <v>0</v>
      </c>
      <c r="I856" s="113">
        <f t="shared" si="176"/>
        <v>0</v>
      </c>
      <c r="J856" s="113">
        <f t="shared" si="177"/>
        <v>0</v>
      </c>
      <c r="K856" s="113" t="str">
        <f>IF(ISERROR(VLOOKUP(AC856,Nachträge!$A$2:$Y$646,25,FALSE)),"",VLOOKUP(AC856,Nachträge!$A$2:$Y$646,25,FALSE))</f>
        <v/>
      </c>
      <c r="L856" s="114">
        <v>0</v>
      </c>
      <c r="M856" s="113" t="e">
        <f t="shared" si="178"/>
        <v>#VALUE!</v>
      </c>
      <c r="N856" s="113" t="e">
        <f t="shared" si="179"/>
        <v>#VALUE!</v>
      </c>
      <c r="O856" s="113" t="e">
        <f t="shared" si="180"/>
        <v>#VALUE!</v>
      </c>
      <c r="P856" s="113" t="e">
        <f t="shared" si="181"/>
        <v>#VALUE!</v>
      </c>
      <c r="Q856" s="113">
        <f>SUMIFS(Zahlungsfreigabe!$K$12:$K$1000,Zahlungsfreigabe!$C$12:$C$1000,Baukosten!F856,Zahlungsfreigabe!$E$12:$E$1000,D856)</f>
        <v>0</v>
      </c>
      <c r="R856" s="113" t="e">
        <f t="shared" si="170"/>
        <v>#VALUE!</v>
      </c>
      <c r="S856" s="130" t="e">
        <f t="shared" si="171"/>
        <v>#VALUE!</v>
      </c>
      <c r="T856" s="55">
        <v>0</v>
      </c>
      <c r="U856" s="113" t="e">
        <f t="shared" si="172"/>
        <v>#VALUE!</v>
      </c>
      <c r="V856" s="11"/>
      <c r="W856" s="11"/>
      <c r="AC856" s="100" t="str">
        <f t="shared" si="173"/>
        <v/>
      </c>
      <c r="AD856" s="129" t="e">
        <f t="shared" si="174"/>
        <v>#VALUE!</v>
      </c>
      <c r="AE856" s="5" t="e">
        <f t="shared" si="175"/>
        <v>#VALUE!</v>
      </c>
    </row>
    <row r="857" spans="1:31" x14ac:dyDescent="0.2">
      <c r="A857" s="41" t="str">
        <f>IF(F857="","",1+MAX(A$10:A856))</f>
        <v/>
      </c>
      <c r="B857" s="10"/>
      <c r="C857" s="10">
        <v>371</v>
      </c>
      <c r="D857" s="11" t="s">
        <v>108</v>
      </c>
      <c r="E857" s="113"/>
      <c r="F857" s="11"/>
      <c r="G857" s="113"/>
      <c r="H857" s="114">
        <v>0</v>
      </c>
      <c r="I857" s="113">
        <f t="shared" si="176"/>
        <v>0</v>
      </c>
      <c r="J857" s="113">
        <f t="shared" si="177"/>
        <v>0</v>
      </c>
      <c r="K857" s="113" t="str">
        <f>IF(ISERROR(VLOOKUP(AC857,Nachträge!$A$2:$Y$646,25,FALSE)),"",VLOOKUP(AC857,Nachträge!$A$2:$Y$646,25,FALSE))</f>
        <v/>
      </c>
      <c r="L857" s="114">
        <v>0</v>
      </c>
      <c r="M857" s="113" t="e">
        <f t="shared" si="178"/>
        <v>#VALUE!</v>
      </c>
      <c r="N857" s="113" t="e">
        <f t="shared" si="179"/>
        <v>#VALUE!</v>
      </c>
      <c r="O857" s="113" t="e">
        <f t="shared" si="180"/>
        <v>#VALUE!</v>
      </c>
      <c r="P857" s="113" t="e">
        <f t="shared" si="181"/>
        <v>#VALUE!</v>
      </c>
      <c r="Q857" s="113">
        <f>SUMIFS(Zahlungsfreigabe!$K$12:$K$1000,Zahlungsfreigabe!$C$12:$C$1000,Baukosten!F857,Zahlungsfreigabe!$E$12:$E$1000,D857)</f>
        <v>0</v>
      </c>
      <c r="R857" s="113" t="e">
        <f t="shared" si="170"/>
        <v>#VALUE!</v>
      </c>
      <c r="S857" s="130" t="e">
        <f t="shared" si="171"/>
        <v>#VALUE!</v>
      </c>
      <c r="T857" s="55">
        <v>0</v>
      </c>
      <c r="U857" s="113" t="e">
        <f t="shared" si="172"/>
        <v>#VALUE!</v>
      </c>
      <c r="V857" s="11"/>
      <c r="W857" s="11"/>
      <c r="AC857" s="100" t="str">
        <f t="shared" si="173"/>
        <v/>
      </c>
      <c r="AD857" s="129" t="e">
        <f t="shared" si="174"/>
        <v>#VALUE!</v>
      </c>
      <c r="AE857" s="5" t="e">
        <f t="shared" si="175"/>
        <v>#VALUE!</v>
      </c>
    </row>
    <row r="858" spans="1:31" x14ac:dyDescent="0.2">
      <c r="A858" s="41" t="str">
        <f>IF(F858="","",1+MAX(A$10:A857))</f>
        <v/>
      </c>
      <c r="B858" s="10"/>
      <c r="C858" s="10">
        <v>371</v>
      </c>
      <c r="D858" s="11" t="s">
        <v>108</v>
      </c>
      <c r="E858" s="113"/>
      <c r="F858" s="11"/>
      <c r="G858" s="113"/>
      <c r="H858" s="114">
        <v>0</v>
      </c>
      <c r="I858" s="113">
        <f t="shared" si="176"/>
        <v>0</v>
      </c>
      <c r="J858" s="113">
        <f t="shared" si="177"/>
        <v>0</v>
      </c>
      <c r="K858" s="113" t="str">
        <f>IF(ISERROR(VLOOKUP(AC858,Nachträge!$A$2:$Y$646,25,FALSE)),"",VLOOKUP(AC858,Nachträge!$A$2:$Y$646,25,FALSE))</f>
        <v/>
      </c>
      <c r="L858" s="114">
        <v>0</v>
      </c>
      <c r="M858" s="113" t="e">
        <f t="shared" si="178"/>
        <v>#VALUE!</v>
      </c>
      <c r="N858" s="113" t="e">
        <f t="shared" si="179"/>
        <v>#VALUE!</v>
      </c>
      <c r="O858" s="113" t="e">
        <f t="shared" si="180"/>
        <v>#VALUE!</v>
      </c>
      <c r="P858" s="113" t="e">
        <f t="shared" si="181"/>
        <v>#VALUE!</v>
      </c>
      <c r="Q858" s="113">
        <f>SUMIFS(Zahlungsfreigabe!$K$12:$K$1000,Zahlungsfreigabe!$C$12:$C$1000,Baukosten!F858,Zahlungsfreigabe!$E$12:$E$1000,D858)</f>
        <v>0</v>
      </c>
      <c r="R858" s="113" t="e">
        <f t="shared" si="170"/>
        <v>#VALUE!</v>
      </c>
      <c r="S858" s="130" t="e">
        <f t="shared" si="171"/>
        <v>#VALUE!</v>
      </c>
      <c r="T858" s="55">
        <v>0</v>
      </c>
      <c r="U858" s="113" t="e">
        <f t="shared" si="172"/>
        <v>#VALUE!</v>
      </c>
      <c r="V858" s="11"/>
      <c r="W858" s="11"/>
      <c r="AC858" s="100" t="str">
        <f t="shared" si="173"/>
        <v/>
      </c>
      <c r="AD858" s="129" t="e">
        <f t="shared" si="174"/>
        <v>#VALUE!</v>
      </c>
      <c r="AE858" s="5" t="e">
        <f t="shared" si="175"/>
        <v>#VALUE!</v>
      </c>
    </row>
    <row r="859" spans="1:31" x14ac:dyDescent="0.2">
      <c r="A859" s="41" t="str">
        <f>IF(F859="","",1+MAX(A$10:A858))</f>
        <v/>
      </c>
      <c r="B859" s="10"/>
      <c r="C859" s="10">
        <v>371</v>
      </c>
      <c r="D859" s="11" t="s">
        <v>108</v>
      </c>
      <c r="E859" s="113"/>
      <c r="F859" s="11"/>
      <c r="G859" s="113"/>
      <c r="H859" s="114">
        <v>0</v>
      </c>
      <c r="I859" s="113">
        <f t="shared" si="176"/>
        <v>0</v>
      </c>
      <c r="J859" s="113">
        <f t="shared" si="177"/>
        <v>0</v>
      </c>
      <c r="K859" s="113" t="str">
        <f>IF(ISERROR(VLOOKUP(AC859,Nachträge!$A$2:$Y$646,25,FALSE)),"",VLOOKUP(AC859,Nachträge!$A$2:$Y$646,25,FALSE))</f>
        <v/>
      </c>
      <c r="L859" s="114">
        <v>0</v>
      </c>
      <c r="M859" s="113" t="e">
        <f t="shared" si="178"/>
        <v>#VALUE!</v>
      </c>
      <c r="N859" s="113" t="e">
        <f t="shared" si="179"/>
        <v>#VALUE!</v>
      </c>
      <c r="O859" s="113" t="e">
        <f t="shared" si="180"/>
        <v>#VALUE!</v>
      </c>
      <c r="P859" s="113" t="e">
        <f t="shared" si="181"/>
        <v>#VALUE!</v>
      </c>
      <c r="Q859" s="113">
        <f>SUMIFS(Zahlungsfreigabe!$K$12:$K$1000,Zahlungsfreigabe!$C$12:$C$1000,Baukosten!F859,Zahlungsfreigabe!$E$12:$E$1000,D859)</f>
        <v>0</v>
      </c>
      <c r="R859" s="113" t="e">
        <f t="shared" si="170"/>
        <v>#VALUE!</v>
      </c>
      <c r="S859" s="130" t="e">
        <f t="shared" si="171"/>
        <v>#VALUE!</v>
      </c>
      <c r="T859" s="55">
        <v>0</v>
      </c>
      <c r="U859" s="113" t="e">
        <f t="shared" si="172"/>
        <v>#VALUE!</v>
      </c>
      <c r="V859" s="11"/>
      <c r="W859" s="11"/>
      <c r="AC859" s="100" t="str">
        <f t="shared" si="173"/>
        <v/>
      </c>
      <c r="AD859" s="129" t="e">
        <f t="shared" si="174"/>
        <v>#VALUE!</v>
      </c>
      <c r="AE859" s="5" t="e">
        <f t="shared" si="175"/>
        <v>#VALUE!</v>
      </c>
    </row>
    <row r="860" spans="1:31" x14ac:dyDescent="0.2">
      <c r="A860" s="41" t="str">
        <f>IF(F860="","",1+MAX(A$10:A859))</f>
        <v/>
      </c>
      <c r="B860" s="10"/>
      <c r="C860" s="10">
        <v>371</v>
      </c>
      <c r="D860" s="11" t="s">
        <v>108</v>
      </c>
      <c r="E860" s="113"/>
      <c r="F860" s="11"/>
      <c r="G860" s="113"/>
      <c r="H860" s="114">
        <v>0</v>
      </c>
      <c r="I860" s="113">
        <f t="shared" si="176"/>
        <v>0</v>
      </c>
      <c r="J860" s="113">
        <f t="shared" si="177"/>
        <v>0</v>
      </c>
      <c r="K860" s="113" t="str">
        <f>IF(ISERROR(VLOOKUP(AC860,Nachträge!$A$2:$Y$646,25,FALSE)),"",VLOOKUP(AC860,Nachträge!$A$2:$Y$646,25,FALSE))</f>
        <v/>
      </c>
      <c r="L860" s="114">
        <v>0</v>
      </c>
      <c r="M860" s="113" t="e">
        <f t="shared" si="178"/>
        <v>#VALUE!</v>
      </c>
      <c r="N860" s="113" t="e">
        <f t="shared" si="179"/>
        <v>#VALUE!</v>
      </c>
      <c r="O860" s="113" t="e">
        <f t="shared" si="180"/>
        <v>#VALUE!</v>
      </c>
      <c r="P860" s="113" t="e">
        <f t="shared" si="181"/>
        <v>#VALUE!</v>
      </c>
      <c r="Q860" s="113">
        <f>SUMIFS(Zahlungsfreigabe!$K$12:$K$1000,Zahlungsfreigabe!$C$12:$C$1000,Baukosten!F860,Zahlungsfreigabe!$E$12:$E$1000,D860)</f>
        <v>0</v>
      </c>
      <c r="R860" s="113" t="e">
        <f t="shared" si="170"/>
        <v>#VALUE!</v>
      </c>
      <c r="S860" s="130" t="e">
        <f t="shared" si="171"/>
        <v>#VALUE!</v>
      </c>
      <c r="T860" s="55">
        <v>0</v>
      </c>
      <c r="U860" s="113" t="e">
        <f t="shared" si="172"/>
        <v>#VALUE!</v>
      </c>
      <c r="V860" s="11"/>
      <c r="W860" s="11"/>
      <c r="AC860" s="100" t="str">
        <f t="shared" si="173"/>
        <v/>
      </c>
      <c r="AD860" s="129" t="e">
        <f t="shared" si="174"/>
        <v>#VALUE!</v>
      </c>
      <c r="AE860" s="5" t="e">
        <f t="shared" si="175"/>
        <v>#VALUE!</v>
      </c>
    </row>
    <row r="861" spans="1:31" x14ac:dyDescent="0.2">
      <c r="A861" s="41" t="str">
        <f>IF(F861="","",1+MAX(A$10:A860))</f>
        <v/>
      </c>
      <c r="B861" s="10"/>
      <c r="C861" s="10">
        <v>371</v>
      </c>
      <c r="D861" s="11" t="s">
        <v>108</v>
      </c>
      <c r="E861" s="113"/>
      <c r="F861" s="11"/>
      <c r="G861" s="113"/>
      <c r="H861" s="114">
        <v>0</v>
      </c>
      <c r="I861" s="113">
        <f t="shared" si="176"/>
        <v>0</v>
      </c>
      <c r="J861" s="113">
        <f t="shared" si="177"/>
        <v>0</v>
      </c>
      <c r="K861" s="113" t="str">
        <f>IF(ISERROR(VLOOKUP(AC861,Nachträge!$A$2:$Y$646,25,FALSE)),"",VLOOKUP(AC861,Nachträge!$A$2:$Y$646,25,FALSE))</f>
        <v/>
      </c>
      <c r="L861" s="114">
        <v>0</v>
      </c>
      <c r="M861" s="113" t="e">
        <f t="shared" si="178"/>
        <v>#VALUE!</v>
      </c>
      <c r="N861" s="113" t="e">
        <f t="shared" si="179"/>
        <v>#VALUE!</v>
      </c>
      <c r="O861" s="113" t="e">
        <f t="shared" si="180"/>
        <v>#VALUE!</v>
      </c>
      <c r="P861" s="113" t="e">
        <f t="shared" si="181"/>
        <v>#VALUE!</v>
      </c>
      <c r="Q861" s="113">
        <f>SUMIFS(Zahlungsfreigabe!$K$12:$K$1000,Zahlungsfreigabe!$C$12:$C$1000,Baukosten!F861,Zahlungsfreigabe!$E$12:$E$1000,D861)</f>
        <v>0</v>
      </c>
      <c r="R861" s="113" t="e">
        <f t="shared" si="170"/>
        <v>#VALUE!</v>
      </c>
      <c r="S861" s="130" t="e">
        <f t="shared" si="171"/>
        <v>#VALUE!</v>
      </c>
      <c r="T861" s="55">
        <v>0</v>
      </c>
      <c r="U861" s="113" t="e">
        <f t="shared" si="172"/>
        <v>#VALUE!</v>
      </c>
      <c r="V861" s="11"/>
      <c r="W861" s="11"/>
      <c r="AC861" s="100" t="str">
        <f t="shared" si="173"/>
        <v/>
      </c>
      <c r="AD861" s="129" t="e">
        <f t="shared" si="174"/>
        <v>#VALUE!</v>
      </c>
      <c r="AE861" s="5" t="e">
        <f t="shared" si="175"/>
        <v>#VALUE!</v>
      </c>
    </row>
    <row r="862" spans="1:31" x14ac:dyDescent="0.2">
      <c r="A862" s="41" t="str">
        <f>IF(F862="","",1+MAX(A$10:A861))</f>
        <v/>
      </c>
      <c r="B862" s="10"/>
      <c r="C862" s="10">
        <v>371</v>
      </c>
      <c r="D862" s="11" t="s">
        <v>108</v>
      </c>
      <c r="E862" s="113"/>
      <c r="F862" s="11"/>
      <c r="G862" s="113"/>
      <c r="H862" s="114">
        <v>0</v>
      </c>
      <c r="I862" s="113">
        <f t="shared" si="176"/>
        <v>0</v>
      </c>
      <c r="J862" s="113">
        <f t="shared" si="177"/>
        <v>0</v>
      </c>
      <c r="K862" s="113" t="str">
        <f>IF(ISERROR(VLOOKUP(AC862,Nachträge!$A$2:$Y$646,25,FALSE)),"",VLOOKUP(AC862,Nachträge!$A$2:$Y$646,25,FALSE))</f>
        <v/>
      </c>
      <c r="L862" s="114">
        <v>0</v>
      </c>
      <c r="M862" s="113" t="e">
        <f t="shared" si="178"/>
        <v>#VALUE!</v>
      </c>
      <c r="N862" s="113" t="e">
        <f t="shared" si="179"/>
        <v>#VALUE!</v>
      </c>
      <c r="O862" s="113" t="e">
        <f t="shared" si="180"/>
        <v>#VALUE!</v>
      </c>
      <c r="P862" s="113" t="e">
        <f t="shared" si="181"/>
        <v>#VALUE!</v>
      </c>
      <c r="Q862" s="113">
        <f>SUMIFS(Zahlungsfreigabe!$K$12:$K$1000,Zahlungsfreigabe!$C$12:$C$1000,Baukosten!F862,Zahlungsfreigabe!$E$12:$E$1000,D862)</f>
        <v>0</v>
      </c>
      <c r="R862" s="113" t="e">
        <f t="shared" si="170"/>
        <v>#VALUE!</v>
      </c>
      <c r="S862" s="130" t="e">
        <f t="shared" si="171"/>
        <v>#VALUE!</v>
      </c>
      <c r="T862" s="55">
        <v>0</v>
      </c>
      <c r="U862" s="113" t="e">
        <f t="shared" si="172"/>
        <v>#VALUE!</v>
      </c>
      <c r="V862" s="11"/>
      <c r="W862" s="11"/>
      <c r="AC862" s="100" t="str">
        <f t="shared" si="173"/>
        <v/>
      </c>
      <c r="AD862" s="129" t="e">
        <f t="shared" si="174"/>
        <v>#VALUE!</v>
      </c>
      <c r="AE862" s="5" t="e">
        <f t="shared" si="175"/>
        <v>#VALUE!</v>
      </c>
    </row>
    <row r="863" spans="1:31" x14ac:dyDescent="0.2">
      <c r="A863" s="41" t="str">
        <f>IF(F863="","",1+MAX(A$10:A862))</f>
        <v/>
      </c>
      <c r="B863" s="10"/>
      <c r="C863" s="10">
        <v>371</v>
      </c>
      <c r="D863" s="11" t="s">
        <v>108</v>
      </c>
      <c r="E863" s="113"/>
      <c r="F863" s="11"/>
      <c r="G863" s="113"/>
      <c r="H863" s="114">
        <v>0</v>
      </c>
      <c r="I863" s="113">
        <f t="shared" si="176"/>
        <v>0</v>
      </c>
      <c r="J863" s="113">
        <f t="shared" si="177"/>
        <v>0</v>
      </c>
      <c r="K863" s="113" t="str">
        <f>IF(ISERROR(VLOOKUP(AC863,Nachträge!$A$2:$Y$646,25,FALSE)),"",VLOOKUP(AC863,Nachträge!$A$2:$Y$646,25,FALSE))</f>
        <v/>
      </c>
      <c r="L863" s="114">
        <v>0</v>
      </c>
      <c r="M863" s="113" t="e">
        <f t="shared" si="178"/>
        <v>#VALUE!</v>
      </c>
      <c r="N863" s="113" t="e">
        <f t="shared" si="179"/>
        <v>#VALUE!</v>
      </c>
      <c r="O863" s="113" t="e">
        <f t="shared" si="180"/>
        <v>#VALUE!</v>
      </c>
      <c r="P863" s="113" t="e">
        <f t="shared" si="181"/>
        <v>#VALUE!</v>
      </c>
      <c r="Q863" s="113">
        <f>SUMIFS(Zahlungsfreigabe!$K$12:$K$1000,Zahlungsfreigabe!$C$12:$C$1000,Baukosten!F863,Zahlungsfreigabe!$E$12:$E$1000,D863)</f>
        <v>0</v>
      </c>
      <c r="R863" s="113" t="e">
        <f t="shared" si="170"/>
        <v>#VALUE!</v>
      </c>
      <c r="S863" s="130" t="e">
        <f t="shared" si="171"/>
        <v>#VALUE!</v>
      </c>
      <c r="T863" s="55">
        <v>0</v>
      </c>
      <c r="U863" s="113" t="e">
        <f t="shared" si="172"/>
        <v>#VALUE!</v>
      </c>
      <c r="V863" s="11"/>
      <c r="W863" s="11"/>
      <c r="AC863" s="100" t="str">
        <f t="shared" si="173"/>
        <v/>
      </c>
      <c r="AD863" s="129" t="e">
        <f t="shared" si="174"/>
        <v>#VALUE!</v>
      </c>
      <c r="AE863" s="5" t="e">
        <f t="shared" si="175"/>
        <v>#VALUE!</v>
      </c>
    </row>
    <row r="864" spans="1:31" x14ac:dyDescent="0.2">
      <c r="A864" s="41" t="str">
        <f>IF(F864="","",1+MAX(A$10:A863))</f>
        <v/>
      </c>
      <c r="B864" s="10"/>
      <c r="C864" s="10">
        <v>371</v>
      </c>
      <c r="D864" s="11" t="s">
        <v>108</v>
      </c>
      <c r="E864" s="113"/>
      <c r="F864" s="11"/>
      <c r="G864" s="113"/>
      <c r="H864" s="114">
        <v>0</v>
      </c>
      <c r="I864" s="113">
        <f t="shared" si="176"/>
        <v>0</v>
      </c>
      <c r="J864" s="113">
        <f t="shared" si="177"/>
        <v>0</v>
      </c>
      <c r="K864" s="113" t="str">
        <f>IF(ISERROR(VLOOKUP(AC864,Nachträge!$A$2:$Y$646,25,FALSE)),"",VLOOKUP(AC864,Nachträge!$A$2:$Y$646,25,FALSE))</f>
        <v/>
      </c>
      <c r="L864" s="114">
        <v>0</v>
      </c>
      <c r="M864" s="113" t="e">
        <f t="shared" si="178"/>
        <v>#VALUE!</v>
      </c>
      <c r="N864" s="113" t="e">
        <f t="shared" si="179"/>
        <v>#VALUE!</v>
      </c>
      <c r="O864" s="113" t="e">
        <f t="shared" si="180"/>
        <v>#VALUE!</v>
      </c>
      <c r="P864" s="113" t="e">
        <f t="shared" si="181"/>
        <v>#VALUE!</v>
      </c>
      <c r="Q864" s="113">
        <f>SUMIFS(Zahlungsfreigabe!$K$12:$K$1000,Zahlungsfreigabe!$C$12:$C$1000,Baukosten!F864,Zahlungsfreigabe!$E$12:$E$1000,D864)</f>
        <v>0</v>
      </c>
      <c r="R864" s="113" t="e">
        <f t="shared" si="170"/>
        <v>#VALUE!</v>
      </c>
      <c r="S864" s="130" t="e">
        <f t="shared" si="171"/>
        <v>#VALUE!</v>
      </c>
      <c r="T864" s="55">
        <v>0</v>
      </c>
      <c r="U864" s="113" t="e">
        <f t="shared" si="172"/>
        <v>#VALUE!</v>
      </c>
      <c r="V864" s="11"/>
      <c r="W864" s="11"/>
      <c r="AC864" s="100" t="str">
        <f t="shared" si="173"/>
        <v/>
      </c>
      <c r="AD864" s="129" t="e">
        <f t="shared" si="174"/>
        <v>#VALUE!</v>
      </c>
      <c r="AE864" s="5" t="e">
        <f t="shared" si="175"/>
        <v>#VALUE!</v>
      </c>
    </row>
    <row r="865" spans="1:31" x14ac:dyDescent="0.2">
      <c r="A865" s="41" t="str">
        <f>IF(F865="","",1+MAX(A$10:A864))</f>
        <v/>
      </c>
      <c r="B865" s="10"/>
      <c r="C865" s="10">
        <v>371</v>
      </c>
      <c r="D865" s="11" t="s">
        <v>108</v>
      </c>
      <c r="E865" s="113"/>
      <c r="F865" s="11"/>
      <c r="G865" s="113"/>
      <c r="H865" s="114">
        <v>0</v>
      </c>
      <c r="I865" s="113">
        <f t="shared" si="176"/>
        <v>0</v>
      </c>
      <c r="J865" s="113">
        <f t="shared" si="177"/>
        <v>0</v>
      </c>
      <c r="K865" s="113" t="str">
        <f>IF(ISERROR(VLOOKUP(AC865,Nachträge!$A$2:$Y$646,25,FALSE)),"",VLOOKUP(AC865,Nachträge!$A$2:$Y$646,25,FALSE))</f>
        <v/>
      </c>
      <c r="L865" s="114">
        <v>0</v>
      </c>
      <c r="M865" s="113" t="e">
        <f t="shared" si="178"/>
        <v>#VALUE!</v>
      </c>
      <c r="N865" s="113" t="e">
        <f t="shared" si="179"/>
        <v>#VALUE!</v>
      </c>
      <c r="O865" s="113" t="e">
        <f t="shared" si="180"/>
        <v>#VALUE!</v>
      </c>
      <c r="P865" s="113" t="e">
        <f t="shared" si="181"/>
        <v>#VALUE!</v>
      </c>
      <c r="Q865" s="113">
        <f>SUMIFS(Zahlungsfreigabe!$K$12:$K$1000,Zahlungsfreigabe!$C$12:$C$1000,Baukosten!F865,Zahlungsfreigabe!$E$12:$E$1000,D865)</f>
        <v>0</v>
      </c>
      <c r="R865" s="113" t="e">
        <f t="shared" si="170"/>
        <v>#VALUE!</v>
      </c>
      <c r="S865" s="130" t="e">
        <f t="shared" si="171"/>
        <v>#VALUE!</v>
      </c>
      <c r="T865" s="55">
        <v>0</v>
      </c>
      <c r="U865" s="113" t="e">
        <f t="shared" si="172"/>
        <v>#VALUE!</v>
      </c>
      <c r="V865" s="11"/>
      <c r="W865" s="11"/>
      <c r="AC865" s="100" t="str">
        <f t="shared" si="173"/>
        <v/>
      </c>
      <c r="AD865" s="129" t="e">
        <f t="shared" si="174"/>
        <v>#VALUE!</v>
      </c>
      <c r="AE865" s="5" t="e">
        <f t="shared" si="175"/>
        <v>#VALUE!</v>
      </c>
    </row>
    <row r="866" spans="1:31" x14ac:dyDescent="0.2">
      <c r="A866" s="41" t="str">
        <f>IF(F866="","",1+MAX(A$10:A865))</f>
        <v/>
      </c>
      <c r="B866" s="10"/>
      <c r="C866" s="10">
        <v>371</v>
      </c>
      <c r="D866" s="11" t="s">
        <v>108</v>
      </c>
      <c r="E866" s="113"/>
      <c r="F866" s="11"/>
      <c r="G866" s="113"/>
      <c r="H866" s="114">
        <v>0</v>
      </c>
      <c r="I866" s="113">
        <f t="shared" si="176"/>
        <v>0</v>
      </c>
      <c r="J866" s="113">
        <f t="shared" si="177"/>
        <v>0</v>
      </c>
      <c r="K866" s="113" t="str">
        <f>IF(ISERROR(VLOOKUP(AC866,Nachträge!$A$2:$Y$646,25,FALSE)),"",VLOOKUP(AC866,Nachträge!$A$2:$Y$646,25,FALSE))</f>
        <v/>
      </c>
      <c r="L866" s="114">
        <v>0</v>
      </c>
      <c r="M866" s="113" t="e">
        <f t="shared" si="178"/>
        <v>#VALUE!</v>
      </c>
      <c r="N866" s="113" t="e">
        <f t="shared" si="179"/>
        <v>#VALUE!</v>
      </c>
      <c r="O866" s="113" t="e">
        <f t="shared" si="180"/>
        <v>#VALUE!</v>
      </c>
      <c r="P866" s="113" t="e">
        <f t="shared" si="181"/>
        <v>#VALUE!</v>
      </c>
      <c r="Q866" s="113">
        <f>SUMIFS(Zahlungsfreigabe!$K$12:$K$1000,Zahlungsfreigabe!$C$12:$C$1000,Baukosten!F866,Zahlungsfreigabe!$E$12:$E$1000,D866)</f>
        <v>0</v>
      </c>
      <c r="R866" s="113" t="e">
        <f t="shared" ref="R866:R869" si="182">(J866+K866)-Q866</f>
        <v>#VALUE!</v>
      </c>
      <c r="S866" s="130" t="e">
        <f t="shared" ref="S866:S869" si="183">SUM(J866+K866)</f>
        <v>#VALUE!</v>
      </c>
      <c r="T866" s="55">
        <v>0</v>
      </c>
      <c r="U866" s="113" t="e">
        <f t="shared" ref="U866:U869" si="184">-SUM(J866+K866)*T866</f>
        <v>#VALUE!</v>
      </c>
      <c r="V866" s="11"/>
      <c r="W866" s="11"/>
      <c r="AC866" s="100" t="str">
        <f t="shared" si="173"/>
        <v/>
      </c>
      <c r="AD866" s="129" t="e">
        <f t="shared" si="174"/>
        <v>#VALUE!</v>
      </c>
      <c r="AE866" s="5" t="e">
        <f t="shared" si="175"/>
        <v>#VALUE!</v>
      </c>
    </row>
    <row r="867" spans="1:31" x14ac:dyDescent="0.2">
      <c r="A867" s="41" t="str">
        <f>IF(F867="","",1+MAX(A$10:A866))</f>
        <v/>
      </c>
      <c r="B867" s="10"/>
      <c r="C867" s="10">
        <v>371</v>
      </c>
      <c r="D867" s="11" t="s">
        <v>108</v>
      </c>
      <c r="E867" s="113"/>
      <c r="F867" s="11"/>
      <c r="G867" s="113"/>
      <c r="H867" s="114">
        <v>0</v>
      </c>
      <c r="I867" s="113">
        <f t="shared" si="176"/>
        <v>0</v>
      </c>
      <c r="J867" s="113">
        <f t="shared" si="177"/>
        <v>0</v>
      </c>
      <c r="K867" s="113" t="str">
        <f>IF(ISERROR(VLOOKUP(AC867,Nachträge!$A$2:$Y$646,25,FALSE)),"",VLOOKUP(AC867,Nachträge!$A$2:$Y$646,25,FALSE))</f>
        <v/>
      </c>
      <c r="L867" s="114">
        <v>0</v>
      </c>
      <c r="M867" s="113" t="e">
        <f t="shared" si="178"/>
        <v>#VALUE!</v>
      </c>
      <c r="N867" s="113" t="e">
        <f t="shared" si="179"/>
        <v>#VALUE!</v>
      </c>
      <c r="O867" s="113" t="e">
        <f t="shared" si="180"/>
        <v>#VALUE!</v>
      </c>
      <c r="P867" s="113" t="e">
        <f t="shared" si="181"/>
        <v>#VALUE!</v>
      </c>
      <c r="Q867" s="113">
        <f>SUMIFS(Zahlungsfreigabe!$K$12:$K$1000,Zahlungsfreigabe!$C$12:$C$1000,Baukosten!F867,Zahlungsfreigabe!$E$12:$E$1000,D867)</f>
        <v>0</v>
      </c>
      <c r="R867" s="113" t="e">
        <f t="shared" si="182"/>
        <v>#VALUE!</v>
      </c>
      <c r="S867" s="130" t="e">
        <f t="shared" si="183"/>
        <v>#VALUE!</v>
      </c>
      <c r="T867" s="55">
        <v>0</v>
      </c>
      <c r="U867" s="113" t="e">
        <f t="shared" si="184"/>
        <v>#VALUE!</v>
      </c>
      <c r="V867" s="11"/>
      <c r="W867" s="11"/>
      <c r="AC867" s="100" t="str">
        <f t="shared" si="173"/>
        <v/>
      </c>
      <c r="AD867" s="129" t="e">
        <f t="shared" si="174"/>
        <v>#VALUE!</v>
      </c>
      <c r="AE867" s="5" t="e">
        <f t="shared" si="175"/>
        <v>#VALUE!</v>
      </c>
    </row>
    <row r="868" spans="1:31" x14ac:dyDescent="0.2">
      <c r="A868" s="41" t="str">
        <f>IF(F868="","",1+MAX(A$10:A867))</f>
        <v/>
      </c>
      <c r="B868" s="10"/>
      <c r="C868" s="10">
        <v>371</v>
      </c>
      <c r="D868" s="11" t="s">
        <v>108</v>
      </c>
      <c r="E868" s="113"/>
      <c r="F868" s="11"/>
      <c r="G868" s="113"/>
      <c r="H868" s="114">
        <v>0</v>
      </c>
      <c r="I868" s="113">
        <f t="shared" si="176"/>
        <v>0</v>
      </c>
      <c r="J868" s="113">
        <f t="shared" si="177"/>
        <v>0</v>
      </c>
      <c r="K868" s="113" t="str">
        <f>IF(ISERROR(VLOOKUP(AC868,Nachträge!$A$2:$Y$646,25,FALSE)),"",VLOOKUP(AC868,Nachträge!$A$2:$Y$646,25,FALSE))</f>
        <v/>
      </c>
      <c r="L868" s="114">
        <v>0</v>
      </c>
      <c r="M868" s="113" t="e">
        <f t="shared" si="178"/>
        <v>#VALUE!</v>
      </c>
      <c r="N868" s="113" t="e">
        <f t="shared" si="179"/>
        <v>#VALUE!</v>
      </c>
      <c r="O868" s="113" t="e">
        <f t="shared" si="180"/>
        <v>#VALUE!</v>
      </c>
      <c r="P868" s="113" t="e">
        <f t="shared" si="181"/>
        <v>#VALUE!</v>
      </c>
      <c r="Q868" s="113">
        <f>SUMIFS(Zahlungsfreigabe!$K$12:$K$1000,Zahlungsfreigabe!$C$12:$C$1000,Baukosten!F868,Zahlungsfreigabe!$E$12:$E$1000,D868)</f>
        <v>0</v>
      </c>
      <c r="R868" s="113" t="e">
        <f t="shared" si="182"/>
        <v>#VALUE!</v>
      </c>
      <c r="S868" s="130" t="e">
        <f t="shared" si="183"/>
        <v>#VALUE!</v>
      </c>
      <c r="T868" s="55">
        <v>0</v>
      </c>
      <c r="U868" s="113" t="e">
        <f t="shared" si="184"/>
        <v>#VALUE!</v>
      </c>
      <c r="V868" s="11"/>
      <c r="W868" s="11"/>
      <c r="AC868" s="100" t="str">
        <f t="shared" si="173"/>
        <v/>
      </c>
      <c r="AD868" s="129" t="e">
        <f t="shared" si="174"/>
        <v>#VALUE!</v>
      </c>
      <c r="AE868" s="5" t="e">
        <f t="shared" si="175"/>
        <v>#VALUE!</v>
      </c>
    </row>
    <row r="869" spans="1:31" x14ac:dyDescent="0.2">
      <c r="A869" s="41" t="str">
        <f>IF(F869="","",1+MAX(A$10:A868))</f>
        <v/>
      </c>
      <c r="B869" s="10"/>
      <c r="C869" s="10">
        <v>371</v>
      </c>
      <c r="D869" s="11" t="s">
        <v>108</v>
      </c>
      <c r="E869" s="113"/>
      <c r="F869" s="11"/>
      <c r="G869" s="113"/>
      <c r="H869" s="114">
        <v>0</v>
      </c>
      <c r="I869" s="113">
        <f t="shared" si="176"/>
        <v>0</v>
      </c>
      <c r="J869" s="113">
        <f t="shared" si="177"/>
        <v>0</v>
      </c>
      <c r="K869" s="113" t="str">
        <f>IF(ISERROR(VLOOKUP(AC869,Nachträge!$A$2:$Y$646,25,FALSE)),"",VLOOKUP(AC869,Nachträge!$A$2:$Y$646,25,FALSE))</f>
        <v/>
      </c>
      <c r="L869" s="114">
        <v>0</v>
      </c>
      <c r="M869" s="113" t="e">
        <f t="shared" si="178"/>
        <v>#VALUE!</v>
      </c>
      <c r="N869" s="113" t="e">
        <f t="shared" si="179"/>
        <v>#VALUE!</v>
      </c>
      <c r="O869" s="113" t="e">
        <f t="shared" si="180"/>
        <v>#VALUE!</v>
      </c>
      <c r="P869" s="113" t="e">
        <f t="shared" si="181"/>
        <v>#VALUE!</v>
      </c>
      <c r="Q869" s="113">
        <f>SUMIFS(Zahlungsfreigabe!$K$12:$K$1000,Zahlungsfreigabe!$C$12:$C$1000,Baukosten!F869,Zahlungsfreigabe!$E$12:$E$1000,D869)</f>
        <v>0</v>
      </c>
      <c r="R869" s="113" t="e">
        <f t="shared" si="182"/>
        <v>#VALUE!</v>
      </c>
      <c r="S869" s="130" t="e">
        <f t="shared" si="183"/>
        <v>#VALUE!</v>
      </c>
      <c r="T869" s="55">
        <v>0</v>
      </c>
      <c r="U869" s="113" t="e">
        <f t="shared" si="184"/>
        <v>#VALUE!</v>
      </c>
      <c r="V869" s="11"/>
      <c r="W869" s="11"/>
      <c r="AC869" s="100" t="str">
        <f t="shared" si="173"/>
        <v/>
      </c>
      <c r="AD869" s="129" t="e">
        <f t="shared" si="174"/>
        <v>#VALUE!</v>
      </c>
      <c r="AE869" s="5" t="e">
        <f t="shared" si="175"/>
        <v>#VALUE!</v>
      </c>
    </row>
    <row r="870" spans="1:31" s="25" customFormat="1" x14ac:dyDescent="0.2">
      <c r="A870" s="41" t="str">
        <f>IF(F870="","",1+MAX(A$10:A869))</f>
        <v/>
      </c>
      <c r="B870" s="21"/>
      <c r="C870" s="19" t="s">
        <v>12</v>
      </c>
      <c r="D870" s="19"/>
      <c r="E870" s="115">
        <f>SUM(E352:E869)</f>
        <v>0</v>
      </c>
      <c r="F870" s="11"/>
      <c r="G870" s="115">
        <f>SUM(G352:G869)</f>
        <v>0</v>
      </c>
      <c r="H870" s="114"/>
      <c r="I870" s="115">
        <f>-SUM(I352:I869)</f>
        <v>0</v>
      </c>
      <c r="J870" s="115">
        <f>SUM(J352:J869)</f>
        <v>0</v>
      </c>
      <c r="K870" s="115">
        <f>SUM(K352:K869)</f>
        <v>0</v>
      </c>
      <c r="L870" s="153"/>
      <c r="M870" s="115" t="e">
        <f>-SUM(M352:M869)</f>
        <v>#VALUE!</v>
      </c>
      <c r="N870" s="115" t="e">
        <f t="shared" ref="N870:S870" si="185">SUM(N352:N869)</f>
        <v>#VALUE!</v>
      </c>
      <c r="O870" s="115" t="e">
        <f t="shared" si="185"/>
        <v>#VALUE!</v>
      </c>
      <c r="P870" s="115" t="e">
        <f t="shared" si="185"/>
        <v>#VALUE!</v>
      </c>
      <c r="Q870" s="115">
        <f t="shared" si="185"/>
        <v>0</v>
      </c>
      <c r="R870" s="115" t="e">
        <f t="shared" si="185"/>
        <v>#VALUE!</v>
      </c>
      <c r="S870" s="156" t="e">
        <f t="shared" si="185"/>
        <v>#VALUE!</v>
      </c>
      <c r="T870" s="19"/>
      <c r="U870" s="19" t="e">
        <f>-SUM(U352:U869)</f>
        <v>#VALUE!</v>
      </c>
      <c r="V870" s="11"/>
      <c r="W870" s="11"/>
      <c r="AC870" s="100" t="str">
        <f t="shared" si="173"/>
        <v/>
      </c>
      <c r="AD870" s="129">
        <f t="shared" si="174"/>
        <v>0</v>
      </c>
      <c r="AE870" s="5">
        <f t="shared" si="175"/>
        <v>0</v>
      </c>
    </row>
    <row r="871" spans="1:31" s="22" customFormat="1" x14ac:dyDescent="0.2">
      <c r="A871" s="41" t="str">
        <f>IF(F871="","",1+MAX(A$10:A870))</f>
        <v/>
      </c>
      <c r="B871" s="21">
        <v>400</v>
      </c>
      <c r="C871" s="19" t="s">
        <v>20</v>
      </c>
      <c r="D871" s="18"/>
      <c r="E871" s="113"/>
      <c r="F871" s="11"/>
      <c r="G871" s="113"/>
      <c r="H871" s="114"/>
      <c r="I871" s="113"/>
      <c r="J871" s="113"/>
      <c r="K871" s="113"/>
      <c r="L871" s="114"/>
      <c r="M871" s="113"/>
      <c r="N871" s="113"/>
      <c r="O871" s="113"/>
      <c r="P871" s="113"/>
      <c r="Q871" s="113"/>
      <c r="R871" s="11"/>
      <c r="S871" s="104"/>
      <c r="T871" s="11"/>
      <c r="U871" s="11"/>
      <c r="V871" s="11"/>
      <c r="W871" s="11"/>
      <c r="AC871" s="100" t="str">
        <f t="shared" si="173"/>
        <v/>
      </c>
      <c r="AD871" s="129">
        <f t="shared" si="174"/>
        <v>0</v>
      </c>
      <c r="AE871" s="5">
        <f t="shared" si="175"/>
        <v>0</v>
      </c>
    </row>
    <row r="872" spans="1:31" s="22" customFormat="1" x14ac:dyDescent="0.2">
      <c r="A872" s="41" t="str">
        <f>IF(F872="","",1+MAX(A$10:A871))</f>
        <v/>
      </c>
      <c r="B872" s="21"/>
      <c r="C872" s="20">
        <v>410</v>
      </c>
      <c r="D872" s="18" t="s">
        <v>109</v>
      </c>
      <c r="E872" s="113"/>
      <c r="F872" s="11"/>
      <c r="G872" s="113"/>
      <c r="H872" s="114">
        <v>0</v>
      </c>
      <c r="I872" s="113">
        <f t="shared" si="176"/>
        <v>0</v>
      </c>
      <c r="J872" s="113">
        <f t="shared" si="177"/>
        <v>0</v>
      </c>
      <c r="K872" s="113" t="str">
        <f>IF(ISERROR(VLOOKUP(AC872,Nachträge!$A$2:$Y$646,25,FALSE)),"",VLOOKUP(AC872,Nachträge!$A$2:$Y$646,25,FALSE))</f>
        <v/>
      </c>
      <c r="L872" s="114">
        <v>0</v>
      </c>
      <c r="M872" s="113" t="e">
        <f t="shared" si="178"/>
        <v>#VALUE!</v>
      </c>
      <c r="N872" s="113" t="e">
        <f t="shared" si="179"/>
        <v>#VALUE!</v>
      </c>
      <c r="O872" s="113" t="e">
        <f t="shared" si="180"/>
        <v>#VALUE!</v>
      </c>
      <c r="P872" s="113" t="e">
        <f t="shared" si="181"/>
        <v>#VALUE!</v>
      </c>
      <c r="Q872" s="113">
        <f>SUMIFS(Zahlungsfreigabe!$L$12:$L$1000,Zahlungsfreigabe!$C$12:$C$1000,Baukosten!F872,Zahlungsfreigabe!$E$12:$E$1000,D872)</f>
        <v>0</v>
      </c>
      <c r="R872" s="113" t="e">
        <f t="shared" ref="R872" si="186">(J872+K872)-Q872</f>
        <v>#VALUE!</v>
      </c>
      <c r="S872" s="130" t="e">
        <f t="shared" ref="S872" si="187">SUM(J872+K872)</f>
        <v>#VALUE!</v>
      </c>
      <c r="T872" s="55">
        <v>0</v>
      </c>
      <c r="U872" s="113" t="e">
        <f t="shared" ref="U872" si="188">-SUM(J872+K872)*T872</f>
        <v>#VALUE!</v>
      </c>
      <c r="V872" s="11"/>
      <c r="W872" s="11"/>
      <c r="AC872" s="100" t="str">
        <f t="shared" si="173"/>
        <v/>
      </c>
      <c r="AD872" s="129" t="e">
        <f t="shared" si="174"/>
        <v>#VALUE!</v>
      </c>
      <c r="AE872" s="5" t="e">
        <f t="shared" si="175"/>
        <v>#VALUE!</v>
      </c>
    </row>
    <row r="873" spans="1:31" s="22" customFormat="1" x14ac:dyDescent="0.2">
      <c r="A873" s="41" t="str">
        <f>IF(F873="","",1+MAX(A$10:A872))</f>
        <v/>
      </c>
      <c r="B873" s="21"/>
      <c r="C873" s="20">
        <v>410</v>
      </c>
      <c r="D873" s="18" t="s">
        <v>109</v>
      </c>
      <c r="E873" s="113"/>
      <c r="F873" s="11"/>
      <c r="G873" s="113"/>
      <c r="H873" s="114">
        <v>0</v>
      </c>
      <c r="I873" s="113">
        <f t="shared" si="176"/>
        <v>0</v>
      </c>
      <c r="J873" s="113">
        <f t="shared" si="177"/>
        <v>0</v>
      </c>
      <c r="K873" s="113" t="str">
        <f>IF(ISERROR(VLOOKUP(AC873,Nachträge!$A$2:$Y$646,25,FALSE)),"",VLOOKUP(AC873,Nachträge!$A$2:$Y$646,25,FALSE))</f>
        <v/>
      </c>
      <c r="L873" s="114">
        <v>0</v>
      </c>
      <c r="M873" s="113" t="e">
        <f t="shared" si="178"/>
        <v>#VALUE!</v>
      </c>
      <c r="N873" s="113" t="e">
        <f t="shared" si="179"/>
        <v>#VALUE!</v>
      </c>
      <c r="O873" s="113" t="e">
        <f t="shared" si="180"/>
        <v>#VALUE!</v>
      </c>
      <c r="P873" s="113" t="e">
        <f t="shared" si="181"/>
        <v>#VALUE!</v>
      </c>
      <c r="Q873" s="113">
        <f>SUMIFS(Zahlungsfreigabe!$L$12:$L$1000,Zahlungsfreigabe!$C$12:$C$1000,Baukosten!F873,Zahlungsfreigabe!$E$12:$E$1000,D873)</f>
        <v>0</v>
      </c>
      <c r="R873" s="113" t="e">
        <f t="shared" ref="R873:R874" si="189">(J873+K873)-Q873</f>
        <v>#VALUE!</v>
      </c>
      <c r="S873" s="130" t="e">
        <f t="shared" ref="S873:S874" si="190">SUM(J873+K873)</f>
        <v>#VALUE!</v>
      </c>
      <c r="T873" s="55">
        <v>0</v>
      </c>
      <c r="U873" s="113" t="e">
        <f t="shared" ref="U873:U874" si="191">-SUM(J873+K873)*T873</f>
        <v>#VALUE!</v>
      </c>
      <c r="V873" s="11"/>
      <c r="W873" s="11"/>
      <c r="AC873" s="100" t="str">
        <f t="shared" si="173"/>
        <v/>
      </c>
      <c r="AD873" s="129" t="e">
        <f t="shared" si="174"/>
        <v>#VALUE!</v>
      </c>
      <c r="AE873" s="5" t="e">
        <f t="shared" si="175"/>
        <v>#VALUE!</v>
      </c>
    </row>
    <row r="874" spans="1:31" s="22" customFormat="1" x14ac:dyDescent="0.2">
      <c r="A874" s="41" t="str">
        <f>IF(F874="","",1+MAX(A$10:A873))</f>
        <v/>
      </c>
      <c r="B874" s="21"/>
      <c r="C874" s="20">
        <v>410</v>
      </c>
      <c r="D874" s="18" t="s">
        <v>109</v>
      </c>
      <c r="E874" s="113"/>
      <c r="F874" s="11"/>
      <c r="G874" s="113"/>
      <c r="H874" s="114">
        <v>0</v>
      </c>
      <c r="I874" s="113">
        <f t="shared" si="176"/>
        <v>0</v>
      </c>
      <c r="J874" s="113">
        <f t="shared" si="177"/>
        <v>0</v>
      </c>
      <c r="K874" s="113" t="str">
        <f>IF(ISERROR(VLOOKUP(AC874,Nachträge!$A$2:$Y$646,25,FALSE)),"",VLOOKUP(AC874,Nachträge!$A$2:$Y$646,25,FALSE))</f>
        <v/>
      </c>
      <c r="L874" s="114">
        <v>0</v>
      </c>
      <c r="M874" s="113" t="e">
        <f t="shared" si="178"/>
        <v>#VALUE!</v>
      </c>
      <c r="N874" s="113" t="e">
        <f t="shared" si="179"/>
        <v>#VALUE!</v>
      </c>
      <c r="O874" s="113" t="e">
        <f t="shared" si="180"/>
        <v>#VALUE!</v>
      </c>
      <c r="P874" s="113" t="e">
        <f t="shared" si="181"/>
        <v>#VALUE!</v>
      </c>
      <c r="Q874" s="113">
        <f>SUMIFS(Zahlungsfreigabe!$L$12:$L$1000,Zahlungsfreigabe!$C$12:$C$1000,Baukosten!F874,Zahlungsfreigabe!$E$12:$E$1000,D874)</f>
        <v>0</v>
      </c>
      <c r="R874" s="113" t="e">
        <f t="shared" si="189"/>
        <v>#VALUE!</v>
      </c>
      <c r="S874" s="130" t="e">
        <f t="shared" si="190"/>
        <v>#VALUE!</v>
      </c>
      <c r="T874" s="55">
        <v>0</v>
      </c>
      <c r="U874" s="113" t="e">
        <f t="shared" si="191"/>
        <v>#VALUE!</v>
      </c>
      <c r="V874" s="11"/>
      <c r="W874" s="11"/>
      <c r="AC874" s="100" t="str">
        <f t="shared" si="173"/>
        <v/>
      </c>
      <c r="AD874" s="129" t="e">
        <f t="shared" si="174"/>
        <v>#VALUE!</v>
      </c>
      <c r="AE874" s="5" t="e">
        <f t="shared" si="175"/>
        <v>#VALUE!</v>
      </c>
    </row>
    <row r="875" spans="1:31" s="22" customFormat="1" x14ac:dyDescent="0.2">
      <c r="A875" s="41" t="str">
        <f>IF(F875="","",1+MAX(A$10:A874))</f>
        <v/>
      </c>
      <c r="B875" s="21"/>
      <c r="C875" s="20">
        <v>410</v>
      </c>
      <c r="D875" s="18" t="s">
        <v>109</v>
      </c>
      <c r="E875" s="113"/>
      <c r="F875" s="11"/>
      <c r="G875" s="113"/>
      <c r="H875" s="114">
        <v>0</v>
      </c>
      <c r="I875" s="113">
        <f t="shared" si="176"/>
        <v>0</v>
      </c>
      <c r="J875" s="113">
        <f t="shared" si="177"/>
        <v>0</v>
      </c>
      <c r="K875" s="113" t="str">
        <f>IF(ISERROR(VLOOKUP(AC875,Nachträge!$A$2:$Y$646,25,FALSE)),"",VLOOKUP(AC875,Nachträge!$A$2:$Y$646,25,FALSE))</f>
        <v/>
      </c>
      <c r="L875" s="114">
        <v>0</v>
      </c>
      <c r="M875" s="113" t="e">
        <f t="shared" si="178"/>
        <v>#VALUE!</v>
      </c>
      <c r="N875" s="113" t="e">
        <f t="shared" si="179"/>
        <v>#VALUE!</v>
      </c>
      <c r="O875" s="113" t="e">
        <f t="shared" si="180"/>
        <v>#VALUE!</v>
      </c>
      <c r="P875" s="113" t="e">
        <f t="shared" si="181"/>
        <v>#VALUE!</v>
      </c>
      <c r="Q875" s="113">
        <f>SUMIFS(Zahlungsfreigabe!$L$12:$L$1000,Zahlungsfreigabe!$C$12:$C$1000,Baukosten!F875,Zahlungsfreigabe!$E$12:$E$1000,D875)</f>
        <v>0</v>
      </c>
      <c r="R875" s="113" t="e">
        <f t="shared" ref="R875:R938" si="192">(J875+K875)-Q875</f>
        <v>#VALUE!</v>
      </c>
      <c r="S875" s="130" t="e">
        <f t="shared" ref="S875:S938" si="193">SUM(J875+K875)</f>
        <v>#VALUE!</v>
      </c>
      <c r="T875" s="55">
        <v>0</v>
      </c>
      <c r="U875" s="113" t="e">
        <f t="shared" ref="U875:U938" si="194">-SUM(J875+K875)*T875</f>
        <v>#VALUE!</v>
      </c>
      <c r="V875" s="11"/>
      <c r="W875" s="11"/>
      <c r="AC875" s="100" t="str">
        <f t="shared" si="173"/>
        <v/>
      </c>
      <c r="AD875" s="129" t="e">
        <f t="shared" si="174"/>
        <v>#VALUE!</v>
      </c>
      <c r="AE875" s="5" t="e">
        <f t="shared" si="175"/>
        <v>#VALUE!</v>
      </c>
    </row>
    <row r="876" spans="1:31" s="22" customFormat="1" x14ac:dyDescent="0.2">
      <c r="A876" s="41" t="str">
        <f>IF(F876="","",1+MAX(A$10:A875))</f>
        <v/>
      </c>
      <c r="B876" s="21"/>
      <c r="C876" s="20">
        <v>410</v>
      </c>
      <c r="D876" s="18" t="s">
        <v>109</v>
      </c>
      <c r="E876" s="113"/>
      <c r="F876" s="11"/>
      <c r="G876" s="113"/>
      <c r="H876" s="114">
        <v>0</v>
      </c>
      <c r="I876" s="113">
        <f t="shared" si="176"/>
        <v>0</v>
      </c>
      <c r="J876" s="113">
        <f t="shared" si="177"/>
        <v>0</v>
      </c>
      <c r="K876" s="113" t="str">
        <f>IF(ISERROR(VLOOKUP(AC876,Nachträge!$A$2:$Y$646,25,FALSE)),"",VLOOKUP(AC876,Nachträge!$A$2:$Y$646,25,FALSE))</f>
        <v/>
      </c>
      <c r="L876" s="114">
        <v>0</v>
      </c>
      <c r="M876" s="113" t="e">
        <f t="shared" si="178"/>
        <v>#VALUE!</v>
      </c>
      <c r="N876" s="113" t="e">
        <f t="shared" si="179"/>
        <v>#VALUE!</v>
      </c>
      <c r="O876" s="113" t="e">
        <f t="shared" si="180"/>
        <v>#VALUE!</v>
      </c>
      <c r="P876" s="113" t="e">
        <f t="shared" si="181"/>
        <v>#VALUE!</v>
      </c>
      <c r="Q876" s="113">
        <f>SUMIFS(Zahlungsfreigabe!$L$12:$L$1000,Zahlungsfreigabe!$C$12:$C$1000,Baukosten!F876,Zahlungsfreigabe!$E$12:$E$1000,D876)</f>
        <v>0</v>
      </c>
      <c r="R876" s="113" t="e">
        <f t="shared" si="192"/>
        <v>#VALUE!</v>
      </c>
      <c r="S876" s="130" t="e">
        <f t="shared" si="193"/>
        <v>#VALUE!</v>
      </c>
      <c r="T876" s="55">
        <v>0</v>
      </c>
      <c r="U876" s="113" t="e">
        <f t="shared" si="194"/>
        <v>#VALUE!</v>
      </c>
      <c r="V876" s="11"/>
      <c r="W876" s="11"/>
      <c r="AC876" s="100" t="str">
        <f t="shared" si="173"/>
        <v/>
      </c>
      <c r="AD876" s="129" t="e">
        <f t="shared" si="174"/>
        <v>#VALUE!</v>
      </c>
      <c r="AE876" s="5" t="e">
        <f t="shared" si="175"/>
        <v>#VALUE!</v>
      </c>
    </row>
    <row r="877" spans="1:31" s="22" customFormat="1" x14ac:dyDescent="0.2">
      <c r="A877" s="41" t="str">
        <f>IF(F877="","",1+MAX(A$10:A876))</f>
        <v/>
      </c>
      <c r="B877" s="21"/>
      <c r="C877" s="20">
        <v>410</v>
      </c>
      <c r="D877" s="18" t="s">
        <v>109</v>
      </c>
      <c r="E877" s="113"/>
      <c r="F877" s="11"/>
      <c r="G877" s="113"/>
      <c r="H877" s="114">
        <v>0</v>
      </c>
      <c r="I877" s="113">
        <f t="shared" si="176"/>
        <v>0</v>
      </c>
      <c r="J877" s="113">
        <f t="shared" si="177"/>
        <v>0</v>
      </c>
      <c r="K877" s="113" t="str">
        <f>IF(ISERROR(VLOOKUP(AC877,Nachträge!$A$2:$Y$646,25,FALSE)),"",VLOOKUP(AC877,Nachträge!$A$2:$Y$646,25,FALSE))</f>
        <v/>
      </c>
      <c r="L877" s="114">
        <v>0</v>
      </c>
      <c r="M877" s="113" t="e">
        <f t="shared" si="178"/>
        <v>#VALUE!</v>
      </c>
      <c r="N877" s="113" t="e">
        <f t="shared" si="179"/>
        <v>#VALUE!</v>
      </c>
      <c r="O877" s="113" t="e">
        <f t="shared" si="180"/>
        <v>#VALUE!</v>
      </c>
      <c r="P877" s="113" t="e">
        <f t="shared" si="181"/>
        <v>#VALUE!</v>
      </c>
      <c r="Q877" s="113">
        <f>SUMIFS(Zahlungsfreigabe!$L$12:$L$1000,Zahlungsfreigabe!$C$12:$C$1000,Baukosten!F877,Zahlungsfreigabe!$E$12:$E$1000,D877)</f>
        <v>0</v>
      </c>
      <c r="R877" s="113" t="e">
        <f t="shared" si="192"/>
        <v>#VALUE!</v>
      </c>
      <c r="S877" s="130" t="e">
        <f t="shared" si="193"/>
        <v>#VALUE!</v>
      </c>
      <c r="T877" s="55">
        <v>0</v>
      </c>
      <c r="U877" s="113" t="e">
        <f t="shared" si="194"/>
        <v>#VALUE!</v>
      </c>
      <c r="V877" s="11"/>
      <c r="W877" s="11"/>
      <c r="AC877" s="100" t="str">
        <f t="shared" si="173"/>
        <v/>
      </c>
      <c r="AD877" s="129" t="e">
        <f t="shared" si="174"/>
        <v>#VALUE!</v>
      </c>
      <c r="AE877" s="5" t="e">
        <f t="shared" si="175"/>
        <v>#VALUE!</v>
      </c>
    </row>
    <row r="878" spans="1:31" s="22" customFormat="1" x14ac:dyDescent="0.2">
      <c r="A878" s="41" t="str">
        <f>IF(F878="","",1+MAX(A$10:A877))</f>
        <v/>
      </c>
      <c r="B878" s="21"/>
      <c r="C878" s="20">
        <v>410</v>
      </c>
      <c r="D878" s="18" t="s">
        <v>109</v>
      </c>
      <c r="E878" s="113"/>
      <c r="F878" s="11"/>
      <c r="G878" s="113"/>
      <c r="H878" s="114">
        <v>0</v>
      </c>
      <c r="I878" s="113">
        <f t="shared" si="176"/>
        <v>0</v>
      </c>
      <c r="J878" s="113">
        <f t="shared" si="177"/>
        <v>0</v>
      </c>
      <c r="K878" s="113" t="str">
        <f>IF(ISERROR(VLOOKUP(AC878,Nachträge!$A$2:$Y$646,25,FALSE)),"",VLOOKUP(AC878,Nachträge!$A$2:$Y$646,25,FALSE))</f>
        <v/>
      </c>
      <c r="L878" s="114">
        <v>0</v>
      </c>
      <c r="M878" s="113" t="e">
        <f t="shared" si="178"/>
        <v>#VALUE!</v>
      </c>
      <c r="N878" s="113" t="e">
        <f t="shared" si="179"/>
        <v>#VALUE!</v>
      </c>
      <c r="O878" s="113" t="e">
        <f t="shared" si="180"/>
        <v>#VALUE!</v>
      </c>
      <c r="P878" s="113" t="e">
        <f t="shared" si="181"/>
        <v>#VALUE!</v>
      </c>
      <c r="Q878" s="113">
        <f>SUMIFS(Zahlungsfreigabe!$L$12:$L$1000,Zahlungsfreigabe!$C$12:$C$1000,Baukosten!F878,Zahlungsfreigabe!$E$12:$E$1000,D878)</f>
        <v>0</v>
      </c>
      <c r="R878" s="113" t="e">
        <f t="shared" si="192"/>
        <v>#VALUE!</v>
      </c>
      <c r="S878" s="130" t="e">
        <f t="shared" si="193"/>
        <v>#VALUE!</v>
      </c>
      <c r="T878" s="55">
        <v>0</v>
      </c>
      <c r="U878" s="113" t="e">
        <f t="shared" si="194"/>
        <v>#VALUE!</v>
      </c>
      <c r="V878" s="11"/>
      <c r="W878" s="11"/>
      <c r="AC878" s="100" t="str">
        <f t="shared" si="173"/>
        <v/>
      </c>
      <c r="AD878" s="129" t="e">
        <f t="shared" si="174"/>
        <v>#VALUE!</v>
      </c>
      <c r="AE878" s="5" t="e">
        <f t="shared" si="175"/>
        <v>#VALUE!</v>
      </c>
    </row>
    <row r="879" spans="1:31" s="22" customFormat="1" x14ac:dyDescent="0.2">
      <c r="A879" s="41" t="str">
        <f>IF(F879="","",1+MAX(A$10:A878))</f>
        <v/>
      </c>
      <c r="B879" s="21"/>
      <c r="C879" s="20">
        <v>410</v>
      </c>
      <c r="D879" s="18" t="s">
        <v>109</v>
      </c>
      <c r="E879" s="113"/>
      <c r="F879" s="11"/>
      <c r="G879" s="113"/>
      <c r="H879" s="114">
        <v>0</v>
      </c>
      <c r="I879" s="113">
        <f t="shared" si="176"/>
        <v>0</v>
      </c>
      <c r="J879" s="113">
        <f t="shared" si="177"/>
        <v>0</v>
      </c>
      <c r="K879" s="113" t="str">
        <f>IF(ISERROR(VLOOKUP(AC879,Nachträge!$A$2:$Y$646,25,FALSE)),"",VLOOKUP(AC879,Nachträge!$A$2:$Y$646,25,FALSE))</f>
        <v/>
      </c>
      <c r="L879" s="114">
        <v>0</v>
      </c>
      <c r="M879" s="113" t="e">
        <f t="shared" si="178"/>
        <v>#VALUE!</v>
      </c>
      <c r="N879" s="113" t="e">
        <f t="shared" si="179"/>
        <v>#VALUE!</v>
      </c>
      <c r="O879" s="113" t="e">
        <f t="shared" si="180"/>
        <v>#VALUE!</v>
      </c>
      <c r="P879" s="113" t="e">
        <f t="shared" si="181"/>
        <v>#VALUE!</v>
      </c>
      <c r="Q879" s="113">
        <f>SUMIFS(Zahlungsfreigabe!$L$12:$L$1000,Zahlungsfreigabe!$C$12:$C$1000,Baukosten!F879,Zahlungsfreigabe!$E$12:$E$1000,D879)</f>
        <v>0</v>
      </c>
      <c r="R879" s="113" t="e">
        <f t="shared" si="192"/>
        <v>#VALUE!</v>
      </c>
      <c r="S879" s="130" t="e">
        <f t="shared" si="193"/>
        <v>#VALUE!</v>
      </c>
      <c r="T879" s="55">
        <v>0</v>
      </c>
      <c r="U879" s="113" t="e">
        <f t="shared" si="194"/>
        <v>#VALUE!</v>
      </c>
      <c r="V879" s="11"/>
      <c r="W879" s="11"/>
      <c r="AC879" s="100" t="str">
        <f t="shared" si="173"/>
        <v/>
      </c>
      <c r="AD879" s="129" t="e">
        <f t="shared" si="174"/>
        <v>#VALUE!</v>
      </c>
      <c r="AE879" s="5" t="e">
        <f t="shared" si="175"/>
        <v>#VALUE!</v>
      </c>
    </row>
    <row r="880" spans="1:31" s="22" customFormat="1" x14ac:dyDescent="0.2">
      <c r="A880" s="41" t="str">
        <f>IF(F880="","",1+MAX(A$10:A879))</f>
        <v/>
      </c>
      <c r="B880" s="21"/>
      <c r="C880" s="20">
        <v>410</v>
      </c>
      <c r="D880" s="18" t="s">
        <v>109</v>
      </c>
      <c r="E880" s="113"/>
      <c r="F880" s="11"/>
      <c r="G880" s="113"/>
      <c r="H880" s="114">
        <v>0</v>
      </c>
      <c r="I880" s="113">
        <f t="shared" si="176"/>
        <v>0</v>
      </c>
      <c r="J880" s="113">
        <f t="shared" si="177"/>
        <v>0</v>
      </c>
      <c r="K880" s="113" t="str">
        <f>IF(ISERROR(VLOOKUP(AC880,Nachträge!$A$2:$Y$646,25,FALSE)),"",VLOOKUP(AC880,Nachträge!$A$2:$Y$646,25,FALSE))</f>
        <v/>
      </c>
      <c r="L880" s="114">
        <v>0</v>
      </c>
      <c r="M880" s="113" t="e">
        <f t="shared" si="178"/>
        <v>#VALUE!</v>
      </c>
      <c r="N880" s="113" t="e">
        <f t="shared" si="179"/>
        <v>#VALUE!</v>
      </c>
      <c r="O880" s="113" t="e">
        <f t="shared" si="180"/>
        <v>#VALUE!</v>
      </c>
      <c r="P880" s="113" t="e">
        <f t="shared" si="181"/>
        <v>#VALUE!</v>
      </c>
      <c r="Q880" s="113">
        <f>SUMIFS(Zahlungsfreigabe!$L$12:$L$1000,Zahlungsfreigabe!$C$12:$C$1000,Baukosten!F880,Zahlungsfreigabe!$E$12:$E$1000,D880)</f>
        <v>0</v>
      </c>
      <c r="R880" s="113" t="e">
        <f t="shared" si="192"/>
        <v>#VALUE!</v>
      </c>
      <c r="S880" s="130" t="e">
        <f t="shared" si="193"/>
        <v>#VALUE!</v>
      </c>
      <c r="T880" s="55">
        <v>0</v>
      </c>
      <c r="U880" s="113" t="e">
        <f t="shared" si="194"/>
        <v>#VALUE!</v>
      </c>
      <c r="V880" s="11"/>
      <c r="W880" s="11"/>
      <c r="AC880" s="100" t="str">
        <f t="shared" si="173"/>
        <v/>
      </c>
      <c r="AD880" s="129" t="e">
        <f t="shared" si="174"/>
        <v>#VALUE!</v>
      </c>
      <c r="AE880" s="5" t="e">
        <f t="shared" si="175"/>
        <v>#VALUE!</v>
      </c>
    </row>
    <row r="881" spans="1:31" s="22" customFormat="1" x14ac:dyDescent="0.2">
      <c r="A881" s="41" t="str">
        <f>IF(F881="","",1+MAX(A$10:A880))</f>
        <v/>
      </c>
      <c r="B881" s="21"/>
      <c r="C881" s="20">
        <v>410</v>
      </c>
      <c r="D881" s="18" t="s">
        <v>109</v>
      </c>
      <c r="E881" s="113"/>
      <c r="F881" s="11"/>
      <c r="G881" s="113"/>
      <c r="H881" s="114">
        <v>0</v>
      </c>
      <c r="I881" s="113">
        <f t="shared" si="176"/>
        <v>0</v>
      </c>
      <c r="J881" s="113">
        <f t="shared" si="177"/>
        <v>0</v>
      </c>
      <c r="K881" s="113" t="str">
        <f>IF(ISERROR(VLOOKUP(AC881,Nachträge!$A$2:$Y$646,25,FALSE)),"",VLOOKUP(AC881,Nachträge!$A$2:$Y$646,25,FALSE))</f>
        <v/>
      </c>
      <c r="L881" s="114">
        <v>0</v>
      </c>
      <c r="M881" s="113" t="e">
        <f t="shared" si="178"/>
        <v>#VALUE!</v>
      </c>
      <c r="N881" s="113" t="e">
        <f t="shared" si="179"/>
        <v>#VALUE!</v>
      </c>
      <c r="O881" s="113" t="e">
        <f t="shared" si="180"/>
        <v>#VALUE!</v>
      </c>
      <c r="P881" s="113" t="e">
        <f t="shared" si="181"/>
        <v>#VALUE!</v>
      </c>
      <c r="Q881" s="113">
        <f>SUMIFS(Zahlungsfreigabe!$L$12:$L$1000,Zahlungsfreigabe!$C$12:$C$1000,Baukosten!F881,Zahlungsfreigabe!$E$12:$E$1000,D881)</f>
        <v>0</v>
      </c>
      <c r="R881" s="113" t="e">
        <f t="shared" si="192"/>
        <v>#VALUE!</v>
      </c>
      <c r="S881" s="130" t="e">
        <f t="shared" si="193"/>
        <v>#VALUE!</v>
      </c>
      <c r="T881" s="55">
        <v>0</v>
      </c>
      <c r="U881" s="113" t="e">
        <f t="shared" si="194"/>
        <v>#VALUE!</v>
      </c>
      <c r="V881" s="11"/>
      <c r="W881" s="11"/>
      <c r="AC881" s="100" t="str">
        <f t="shared" si="173"/>
        <v/>
      </c>
      <c r="AD881" s="129" t="e">
        <f t="shared" si="174"/>
        <v>#VALUE!</v>
      </c>
      <c r="AE881" s="5" t="e">
        <f t="shared" si="175"/>
        <v>#VALUE!</v>
      </c>
    </row>
    <row r="882" spans="1:31" s="22" customFormat="1" x14ac:dyDescent="0.2">
      <c r="A882" s="41" t="str">
        <f>IF(F882="","",1+MAX(A$10:A881))</f>
        <v/>
      </c>
      <c r="B882" s="21"/>
      <c r="C882" s="20">
        <v>410</v>
      </c>
      <c r="D882" s="18" t="s">
        <v>109</v>
      </c>
      <c r="E882" s="113"/>
      <c r="F882" s="11"/>
      <c r="G882" s="113"/>
      <c r="H882" s="114">
        <v>0</v>
      </c>
      <c r="I882" s="113">
        <f t="shared" si="176"/>
        <v>0</v>
      </c>
      <c r="J882" s="113">
        <f t="shared" si="177"/>
        <v>0</v>
      </c>
      <c r="K882" s="113" t="str">
        <f>IF(ISERROR(VLOOKUP(AC882,Nachträge!$A$2:$Y$646,25,FALSE)),"",VLOOKUP(AC882,Nachträge!$A$2:$Y$646,25,FALSE))</f>
        <v/>
      </c>
      <c r="L882" s="114">
        <v>0</v>
      </c>
      <c r="M882" s="113" t="e">
        <f t="shared" si="178"/>
        <v>#VALUE!</v>
      </c>
      <c r="N882" s="113" t="e">
        <f t="shared" si="179"/>
        <v>#VALUE!</v>
      </c>
      <c r="O882" s="113" t="e">
        <f t="shared" si="180"/>
        <v>#VALUE!</v>
      </c>
      <c r="P882" s="113" t="e">
        <f t="shared" si="181"/>
        <v>#VALUE!</v>
      </c>
      <c r="Q882" s="113">
        <f>SUMIFS(Zahlungsfreigabe!$L$12:$L$1000,Zahlungsfreigabe!$C$12:$C$1000,Baukosten!F882,Zahlungsfreigabe!$E$12:$E$1000,D882)</f>
        <v>0</v>
      </c>
      <c r="R882" s="113" t="e">
        <f t="shared" si="192"/>
        <v>#VALUE!</v>
      </c>
      <c r="S882" s="130" t="e">
        <f t="shared" si="193"/>
        <v>#VALUE!</v>
      </c>
      <c r="T882" s="55">
        <v>0</v>
      </c>
      <c r="U882" s="113" t="e">
        <f t="shared" si="194"/>
        <v>#VALUE!</v>
      </c>
      <c r="V882" s="11"/>
      <c r="W882" s="11"/>
      <c r="AC882" s="100" t="str">
        <f t="shared" si="173"/>
        <v/>
      </c>
      <c r="AD882" s="129" t="e">
        <f t="shared" si="174"/>
        <v>#VALUE!</v>
      </c>
      <c r="AE882" s="5" t="e">
        <f t="shared" si="175"/>
        <v>#VALUE!</v>
      </c>
    </row>
    <row r="883" spans="1:31" s="22" customFormat="1" x14ac:dyDescent="0.2">
      <c r="A883" s="41" t="str">
        <f>IF(F883="","",1+MAX(A$10:A882))</f>
        <v/>
      </c>
      <c r="B883" s="21"/>
      <c r="C883" s="20">
        <v>410</v>
      </c>
      <c r="D883" s="18" t="s">
        <v>109</v>
      </c>
      <c r="E883" s="113"/>
      <c r="F883" s="11"/>
      <c r="G883" s="113"/>
      <c r="H883" s="114">
        <v>0</v>
      </c>
      <c r="I883" s="113">
        <f t="shared" si="176"/>
        <v>0</v>
      </c>
      <c r="J883" s="113">
        <f t="shared" si="177"/>
        <v>0</v>
      </c>
      <c r="K883" s="113" t="str">
        <f>IF(ISERROR(VLOOKUP(AC883,Nachträge!$A$2:$Y$646,25,FALSE)),"",VLOOKUP(AC883,Nachträge!$A$2:$Y$646,25,FALSE))</f>
        <v/>
      </c>
      <c r="L883" s="114">
        <v>0</v>
      </c>
      <c r="M883" s="113" t="e">
        <f t="shared" si="178"/>
        <v>#VALUE!</v>
      </c>
      <c r="N883" s="113" t="e">
        <f t="shared" si="179"/>
        <v>#VALUE!</v>
      </c>
      <c r="O883" s="113" t="e">
        <f t="shared" si="180"/>
        <v>#VALUE!</v>
      </c>
      <c r="P883" s="113" t="e">
        <f t="shared" si="181"/>
        <v>#VALUE!</v>
      </c>
      <c r="Q883" s="113">
        <f>SUMIFS(Zahlungsfreigabe!$L$12:$L$1000,Zahlungsfreigabe!$C$12:$C$1000,Baukosten!F883,Zahlungsfreigabe!$E$12:$E$1000,D883)</f>
        <v>0</v>
      </c>
      <c r="R883" s="113" t="e">
        <f t="shared" si="192"/>
        <v>#VALUE!</v>
      </c>
      <c r="S883" s="130" t="e">
        <f t="shared" si="193"/>
        <v>#VALUE!</v>
      </c>
      <c r="T883" s="55">
        <v>0</v>
      </c>
      <c r="U883" s="113" t="e">
        <f t="shared" si="194"/>
        <v>#VALUE!</v>
      </c>
      <c r="V883" s="11"/>
      <c r="W883" s="11"/>
      <c r="AC883" s="100" t="str">
        <f t="shared" si="173"/>
        <v/>
      </c>
      <c r="AD883" s="129" t="e">
        <f t="shared" si="174"/>
        <v>#VALUE!</v>
      </c>
      <c r="AE883" s="5" t="e">
        <f t="shared" si="175"/>
        <v>#VALUE!</v>
      </c>
    </row>
    <row r="884" spans="1:31" s="22" customFormat="1" x14ac:dyDescent="0.2">
      <c r="A884" s="41" t="str">
        <f>IF(F884="","",1+MAX(A$10:A883))</f>
        <v/>
      </c>
      <c r="B884" s="21"/>
      <c r="C884" s="20">
        <v>410</v>
      </c>
      <c r="D884" s="18" t="s">
        <v>109</v>
      </c>
      <c r="E884" s="113"/>
      <c r="F884" s="11"/>
      <c r="G884" s="113"/>
      <c r="H884" s="114">
        <v>0</v>
      </c>
      <c r="I884" s="113">
        <f t="shared" si="176"/>
        <v>0</v>
      </c>
      <c r="J884" s="113">
        <f t="shared" si="177"/>
        <v>0</v>
      </c>
      <c r="K884" s="113" t="str">
        <f>IF(ISERROR(VLOOKUP(AC884,Nachträge!$A$2:$Y$646,25,FALSE)),"",VLOOKUP(AC884,Nachträge!$A$2:$Y$646,25,FALSE))</f>
        <v/>
      </c>
      <c r="L884" s="114">
        <v>0</v>
      </c>
      <c r="M884" s="113" t="e">
        <f t="shared" si="178"/>
        <v>#VALUE!</v>
      </c>
      <c r="N884" s="113" t="e">
        <f t="shared" si="179"/>
        <v>#VALUE!</v>
      </c>
      <c r="O884" s="113" t="e">
        <f t="shared" si="180"/>
        <v>#VALUE!</v>
      </c>
      <c r="P884" s="113" t="e">
        <f t="shared" si="181"/>
        <v>#VALUE!</v>
      </c>
      <c r="Q884" s="113">
        <f>SUMIFS(Zahlungsfreigabe!$L$12:$L$1000,Zahlungsfreigabe!$C$12:$C$1000,Baukosten!F884,Zahlungsfreigabe!$E$12:$E$1000,D884)</f>
        <v>0</v>
      </c>
      <c r="R884" s="113" t="e">
        <f t="shared" si="192"/>
        <v>#VALUE!</v>
      </c>
      <c r="S884" s="130" t="e">
        <f t="shared" si="193"/>
        <v>#VALUE!</v>
      </c>
      <c r="T884" s="55">
        <v>0</v>
      </c>
      <c r="U884" s="113" t="e">
        <f t="shared" si="194"/>
        <v>#VALUE!</v>
      </c>
      <c r="V884" s="11"/>
      <c r="W884" s="11"/>
      <c r="AC884" s="100" t="str">
        <f t="shared" si="173"/>
        <v/>
      </c>
      <c r="AD884" s="129" t="e">
        <f t="shared" si="174"/>
        <v>#VALUE!</v>
      </c>
      <c r="AE884" s="5" t="e">
        <f t="shared" si="175"/>
        <v>#VALUE!</v>
      </c>
    </row>
    <row r="885" spans="1:31" s="22" customFormat="1" x14ac:dyDescent="0.2">
      <c r="A885" s="41" t="str">
        <f>IF(F885="","",1+MAX(A$10:A884))</f>
        <v/>
      </c>
      <c r="B885" s="21"/>
      <c r="C885" s="20">
        <v>410</v>
      </c>
      <c r="D885" s="18" t="s">
        <v>109</v>
      </c>
      <c r="E885" s="113"/>
      <c r="F885" s="11"/>
      <c r="G885" s="113"/>
      <c r="H885" s="114">
        <v>0</v>
      </c>
      <c r="I885" s="113">
        <f t="shared" si="176"/>
        <v>0</v>
      </c>
      <c r="J885" s="113">
        <f t="shared" si="177"/>
        <v>0</v>
      </c>
      <c r="K885" s="113" t="str">
        <f>IF(ISERROR(VLOOKUP(AC885,Nachträge!$A$2:$Y$646,25,FALSE)),"",VLOOKUP(AC885,Nachträge!$A$2:$Y$646,25,FALSE))</f>
        <v/>
      </c>
      <c r="L885" s="114">
        <v>0</v>
      </c>
      <c r="M885" s="113" t="e">
        <f t="shared" si="178"/>
        <v>#VALUE!</v>
      </c>
      <c r="N885" s="113" t="e">
        <f t="shared" si="179"/>
        <v>#VALUE!</v>
      </c>
      <c r="O885" s="113" t="e">
        <f t="shared" si="180"/>
        <v>#VALUE!</v>
      </c>
      <c r="P885" s="113" t="e">
        <f t="shared" si="181"/>
        <v>#VALUE!</v>
      </c>
      <c r="Q885" s="113">
        <f>SUMIFS(Zahlungsfreigabe!$L$12:$L$1000,Zahlungsfreigabe!$C$12:$C$1000,Baukosten!F885,Zahlungsfreigabe!$E$12:$E$1000,D885)</f>
        <v>0</v>
      </c>
      <c r="R885" s="113" t="e">
        <f t="shared" si="192"/>
        <v>#VALUE!</v>
      </c>
      <c r="S885" s="130" t="e">
        <f t="shared" si="193"/>
        <v>#VALUE!</v>
      </c>
      <c r="T885" s="55">
        <v>0</v>
      </c>
      <c r="U885" s="113" t="e">
        <f t="shared" si="194"/>
        <v>#VALUE!</v>
      </c>
      <c r="V885" s="11"/>
      <c r="W885" s="11"/>
      <c r="AC885" s="100" t="str">
        <f t="shared" si="173"/>
        <v/>
      </c>
      <c r="AD885" s="129" t="e">
        <f t="shared" si="174"/>
        <v>#VALUE!</v>
      </c>
      <c r="AE885" s="5" t="e">
        <f t="shared" si="175"/>
        <v>#VALUE!</v>
      </c>
    </row>
    <row r="886" spans="1:31" s="22" customFormat="1" x14ac:dyDescent="0.2">
      <c r="A886" s="41" t="str">
        <f>IF(F886="","",1+MAX(A$10:A885))</f>
        <v/>
      </c>
      <c r="B886" s="21"/>
      <c r="C886" s="20">
        <v>410</v>
      </c>
      <c r="D886" s="18" t="s">
        <v>109</v>
      </c>
      <c r="E886" s="113"/>
      <c r="F886" s="11"/>
      <c r="G886" s="113"/>
      <c r="H886" s="114">
        <v>0</v>
      </c>
      <c r="I886" s="113">
        <f t="shared" si="176"/>
        <v>0</v>
      </c>
      <c r="J886" s="113">
        <f t="shared" si="177"/>
        <v>0</v>
      </c>
      <c r="K886" s="113" t="str">
        <f>IF(ISERROR(VLOOKUP(AC886,Nachträge!$A$2:$Y$646,25,FALSE)),"",VLOOKUP(AC886,Nachträge!$A$2:$Y$646,25,FALSE))</f>
        <v/>
      </c>
      <c r="L886" s="114">
        <v>0</v>
      </c>
      <c r="M886" s="113" t="e">
        <f t="shared" si="178"/>
        <v>#VALUE!</v>
      </c>
      <c r="N886" s="113" t="e">
        <f t="shared" si="179"/>
        <v>#VALUE!</v>
      </c>
      <c r="O886" s="113" t="e">
        <f t="shared" si="180"/>
        <v>#VALUE!</v>
      </c>
      <c r="P886" s="113" t="e">
        <f t="shared" si="181"/>
        <v>#VALUE!</v>
      </c>
      <c r="Q886" s="113">
        <f>SUMIFS(Zahlungsfreigabe!$L$12:$L$1000,Zahlungsfreigabe!$C$12:$C$1000,Baukosten!F886,Zahlungsfreigabe!$E$12:$E$1000,D886)</f>
        <v>0</v>
      </c>
      <c r="R886" s="113" t="e">
        <f t="shared" si="192"/>
        <v>#VALUE!</v>
      </c>
      <c r="S886" s="130" t="e">
        <f t="shared" si="193"/>
        <v>#VALUE!</v>
      </c>
      <c r="T886" s="55">
        <v>0</v>
      </c>
      <c r="U886" s="113" t="e">
        <f t="shared" si="194"/>
        <v>#VALUE!</v>
      </c>
      <c r="V886" s="11"/>
      <c r="W886" s="11"/>
      <c r="AC886" s="100" t="str">
        <f t="shared" si="173"/>
        <v/>
      </c>
      <c r="AD886" s="129" t="e">
        <f t="shared" si="174"/>
        <v>#VALUE!</v>
      </c>
      <c r="AE886" s="5" t="e">
        <f t="shared" si="175"/>
        <v>#VALUE!</v>
      </c>
    </row>
    <row r="887" spans="1:31" s="22" customFormat="1" x14ac:dyDescent="0.2">
      <c r="A887" s="41" t="str">
        <f>IF(F887="","",1+MAX(A$10:A886))</f>
        <v/>
      </c>
      <c r="B887" s="21"/>
      <c r="C887" s="20">
        <v>410</v>
      </c>
      <c r="D887" s="18" t="s">
        <v>109</v>
      </c>
      <c r="E887" s="113"/>
      <c r="F887" s="11"/>
      <c r="G887" s="113"/>
      <c r="H887" s="114">
        <v>0</v>
      </c>
      <c r="I887" s="113">
        <f t="shared" si="176"/>
        <v>0</v>
      </c>
      <c r="J887" s="113">
        <f t="shared" si="177"/>
        <v>0</v>
      </c>
      <c r="K887" s="113" t="str">
        <f>IF(ISERROR(VLOOKUP(AC887,Nachträge!$A$2:$Y$646,25,FALSE)),"",VLOOKUP(AC887,Nachträge!$A$2:$Y$646,25,FALSE))</f>
        <v/>
      </c>
      <c r="L887" s="114">
        <v>0</v>
      </c>
      <c r="M887" s="113" t="e">
        <f t="shared" si="178"/>
        <v>#VALUE!</v>
      </c>
      <c r="N887" s="113" t="e">
        <f t="shared" si="179"/>
        <v>#VALUE!</v>
      </c>
      <c r="O887" s="113" t="e">
        <f t="shared" si="180"/>
        <v>#VALUE!</v>
      </c>
      <c r="P887" s="113" t="e">
        <f t="shared" si="181"/>
        <v>#VALUE!</v>
      </c>
      <c r="Q887" s="113">
        <f>SUMIFS(Zahlungsfreigabe!$L$12:$L$1000,Zahlungsfreigabe!$C$12:$C$1000,Baukosten!F887,Zahlungsfreigabe!$E$12:$E$1000,D887)</f>
        <v>0</v>
      </c>
      <c r="R887" s="113" t="e">
        <f t="shared" si="192"/>
        <v>#VALUE!</v>
      </c>
      <c r="S887" s="130" t="e">
        <f t="shared" si="193"/>
        <v>#VALUE!</v>
      </c>
      <c r="T887" s="55">
        <v>0</v>
      </c>
      <c r="U887" s="113" t="e">
        <f t="shared" si="194"/>
        <v>#VALUE!</v>
      </c>
      <c r="V887" s="11"/>
      <c r="W887" s="11"/>
      <c r="AC887" s="100" t="str">
        <f t="shared" si="173"/>
        <v/>
      </c>
      <c r="AD887" s="129" t="e">
        <f t="shared" si="174"/>
        <v>#VALUE!</v>
      </c>
      <c r="AE887" s="5" t="e">
        <f t="shared" si="175"/>
        <v>#VALUE!</v>
      </c>
    </row>
    <row r="888" spans="1:31" s="22" customFormat="1" x14ac:dyDescent="0.2">
      <c r="A888" s="41" t="str">
        <f>IF(F888="","",1+MAX(A$10:A887))</f>
        <v/>
      </c>
      <c r="B888" s="21"/>
      <c r="C888" s="20">
        <v>410</v>
      </c>
      <c r="D888" s="18" t="s">
        <v>109</v>
      </c>
      <c r="E888" s="113"/>
      <c r="F888" s="11"/>
      <c r="G888" s="113"/>
      <c r="H888" s="114">
        <v>0</v>
      </c>
      <c r="I888" s="113">
        <f t="shared" si="176"/>
        <v>0</v>
      </c>
      <c r="J888" s="113">
        <f t="shared" si="177"/>
        <v>0</v>
      </c>
      <c r="K888" s="113" t="str">
        <f>IF(ISERROR(VLOOKUP(AC888,Nachträge!$A$2:$Y$646,25,FALSE)),"",VLOOKUP(AC888,Nachträge!$A$2:$Y$646,25,FALSE))</f>
        <v/>
      </c>
      <c r="L888" s="114">
        <v>0</v>
      </c>
      <c r="M888" s="113" t="e">
        <f t="shared" si="178"/>
        <v>#VALUE!</v>
      </c>
      <c r="N888" s="113" t="e">
        <f t="shared" si="179"/>
        <v>#VALUE!</v>
      </c>
      <c r="O888" s="113" t="e">
        <f t="shared" si="180"/>
        <v>#VALUE!</v>
      </c>
      <c r="P888" s="113" t="e">
        <f t="shared" si="181"/>
        <v>#VALUE!</v>
      </c>
      <c r="Q888" s="113">
        <f>SUMIFS(Zahlungsfreigabe!$L$12:$L$1000,Zahlungsfreigabe!$C$12:$C$1000,Baukosten!F888,Zahlungsfreigabe!$E$12:$E$1000,D888)</f>
        <v>0</v>
      </c>
      <c r="R888" s="113" t="e">
        <f t="shared" si="192"/>
        <v>#VALUE!</v>
      </c>
      <c r="S888" s="130" t="e">
        <f t="shared" si="193"/>
        <v>#VALUE!</v>
      </c>
      <c r="T888" s="55">
        <v>0</v>
      </c>
      <c r="U888" s="113" t="e">
        <f t="shared" si="194"/>
        <v>#VALUE!</v>
      </c>
      <c r="V888" s="11"/>
      <c r="W888" s="11"/>
      <c r="AC888" s="100" t="str">
        <f t="shared" si="173"/>
        <v/>
      </c>
      <c r="AD888" s="129" t="e">
        <f t="shared" si="174"/>
        <v>#VALUE!</v>
      </c>
      <c r="AE888" s="5" t="e">
        <f t="shared" si="175"/>
        <v>#VALUE!</v>
      </c>
    </row>
    <row r="889" spans="1:31" s="22" customFormat="1" x14ac:dyDescent="0.2">
      <c r="A889" s="41" t="str">
        <f>IF(F889="","",1+MAX(A$10:A888))</f>
        <v/>
      </c>
      <c r="B889" s="21"/>
      <c r="C889" s="20">
        <v>410</v>
      </c>
      <c r="D889" s="18" t="s">
        <v>109</v>
      </c>
      <c r="E889" s="113"/>
      <c r="F889" s="11"/>
      <c r="G889" s="113"/>
      <c r="H889" s="114">
        <v>0</v>
      </c>
      <c r="I889" s="113">
        <f t="shared" si="176"/>
        <v>0</v>
      </c>
      <c r="J889" s="113">
        <f t="shared" si="177"/>
        <v>0</v>
      </c>
      <c r="K889" s="113" t="str">
        <f>IF(ISERROR(VLOOKUP(AC889,Nachträge!$A$2:$Y$646,25,FALSE)),"",VLOOKUP(AC889,Nachträge!$A$2:$Y$646,25,FALSE))</f>
        <v/>
      </c>
      <c r="L889" s="114">
        <v>0</v>
      </c>
      <c r="M889" s="113" t="e">
        <f t="shared" si="178"/>
        <v>#VALUE!</v>
      </c>
      <c r="N889" s="113" t="e">
        <f t="shared" si="179"/>
        <v>#VALUE!</v>
      </c>
      <c r="O889" s="113" t="e">
        <f t="shared" si="180"/>
        <v>#VALUE!</v>
      </c>
      <c r="P889" s="113" t="e">
        <f t="shared" si="181"/>
        <v>#VALUE!</v>
      </c>
      <c r="Q889" s="113">
        <f>SUMIFS(Zahlungsfreigabe!$L$12:$L$1000,Zahlungsfreigabe!$C$12:$C$1000,Baukosten!F889,Zahlungsfreigabe!$E$12:$E$1000,D889)</f>
        <v>0</v>
      </c>
      <c r="R889" s="113" t="e">
        <f t="shared" si="192"/>
        <v>#VALUE!</v>
      </c>
      <c r="S889" s="130" t="e">
        <f t="shared" si="193"/>
        <v>#VALUE!</v>
      </c>
      <c r="T889" s="55">
        <v>0</v>
      </c>
      <c r="U889" s="113" t="e">
        <f t="shared" si="194"/>
        <v>#VALUE!</v>
      </c>
      <c r="V889" s="11"/>
      <c r="W889" s="11"/>
      <c r="AC889" s="100" t="str">
        <f t="shared" si="173"/>
        <v/>
      </c>
      <c r="AD889" s="129" t="e">
        <f t="shared" si="174"/>
        <v>#VALUE!</v>
      </c>
      <c r="AE889" s="5" t="e">
        <f t="shared" si="175"/>
        <v>#VALUE!</v>
      </c>
    </row>
    <row r="890" spans="1:31" s="22" customFormat="1" x14ac:dyDescent="0.2">
      <c r="A890" s="41" t="str">
        <f>IF(F890="","",1+MAX(A$10:A889))</f>
        <v/>
      </c>
      <c r="B890" s="21"/>
      <c r="C890" s="20">
        <v>410</v>
      </c>
      <c r="D890" s="18" t="s">
        <v>109</v>
      </c>
      <c r="E890" s="113"/>
      <c r="F890" s="11"/>
      <c r="G890" s="113"/>
      <c r="H890" s="114">
        <v>0</v>
      </c>
      <c r="I890" s="113">
        <f t="shared" si="176"/>
        <v>0</v>
      </c>
      <c r="J890" s="113">
        <f t="shared" si="177"/>
        <v>0</v>
      </c>
      <c r="K890" s="113" t="str">
        <f>IF(ISERROR(VLOOKUP(AC890,Nachträge!$A$2:$Y$646,25,FALSE)),"",VLOOKUP(AC890,Nachträge!$A$2:$Y$646,25,FALSE))</f>
        <v/>
      </c>
      <c r="L890" s="114">
        <v>0</v>
      </c>
      <c r="M890" s="113" t="e">
        <f t="shared" si="178"/>
        <v>#VALUE!</v>
      </c>
      <c r="N890" s="113" t="e">
        <f t="shared" si="179"/>
        <v>#VALUE!</v>
      </c>
      <c r="O890" s="113" t="e">
        <f t="shared" si="180"/>
        <v>#VALUE!</v>
      </c>
      <c r="P890" s="113" t="e">
        <f t="shared" si="181"/>
        <v>#VALUE!</v>
      </c>
      <c r="Q890" s="113">
        <f>SUMIFS(Zahlungsfreigabe!$L$12:$L$1000,Zahlungsfreigabe!$C$12:$C$1000,Baukosten!F890,Zahlungsfreigabe!$E$12:$E$1000,D890)</f>
        <v>0</v>
      </c>
      <c r="R890" s="113" t="e">
        <f t="shared" si="192"/>
        <v>#VALUE!</v>
      </c>
      <c r="S890" s="130" t="e">
        <f t="shared" si="193"/>
        <v>#VALUE!</v>
      </c>
      <c r="T890" s="55">
        <v>0</v>
      </c>
      <c r="U890" s="113" t="e">
        <f t="shared" si="194"/>
        <v>#VALUE!</v>
      </c>
      <c r="V890" s="11"/>
      <c r="W890" s="11"/>
      <c r="AC890" s="100" t="str">
        <f t="shared" si="173"/>
        <v/>
      </c>
      <c r="AD890" s="129" t="e">
        <f t="shared" si="174"/>
        <v>#VALUE!</v>
      </c>
      <c r="AE890" s="5" t="e">
        <f t="shared" si="175"/>
        <v>#VALUE!</v>
      </c>
    </row>
    <row r="891" spans="1:31" s="22" customFormat="1" x14ac:dyDescent="0.2">
      <c r="A891" s="41" t="str">
        <f>IF(F891="","",1+MAX(A$10:A890))</f>
        <v/>
      </c>
      <c r="B891" s="21"/>
      <c r="C891" s="20">
        <v>410</v>
      </c>
      <c r="D891" s="18" t="s">
        <v>109</v>
      </c>
      <c r="E891" s="113"/>
      <c r="F891" s="11"/>
      <c r="G891" s="113"/>
      <c r="H891" s="114">
        <v>0</v>
      </c>
      <c r="I891" s="113">
        <f t="shared" si="176"/>
        <v>0</v>
      </c>
      <c r="J891" s="113">
        <f t="shared" si="177"/>
        <v>0</v>
      </c>
      <c r="K891" s="113" t="str">
        <f>IF(ISERROR(VLOOKUP(AC891,Nachträge!$A$2:$Y$646,25,FALSE)),"",VLOOKUP(AC891,Nachträge!$A$2:$Y$646,25,FALSE))</f>
        <v/>
      </c>
      <c r="L891" s="114">
        <v>0</v>
      </c>
      <c r="M891" s="113" t="e">
        <f t="shared" si="178"/>
        <v>#VALUE!</v>
      </c>
      <c r="N891" s="113" t="e">
        <f t="shared" si="179"/>
        <v>#VALUE!</v>
      </c>
      <c r="O891" s="113" t="e">
        <f t="shared" si="180"/>
        <v>#VALUE!</v>
      </c>
      <c r="P891" s="113" t="e">
        <f t="shared" si="181"/>
        <v>#VALUE!</v>
      </c>
      <c r="Q891" s="113">
        <f>SUMIFS(Zahlungsfreigabe!$L$12:$L$1000,Zahlungsfreigabe!$C$12:$C$1000,Baukosten!F891,Zahlungsfreigabe!$E$12:$E$1000,D891)</f>
        <v>0</v>
      </c>
      <c r="R891" s="113" t="e">
        <f t="shared" si="192"/>
        <v>#VALUE!</v>
      </c>
      <c r="S891" s="130" t="e">
        <f t="shared" si="193"/>
        <v>#VALUE!</v>
      </c>
      <c r="T891" s="55">
        <v>0</v>
      </c>
      <c r="U891" s="113" t="e">
        <f t="shared" si="194"/>
        <v>#VALUE!</v>
      </c>
      <c r="V891" s="11"/>
      <c r="W891" s="11"/>
      <c r="AC891" s="100" t="str">
        <f t="shared" si="173"/>
        <v/>
      </c>
      <c r="AD891" s="129" t="e">
        <f t="shared" si="174"/>
        <v>#VALUE!</v>
      </c>
      <c r="AE891" s="5" t="e">
        <f t="shared" si="175"/>
        <v>#VALUE!</v>
      </c>
    </row>
    <row r="892" spans="1:31" s="22" customFormat="1" x14ac:dyDescent="0.2">
      <c r="A892" s="41" t="str">
        <f>IF(F892="","",1+MAX(A$10:A891))</f>
        <v/>
      </c>
      <c r="B892" s="21"/>
      <c r="C892" s="20">
        <v>410</v>
      </c>
      <c r="D892" s="18" t="s">
        <v>109</v>
      </c>
      <c r="E892" s="113"/>
      <c r="F892" s="11"/>
      <c r="G892" s="113"/>
      <c r="H892" s="114">
        <v>0</v>
      </c>
      <c r="I892" s="113">
        <f t="shared" si="176"/>
        <v>0</v>
      </c>
      <c r="J892" s="113">
        <f t="shared" si="177"/>
        <v>0</v>
      </c>
      <c r="K892" s="113" t="str">
        <f>IF(ISERROR(VLOOKUP(AC892,Nachträge!$A$2:$Y$646,25,FALSE)),"",VLOOKUP(AC892,Nachträge!$A$2:$Y$646,25,FALSE))</f>
        <v/>
      </c>
      <c r="L892" s="114">
        <v>0</v>
      </c>
      <c r="M892" s="113" t="e">
        <f t="shared" si="178"/>
        <v>#VALUE!</v>
      </c>
      <c r="N892" s="113" t="e">
        <f t="shared" si="179"/>
        <v>#VALUE!</v>
      </c>
      <c r="O892" s="113" t="e">
        <f t="shared" si="180"/>
        <v>#VALUE!</v>
      </c>
      <c r="P892" s="113" t="e">
        <f t="shared" si="181"/>
        <v>#VALUE!</v>
      </c>
      <c r="Q892" s="113">
        <f>SUMIFS(Zahlungsfreigabe!$L$12:$L$1000,Zahlungsfreigabe!$C$12:$C$1000,Baukosten!F892,Zahlungsfreigabe!$E$12:$E$1000,D892)</f>
        <v>0</v>
      </c>
      <c r="R892" s="113" t="e">
        <f t="shared" si="192"/>
        <v>#VALUE!</v>
      </c>
      <c r="S892" s="130" t="e">
        <f t="shared" si="193"/>
        <v>#VALUE!</v>
      </c>
      <c r="T892" s="55">
        <v>0</v>
      </c>
      <c r="U892" s="113" t="e">
        <f t="shared" si="194"/>
        <v>#VALUE!</v>
      </c>
      <c r="V892" s="11"/>
      <c r="W892" s="11"/>
      <c r="AC892" s="100" t="str">
        <f t="shared" si="173"/>
        <v/>
      </c>
      <c r="AD892" s="129" t="e">
        <f t="shared" si="174"/>
        <v>#VALUE!</v>
      </c>
      <c r="AE892" s="5" t="e">
        <f t="shared" si="175"/>
        <v>#VALUE!</v>
      </c>
    </row>
    <row r="893" spans="1:31" s="22" customFormat="1" x14ac:dyDescent="0.2">
      <c r="A893" s="41" t="str">
        <f>IF(F893="","",1+MAX(A$10:A892))</f>
        <v/>
      </c>
      <c r="B893" s="21"/>
      <c r="C893" s="20">
        <v>410</v>
      </c>
      <c r="D893" s="18" t="s">
        <v>109</v>
      </c>
      <c r="E893" s="113"/>
      <c r="F893" s="11"/>
      <c r="G893" s="113"/>
      <c r="H893" s="114">
        <v>0</v>
      </c>
      <c r="I893" s="113">
        <f t="shared" si="176"/>
        <v>0</v>
      </c>
      <c r="J893" s="113">
        <f t="shared" si="177"/>
        <v>0</v>
      </c>
      <c r="K893" s="113" t="str">
        <f>IF(ISERROR(VLOOKUP(AC893,Nachträge!$A$2:$Y$646,25,FALSE)),"",VLOOKUP(AC893,Nachträge!$A$2:$Y$646,25,FALSE))</f>
        <v/>
      </c>
      <c r="L893" s="114">
        <v>0</v>
      </c>
      <c r="M893" s="113" t="e">
        <f t="shared" si="178"/>
        <v>#VALUE!</v>
      </c>
      <c r="N893" s="113" t="e">
        <f t="shared" si="179"/>
        <v>#VALUE!</v>
      </c>
      <c r="O893" s="113" t="e">
        <f t="shared" si="180"/>
        <v>#VALUE!</v>
      </c>
      <c r="P893" s="113" t="e">
        <f t="shared" si="181"/>
        <v>#VALUE!</v>
      </c>
      <c r="Q893" s="113">
        <f>SUMIFS(Zahlungsfreigabe!$L$12:$L$1000,Zahlungsfreigabe!$C$12:$C$1000,Baukosten!F893,Zahlungsfreigabe!$E$12:$E$1000,D893)</f>
        <v>0</v>
      </c>
      <c r="R893" s="113" t="e">
        <f t="shared" si="192"/>
        <v>#VALUE!</v>
      </c>
      <c r="S893" s="130" t="e">
        <f t="shared" si="193"/>
        <v>#VALUE!</v>
      </c>
      <c r="T893" s="55">
        <v>0</v>
      </c>
      <c r="U893" s="113" t="e">
        <f t="shared" si="194"/>
        <v>#VALUE!</v>
      </c>
      <c r="V893" s="11"/>
      <c r="W893" s="11"/>
      <c r="AC893" s="100" t="str">
        <f t="shared" si="173"/>
        <v/>
      </c>
      <c r="AD893" s="129" t="e">
        <f t="shared" si="174"/>
        <v>#VALUE!</v>
      </c>
      <c r="AE893" s="5" t="e">
        <f t="shared" si="175"/>
        <v>#VALUE!</v>
      </c>
    </row>
    <row r="894" spans="1:31" s="22" customFormat="1" x14ac:dyDescent="0.2">
      <c r="A894" s="41" t="str">
        <f>IF(F894="","",1+MAX(A$10:A893))</f>
        <v/>
      </c>
      <c r="B894" s="21"/>
      <c r="C894" s="20">
        <v>410</v>
      </c>
      <c r="D894" s="18" t="s">
        <v>109</v>
      </c>
      <c r="E894" s="113"/>
      <c r="F894" s="11"/>
      <c r="G894" s="113"/>
      <c r="H894" s="114">
        <v>0</v>
      </c>
      <c r="I894" s="113">
        <f t="shared" si="176"/>
        <v>0</v>
      </c>
      <c r="J894" s="113">
        <f t="shared" si="177"/>
        <v>0</v>
      </c>
      <c r="K894" s="113" t="str">
        <f>IF(ISERROR(VLOOKUP(AC894,Nachträge!$A$2:$Y$646,25,FALSE)),"",VLOOKUP(AC894,Nachträge!$A$2:$Y$646,25,FALSE))</f>
        <v/>
      </c>
      <c r="L894" s="114">
        <v>0</v>
      </c>
      <c r="M894" s="113" t="e">
        <f t="shared" si="178"/>
        <v>#VALUE!</v>
      </c>
      <c r="N894" s="113" t="e">
        <f t="shared" si="179"/>
        <v>#VALUE!</v>
      </c>
      <c r="O894" s="113" t="e">
        <f t="shared" si="180"/>
        <v>#VALUE!</v>
      </c>
      <c r="P894" s="113" t="e">
        <f t="shared" si="181"/>
        <v>#VALUE!</v>
      </c>
      <c r="Q894" s="113">
        <f>SUMIFS(Zahlungsfreigabe!$L$12:$L$1000,Zahlungsfreigabe!$C$12:$C$1000,Baukosten!F894,Zahlungsfreigabe!$E$12:$E$1000,D894)</f>
        <v>0</v>
      </c>
      <c r="R894" s="113" t="e">
        <f t="shared" si="192"/>
        <v>#VALUE!</v>
      </c>
      <c r="S894" s="130" t="e">
        <f t="shared" si="193"/>
        <v>#VALUE!</v>
      </c>
      <c r="T894" s="55">
        <v>0</v>
      </c>
      <c r="U894" s="113" t="e">
        <f t="shared" si="194"/>
        <v>#VALUE!</v>
      </c>
      <c r="V894" s="11"/>
      <c r="W894" s="11"/>
      <c r="AC894" s="100" t="str">
        <f t="shared" si="173"/>
        <v/>
      </c>
      <c r="AD894" s="129" t="e">
        <f t="shared" si="174"/>
        <v>#VALUE!</v>
      </c>
      <c r="AE894" s="5" t="e">
        <f t="shared" si="175"/>
        <v>#VALUE!</v>
      </c>
    </row>
    <row r="895" spans="1:31" s="22" customFormat="1" x14ac:dyDescent="0.2">
      <c r="A895" s="41" t="str">
        <f>IF(F895="","",1+MAX(A$10:A894))</f>
        <v/>
      </c>
      <c r="B895" s="21"/>
      <c r="C895" s="20">
        <v>410</v>
      </c>
      <c r="D895" s="18" t="s">
        <v>109</v>
      </c>
      <c r="E895" s="113"/>
      <c r="F895" s="11"/>
      <c r="G895" s="113"/>
      <c r="H895" s="114">
        <v>0</v>
      </c>
      <c r="I895" s="113">
        <f t="shared" si="176"/>
        <v>0</v>
      </c>
      <c r="J895" s="113">
        <f t="shared" si="177"/>
        <v>0</v>
      </c>
      <c r="K895" s="113" t="str">
        <f>IF(ISERROR(VLOOKUP(AC895,Nachträge!$A$2:$Y$646,25,FALSE)),"",VLOOKUP(AC895,Nachträge!$A$2:$Y$646,25,FALSE))</f>
        <v/>
      </c>
      <c r="L895" s="114">
        <v>0</v>
      </c>
      <c r="M895" s="113" t="e">
        <f t="shared" si="178"/>
        <v>#VALUE!</v>
      </c>
      <c r="N895" s="113" t="e">
        <f t="shared" si="179"/>
        <v>#VALUE!</v>
      </c>
      <c r="O895" s="113" t="e">
        <f t="shared" si="180"/>
        <v>#VALUE!</v>
      </c>
      <c r="P895" s="113" t="e">
        <f t="shared" si="181"/>
        <v>#VALUE!</v>
      </c>
      <c r="Q895" s="113">
        <f>SUMIFS(Zahlungsfreigabe!$L$12:$L$1000,Zahlungsfreigabe!$C$12:$C$1000,Baukosten!F895,Zahlungsfreigabe!$E$12:$E$1000,D895)</f>
        <v>0</v>
      </c>
      <c r="R895" s="113" t="e">
        <f t="shared" si="192"/>
        <v>#VALUE!</v>
      </c>
      <c r="S895" s="130" t="e">
        <f t="shared" si="193"/>
        <v>#VALUE!</v>
      </c>
      <c r="T895" s="55">
        <v>0</v>
      </c>
      <c r="U895" s="113" t="e">
        <f t="shared" si="194"/>
        <v>#VALUE!</v>
      </c>
      <c r="V895" s="11"/>
      <c r="W895" s="11"/>
      <c r="AC895" s="100" t="str">
        <f t="shared" si="173"/>
        <v/>
      </c>
      <c r="AD895" s="129" t="e">
        <f t="shared" si="174"/>
        <v>#VALUE!</v>
      </c>
      <c r="AE895" s="5" t="e">
        <f t="shared" si="175"/>
        <v>#VALUE!</v>
      </c>
    </row>
    <row r="896" spans="1:31" s="22" customFormat="1" x14ac:dyDescent="0.2">
      <c r="A896" s="41" t="str">
        <f>IF(F896="","",1+MAX(A$10:A895))</f>
        <v/>
      </c>
      <c r="B896" s="21"/>
      <c r="C896" s="20">
        <v>410</v>
      </c>
      <c r="D896" s="18" t="s">
        <v>109</v>
      </c>
      <c r="E896" s="113"/>
      <c r="F896" s="11"/>
      <c r="G896" s="113"/>
      <c r="H896" s="114">
        <v>0</v>
      </c>
      <c r="I896" s="113">
        <f t="shared" si="176"/>
        <v>0</v>
      </c>
      <c r="J896" s="113">
        <f t="shared" si="177"/>
        <v>0</v>
      </c>
      <c r="K896" s="113" t="str">
        <f>IF(ISERROR(VLOOKUP(AC896,Nachträge!$A$2:$Y$646,25,FALSE)),"",VLOOKUP(AC896,Nachträge!$A$2:$Y$646,25,FALSE))</f>
        <v/>
      </c>
      <c r="L896" s="114">
        <v>0</v>
      </c>
      <c r="M896" s="113" t="e">
        <f t="shared" si="178"/>
        <v>#VALUE!</v>
      </c>
      <c r="N896" s="113" t="e">
        <f t="shared" si="179"/>
        <v>#VALUE!</v>
      </c>
      <c r="O896" s="113" t="e">
        <f t="shared" si="180"/>
        <v>#VALUE!</v>
      </c>
      <c r="P896" s="113" t="e">
        <f t="shared" si="181"/>
        <v>#VALUE!</v>
      </c>
      <c r="Q896" s="113">
        <f>SUMIFS(Zahlungsfreigabe!$L$12:$L$1000,Zahlungsfreigabe!$C$12:$C$1000,Baukosten!F896,Zahlungsfreigabe!$E$12:$E$1000,D896)</f>
        <v>0</v>
      </c>
      <c r="R896" s="113" t="e">
        <f t="shared" si="192"/>
        <v>#VALUE!</v>
      </c>
      <c r="S896" s="130" t="e">
        <f t="shared" si="193"/>
        <v>#VALUE!</v>
      </c>
      <c r="T896" s="55">
        <v>0</v>
      </c>
      <c r="U896" s="113" t="e">
        <f t="shared" si="194"/>
        <v>#VALUE!</v>
      </c>
      <c r="V896" s="11"/>
      <c r="W896" s="11"/>
      <c r="AC896" s="100" t="str">
        <f t="shared" si="173"/>
        <v/>
      </c>
      <c r="AD896" s="129" t="e">
        <f t="shared" si="174"/>
        <v>#VALUE!</v>
      </c>
      <c r="AE896" s="5" t="e">
        <f t="shared" si="175"/>
        <v>#VALUE!</v>
      </c>
    </row>
    <row r="897" spans="1:31" s="22" customFormat="1" x14ac:dyDescent="0.2">
      <c r="A897" s="41" t="str">
        <f>IF(F897="","",1+MAX(A$10:A896))</f>
        <v/>
      </c>
      <c r="B897" s="21"/>
      <c r="C897" s="20">
        <v>410</v>
      </c>
      <c r="D897" s="18" t="s">
        <v>109</v>
      </c>
      <c r="E897" s="113"/>
      <c r="F897" s="11"/>
      <c r="G897" s="113"/>
      <c r="H897" s="114">
        <v>0</v>
      </c>
      <c r="I897" s="113">
        <f t="shared" si="176"/>
        <v>0</v>
      </c>
      <c r="J897" s="113">
        <f t="shared" si="177"/>
        <v>0</v>
      </c>
      <c r="K897" s="113" t="str">
        <f>IF(ISERROR(VLOOKUP(AC897,Nachträge!$A$2:$Y$646,25,FALSE)),"",VLOOKUP(AC897,Nachträge!$A$2:$Y$646,25,FALSE))</f>
        <v/>
      </c>
      <c r="L897" s="114">
        <v>0</v>
      </c>
      <c r="M897" s="113" t="e">
        <f t="shared" si="178"/>
        <v>#VALUE!</v>
      </c>
      <c r="N897" s="113" t="e">
        <f t="shared" si="179"/>
        <v>#VALUE!</v>
      </c>
      <c r="O897" s="113" t="e">
        <f t="shared" si="180"/>
        <v>#VALUE!</v>
      </c>
      <c r="P897" s="113" t="e">
        <f t="shared" si="181"/>
        <v>#VALUE!</v>
      </c>
      <c r="Q897" s="113">
        <f>SUMIFS(Zahlungsfreigabe!$L$12:$L$1000,Zahlungsfreigabe!$C$12:$C$1000,Baukosten!F897,Zahlungsfreigabe!$E$12:$E$1000,D897)</f>
        <v>0</v>
      </c>
      <c r="R897" s="113" t="e">
        <f t="shared" si="192"/>
        <v>#VALUE!</v>
      </c>
      <c r="S897" s="130" t="e">
        <f t="shared" si="193"/>
        <v>#VALUE!</v>
      </c>
      <c r="T897" s="55">
        <v>0</v>
      </c>
      <c r="U897" s="113" t="e">
        <f t="shared" si="194"/>
        <v>#VALUE!</v>
      </c>
      <c r="V897" s="11"/>
      <c r="W897" s="11"/>
      <c r="AC897" s="100" t="str">
        <f t="shared" si="173"/>
        <v/>
      </c>
      <c r="AD897" s="129" t="e">
        <f t="shared" si="174"/>
        <v>#VALUE!</v>
      </c>
      <c r="AE897" s="5" t="e">
        <f t="shared" si="175"/>
        <v>#VALUE!</v>
      </c>
    </row>
    <row r="898" spans="1:31" s="22" customFormat="1" x14ac:dyDescent="0.2">
      <c r="A898" s="41" t="str">
        <f>IF(F898="","",1+MAX(A$10:A897))</f>
        <v/>
      </c>
      <c r="B898" s="21"/>
      <c r="C898" s="20">
        <v>420</v>
      </c>
      <c r="D898" s="18" t="s">
        <v>110</v>
      </c>
      <c r="E898" s="113"/>
      <c r="F898" s="11"/>
      <c r="G898" s="113"/>
      <c r="H898" s="114">
        <v>0</v>
      </c>
      <c r="I898" s="113">
        <f t="shared" si="176"/>
        <v>0</v>
      </c>
      <c r="J898" s="113">
        <f t="shared" si="177"/>
        <v>0</v>
      </c>
      <c r="K898" s="113" t="str">
        <f>IF(ISERROR(VLOOKUP(AC898,Nachträge!$A$2:$Y$646,25,FALSE)),"",VLOOKUP(AC898,Nachträge!$A$2:$Y$646,25,FALSE))</f>
        <v/>
      </c>
      <c r="L898" s="114">
        <v>0</v>
      </c>
      <c r="M898" s="113" t="e">
        <f t="shared" si="178"/>
        <v>#VALUE!</v>
      </c>
      <c r="N898" s="113" t="e">
        <f t="shared" si="179"/>
        <v>#VALUE!</v>
      </c>
      <c r="O898" s="113" t="e">
        <f t="shared" si="180"/>
        <v>#VALUE!</v>
      </c>
      <c r="P898" s="113" t="e">
        <f t="shared" si="181"/>
        <v>#VALUE!</v>
      </c>
      <c r="Q898" s="113">
        <f>SUMIFS(Zahlungsfreigabe!$L$12:$L$1000,Zahlungsfreigabe!$C$12:$C$1000,Baukosten!F898,Zahlungsfreigabe!$E$12:$E$1000,D898)</f>
        <v>0</v>
      </c>
      <c r="R898" s="113" t="e">
        <f t="shared" si="192"/>
        <v>#VALUE!</v>
      </c>
      <c r="S898" s="130" t="e">
        <f t="shared" si="193"/>
        <v>#VALUE!</v>
      </c>
      <c r="T898" s="55">
        <v>0</v>
      </c>
      <c r="U898" s="113" t="e">
        <f t="shared" si="194"/>
        <v>#VALUE!</v>
      </c>
      <c r="V898" s="11"/>
      <c r="W898" s="11"/>
      <c r="AC898" s="100" t="str">
        <f t="shared" si="173"/>
        <v/>
      </c>
      <c r="AD898" s="129" t="e">
        <f t="shared" si="174"/>
        <v>#VALUE!</v>
      </c>
      <c r="AE898" s="5" t="e">
        <f t="shared" si="175"/>
        <v>#VALUE!</v>
      </c>
    </row>
    <row r="899" spans="1:31" s="22" customFormat="1" x14ac:dyDescent="0.2">
      <c r="A899" s="41" t="str">
        <f>IF(F899="","",1+MAX(A$10:A898))</f>
        <v/>
      </c>
      <c r="B899" s="21"/>
      <c r="C899" s="20">
        <v>420</v>
      </c>
      <c r="D899" s="18" t="s">
        <v>110</v>
      </c>
      <c r="E899" s="113"/>
      <c r="F899" s="11"/>
      <c r="G899" s="113"/>
      <c r="H899" s="114">
        <v>0</v>
      </c>
      <c r="I899" s="113">
        <f t="shared" si="176"/>
        <v>0</v>
      </c>
      <c r="J899" s="113">
        <f t="shared" si="177"/>
        <v>0</v>
      </c>
      <c r="K899" s="113" t="str">
        <f>IF(ISERROR(VLOOKUP(AC899,Nachträge!$A$2:$Y$646,25,FALSE)),"",VLOOKUP(AC899,Nachträge!$A$2:$Y$646,25,FALSE))</f>
        <v/>
      </c>
      <c r="L899" s="114">
        <v>0</v>
      </c>
      <c r="M899" s="113" t="e">
        <f t="shared" si="178"/>
        <v>#VALUE!</v>
      </c>
      <c r="N899" s="113" t="e">
        <f t="shared" si="179"/>
        <v>#VALUE!</v>
      </c>
      <c r="O899" s="113" t="e">
        <f t="shared" si="180"/>
        <v>#VALUE!</v>
      </c>
      <c r="P899" s="113" t="e">
        <f t="shared" si="181"/>
        <v>#VALUE!</v>
      </c>
      <c r="Q899" s="113">
        <f>SUMIFS(Zahlungsfreigabe!$L$12:$L$1000,Zahlungsfreigabe!$C$12:$C$1000,Baukosten!F899,Zahlungsfreigabe!$E$12:$E$1000,D899)</f>
        <v>0</v>
      </c>
      <c r="R899" s="113" t="e">
        <f t="shared" si="192"/>
        <v>#VALUE!</v>
      </c>
      <c r="S899" s="130" t="e">
        <f t="shared" si="193"/>
        <v>#VALUE!</v>
      </c>
      <c r="T899" s="55">
        <v>0</v>
      </c>
      <c r="U899" s="113" t="e">
        <f t="shared" si="194"/>
        <v>#VALUE!</v>
      </c>
      <c r="V899" s="11"/>
      <c r="W899" s="11"/>
      <c r="AC899" s="100" t="str">
        <f t="shared" si="173"/>
        <v/>
      </c>
      <c r="AD899" s="129" t="e">
        <f t="shared" si="174"/>
        <v>#VALUE!</v>
      </c>
      <c r="AE899" s="5" t="e">
        <f t="shared" si="175"/>
        <v>#VALUE!</v>
      </c>
    </row>
    <row r="900" spans="1:31" s="22" customFormat="1" x14ac:dyDescent="0.2">
      <c r="A900" s="41" t="str">
        <f>IF(F900="","",1+MAX(A$10:A899))</f>
        <v/>
      </c>
      <c r="B900" s="21"/>
      <c r="C900" s="20">
        <v>420</v>
      </c>
      <c r="D900" s="18" t="s">
        <v>110</v>
      </c>
      <c r="E900" s="113"/>
      <c r="F900" s="11"/>
      <c r="G900" s="113"/>
      <c r="H900" s="114">
        <v>0</v>
      </c>
      <c r="I900" s="113">
        <f t="shared" si="176"/>
        <v>0</v>
      </c>
      <c r="J900" s="113">
        <f t="shared" si="177"/>
        <v>0</v>
      </c>
      <c r="K900" s="113" t="str">
        <f>IF(ISERROR(VLOOKUP(AC900,Nachträge!$A$2:$Y$646,25,FALSE)),"",VLOOKUP(AC900,Nachträge!$A$2:$Y$646,25,FALSE))</f>
        <v/>
      </c>
      <c r="L900" s="114">
        <v>0</v>
      </c>
      <c r="M900" s="113" t="e">
        <f t="shared" si="178"/>
        <v>#VALUE!</v>
      </c>
      <c r="N900" s="113" t="e">
        <f t="shared" si="179"/>
        <v>#VALUE!</v>
      </c>
      <c r="O900" s="113" t="e">
        <f t="shared" si="180"/>
        <v>#VALUE!</v>
      </c>
      <c r="P900" s="113" t="e">
        <f t="shared" si="181"/>
        <v>#VALUE!</v>
      </c>
      <c r="Q900" s="113">
        <f>SUMIFS(Zahlungsfreigabe!$L$12:$L$1000,Zahlungsfreigabe!$C$12:$C$1000,Baukosten!F900,Zahlungsfreigabe!$E$12:$E$1000,D900)</f>
        <v>0</v>
      </c>
      <c r="R900" s="113" t="e">
        <f t="shared" si="192"/>
        <v>#VALUE!</v>
      </c>
      <c r="S900" s="130" t="e">
        <f t="shared" si="193"/>
        <v>#VALUE!</v>
      </c>
      <c r="T900" s="55">
        <v>0</v>
      </c>
      <c r="U900" s="113" t="e">
        <f t="shared" si="194"/>
        <v>#VALUE!</v>
      </c>
      <c r="V900" s="11"/>
      <c r="W900" s="11"/>
      <c r="AC900" s="100" t="str">
        <f t="shared" si="173"/>
        <v/>
      </c>
      <c r="AD900" s="129" t="e">
        <f t="shared" si="174"/>
        <v>#VALUE!</v>
      </c>
      <c r="AE900" s="5" t="e">
        <f t="shared" si="175"/>
        <v>#VALUE!</v>
      </c>
    </row>
    <row r="901" spans="1:31" s="22" customFormat="1" x14ac:dyDescent="0.2">
      <c r="A901" s="41" t="str">
        <f>IF(F901="","",1+MAX(A$10:A900))</f>
        <v/>
      </c>
      <c r="B901" s="21"/>
      <c r="C901" s="20">
        <v>420</v>
      </c>
      <c r="D901" s="18" t="s">
        <v>110</v>
      </c>
      <c r="E901" s="113"/>
      <c r="F901" s="11"/>
      <c r="G901" s="113"/>
      <c r="H901" s="114">
        <v>0</v>
      </c>
      <c r="I901" s="113">
        <f t="shared" si="176"/>
        <v>0</v>
      </c>
      <c r="J901" s="113">
        <f t="shared" si="177"/>
        <v>0</v>
      </c>
      <c r="K901" s="113" t="str">
        <f>IF(ISERROR(VLOOKUP(AC901,Nachträge!$A$2:$Y$646,25,FALSE)),"",VLOOKUP(AC901,Nachträge!$A$2:$Y$646,25,FALSE))</f>
        <v/>
      </c>
      <c r="L901" s="114">
        <v>0</v>
      </c>
      <c r="M901" s="113" t="e">
        <f t="shared" si="178"/>
        <v>#VALUE!</v>
      </c>
      <c r="N901" s="113" t="e">
        <f t="shared" si="179"/>
        <v>#VALUE!</v>
      </c>
      <c r="O901" s="113" t="e">
        <f t="shared" si="180"/>
        <v>#VALUE!</v>
      </c>
      <c r="P901" s="113" t="e">
        <f t="shared" si="181"/>
        <v>#VALUE!</v>
      </c>
      <c r="Q901" s="113">
        <f>SUMIFS(Zahlungsfreigabe!$L$12:$L$1000,Zahlungsfreigabe!$C$12:$C$1000,Baukosten!F901,Zahlungsfreigabe!$E$12:$E$1000,D901)</f>
        <v>0</v>
      </c>
      <c r="R901" s="113" t="e">
        <f t="shared" si="192"/>
        <v>#VALUE!</v>
      </c>
      <c r="S901" s="130" t="e">
        <f t="shared" si="193"/>
        <v>#VALUE!</v>
      </c>
      <c r="T901" s="55">
        <v>0</v>
      </c>
      <c r="U901" s="113" t="e">
        <f t="shared" si="194"/>
        <v>#VALUE!</v>
      </c>
      <c r="V901" s="11"/>
      <c r="W901" s="11"/>
      <c r="AC901" s="100" t="str">
        <f t="shared" si="173"/>
        <v/>
      </c>
      <c r="AD901" s="129" t="e">
        <f t="shared" si="174"/>
        <v>#VALUE!</v>
      </c>
      <c r="AE901" s="5" t="e">
        <f t="shared" si="175"/>
        <v>#VALUE!</v>
      </c>
    </row>
    <row r="902" spans="1:31" s="22" customFormat="1" x14ac:dyDescent="0.2">
      <c r="A902" s="41" t="str">
        <f>IF(F902="","",1+MAX(A$10:A901))</f>
        <v/>
      </c>
      <c r="B902" s="21"/>
      <c r="C902" s="20">
        <v>420</v>
      </c>
      <c r="D902" s="18" t="s">
        <v>110</v>
      </c>
      <c r="E902" s="113"/>
      <c r="F902" s="11"/>
      <c r="G902" s="113"/>
      <c r="H902" s="114">
        <v>0</v>
      </c>
      <c r="I902" s="113">
        <f t="shared" si="176"/>
        <v>0</v>
      </c>
      <c r="J902" s="113">
        <f t="shared" si="177"/>
        <v>0</v>
      </c>
      <c r="K902" s="113" t="str">
        <f>IF(ISERROR(VLOOKUP(AC902,Nachträge!$A$2:$Y$646,25,FALSE)),"",VLOOKUP(AC902,Nachträge!$A$2:$Y$646,25,FALSE))</f>
        <v/>
      </c>
      <c r="L902" s="114">
        <v>0</v>
      </c>
      <c r="M902" s="113" t="e">
        <f t="shared" si="178"/>
        <v>#VALUE!</v>
      </c>
      <c r="N902" s="113" t="e">
        <f t="shared" si="179"/>
        <v>#VALUE!</v>
      </c>
      <c r="O902" s="113" t="e">
        <f t="shared" si="180"/>
        <v>#VALUE!</v>
      </c>
      <c r="P902" s="113" t="e">
        <f t="shared" si="181"/>
        <v>#VALUE!</v>
      </c>
      <c r="Q902" s="113">
        <f>SUMIFS(Zahlungsfreigabe!$L$12:$L$1000,Zahlungsfreigabe!$C$12:$C$1000,Baukosten!F902,Zahlungsfreigabe!$E$12:$E$1000,D902)</f>
        <v>0</v>
      </c>
      <c r="R902" s="113" t="e">
        <f t="shared" si="192"/>
        <v>#VALUE!</v>
      </c>
      <c r="S902" s="130" t="e">
        <f t="shared" si="193"/>
        <v>#VALUE!</v>
      </c>
      <c r="T902" s="55">
        <v>0</v>
      </c>
      <c r="U902" s="113" t="e">
        <f t="shared" si="194"/>
        <v>#VALUE!</v>
      </c>
      <c r="V902" s="11"/>
      <c r="W902" s="11"/>
      <c r="AC902" s="100" t="str">
        <f t="shared" si="173"/>
        <v/>
      </c>
      <c r="AD902" s="129" t="e">
        <f t="shared" si="174"/>
        <v>#VALUE!</v>
      </c>
      <c r="AE902" s="5" t="e">
        <f t="shared" si="175"/>
        <v>#VALUE!</v>
      </c>
    </row>
    <row r="903" spans="1:31" s="22" customFormat="1" x14ac:dyDescent="0.2">
      <c r="A903" s="41" t="str">
        <f>IF(F903="","",1+MAX(A$10:A902))</f>
        <v/>
      </c>
      <c r="B903" s="21"/>
      <c r="C903" s="20">
        <v>420</v>
      </c>
      <c r="D903" s="18" t="s">
        <v>110</v>
      </c>
      <c r="E903" s="113"/>
      <c r="F903" s="11"/>
      <c r="G903" s="113"/>
      <c r="H903" s="114">
        <v>0</v>
      </c>
      <c r="I903" s="113">
        <f t="shared" si="176"/>
        <v>0</v>
      </c>
      <c r="J903" s="113">
        <f t="shared" si="177"/>
        <v>0</v>
      </c>
      <c r="K903" s="113" t="str">
        <f>IF(ISERROR(VLOOKUP(AC903,Nachträge!$A$2:$Y$646,25,FALSE)),"",VLOOKUP(AC903,Nachträge!$A$2:$Y$646,25,FALSE))</f>
        <v/>
      </c>
      <c r="L903" s="114">
        <v>0</v>
      </c>
      <c r="M903" s="113" t="e">
        <f t="shared" si="178"/>
        <v>#VALUE!</v>
      </c>
      <c r="N903" s="113" t="e">
        <f t="shared" si="179"/>
        <v>#VALUE!</v>
      </c>
      <c r="O903" s="113" t="e">
        <f t="shared" si="180"/>
        <v>#VALUE!</v>
      </c>
      <c r="P903" s="113" t="e">
        <f t="shared" si="181"/>
        <v>#VALUE!</v>
      </c>
      <c r="Q903" s="113">
        <f>SUMIFS(Zahlungsfreigabe!$L$12:$L$1000,Zahlungsfreigabe!$C$12:$C$1000,Baukosten!F903,Zahlungsfreigabe!$E$12:$E$1000,D903)</f>
        <v>0</v>
      </c>
      <c r="R903" s="113" t="e">
        <f t="shared" si="192"/>
        <v>#VALUE!</v>
      </c>
      <c r="S903" s="130" t="e">
        <f t="shared" si="193"/>
        <v>#VALUE!</v>
      </c>
      <c r="T903" s="55">
        <v>0</v>
      </c>
      <c r="U903" s="113" t="e">
        <f t="shared" si="194"/>
        <v>#VALUE!</v>
      </c>
      <c r="V903" s="11"/>
      <c r="W903" s="11"/>
      <c r="AC903" s="100" t="str">
        <f t="shared" si="173"/>
        <v/>
      </c>
      <c r="AD903" s="129" t="e">
        <f t="shared" si="174"/>
        <v>#VALUE!</v>
      </c>
      <c r="AE903" s="5" t="e">
        <f t="shared" si="175"/>
        <v>#VALUE!</v>
      </c>
    </row>
    <row r="904" spans="1:31" s="22" customFormat="1" x14ac:dyDescent="0.2">
      <c r="A904" s="41" t="str">
        <f>IF(F904="","",1+MAX(A$10:A903))</f>
        <v/>
      </c>
      <c r="B904" s="21"/>
      <c r="C904" s="20">
        <v>420</v>
      </c>
      <c r="D904" s="18" t="s">
        <v>110</v>
      </c>
      <c r="E904" s="113"/>
      <c r="F904" s="11"/>
      <c r="G904" s="113"/>
      <c r="H904" s="114">
        <v>0</v>
      </c>
      <c r="I904" s="113">
        <f t="shared" si="176"/>
        <v>0</v>
      </c>
      <c r="J904" s="113">
        <f t="shared" si="177"/>
        <v>0</v>
      </c>
      <c r="K904" s="113" t="str">
        <f>IF(ISERROR(VLOOKUP(AC904,Nachträge!$A$2:$Y$646,25,FALSE)),"",VLOOKUP(AC904,Nachträge!$A$2:$Y$646,25,FALSE))</f>
        <v/>
      </c>
      <c r="L904" s="114">
        <v>0</v>
      </c>
      <c r="M904" s="113" t="e">
        <f t="shared" si="178"/>
        <v>#VALUE!</v>
      </c>
      <c r="N904" s="113" t="e">
        <f t="shared" si="179"/>
        <v>#VALUE!</v>
      </c>
      <c r="O904" s="113" t="e">
        <f t="shared" si="180"/>
        <v>#VALUE!</v>
      </c>
      <c r="P904" s="113" t="e">
        <f t="shared" si="181"/>
        <v>#VALUE!</v>
      </c>
      <c r="Q904" s="113">
        <f>SUMIFS(Zahlungsfreigabe!$L$12:$L$1000,Zahlungsfreigabe!$C$12:$C$1000,Baukosten!F904,Zahlungsfreigabe!$E$12:$E$1000,D904)</f>
        <v>0</v>
      </c>
      <c r="R904" s="113" t="e">
        <f t="shared" si="192"/>
        <v>#VALUE!</v>
      </c>
      <c r="S904" s="130" t="e">
        <f t="shared" si="193"/>
        <v>#VALUE!</v>
      </c>
      <c r="T904" s="55">
        <v>0</v>
      </c>
      <c r="U904" s="113" t="e">
        <f t="shared" si="194"/>
        <v>#VALUE!</v>
      </c>
      <c r="V904" s="11"/>
      <c r="W904" s="11"/>
      <c r="AC904" s="100" t="str">
        <f t="shared" si="173"/>
        <v/>
      </c>
      <c r="AD904" s="129" t="e">
        <f t="shared" si="174"/>
        <v>#VALUE!</v>
      </c>
      <c r="AE904" s="5" t="e">
        <f t="shared" si="175"/>
        <v>#VALUE!</v>
      </c>
    </row>
    <row r="905" spans="1:31" s="22" customFormat="1" x14ac:dyDescent="0.2">
      <c r="A905" s="41" t="str">
        <f>IF(F905="","",1+MAX(A$10:A904))</f>
        <v/>
      </c>
      <c r="B905" s="21"/>
      <c r="C905" s="20">
        <v>420</v>
      </c>
      <c r="D905" s="18" t="s">
        <v>110</v>
      </c>
      <c r="E905" s="113"/>
      <c r="F905" s="11"/>
      <c r="G905" s="113"/>
      <c r="H905" s="114">
        <v>0</v>
      </c>
      <c r="I905" s="113">
        <f t="shared" si="176"/>
        <v>0</v>
      </c>
      <c r="J905" s="113">
        <f t="shared" si="177"/>
        <v>0</v>
      </c>
      <c r="K905" s="113" t="str">
        <f>IF(ISERROR(VLOOKUP(AC905,Nachträge!$A$2:$Y$646,25,FALSE)),"",VLOOKUP(AC905,Nachträge!$A$2:$Y$646,25,FALSE))</f>
        <v/>
      </c>
      <c r="L905" s="114">
        <v>0</v>
      </c>
      <c r="M905" s="113" t="e">
        <f t="shared" si="178"/>
        <v>#VALUE!</v>
      </c>
      <c r="N905" s="113" t="e">
        <f t="shared" si="179"/>
        <v>#VALUE!</v>
      </c>
      <c r="O905" s="113" t="e">
        <f t="shared" si="180"/>
        <v>#VALUE!</v>
      </c>
      <c r="P905" s="113" t="e">
        <f t="shared" si="181"/>
        <v>#VALUE!</v>
      </c>
      <c r="Q905" s="113">
        <f>SUMIFS(Zahlungsfreigabe!$L$12:$L$1000,Zahlungsfreigabe!$C$12:$C$1000,Baukosten!F905,Zahlungsfreigabe!$E$12:$E$1000,D905)</f>
        <v>0</v>
      </c>
      <c r="R905" s="113" t="e">
        <f t="shared" si="192"/>
        <v>#VALUE!</v>
      </c>
      <c r="S905" s="130" t="e">
        <f t="shared" si="193"/>
        <v>#VALUE!</v>
      </c>
      <c r="T905" s="55">
        <v>0</v>
      </c>
      <c r="U905" s="113" t="e">
        <f t="shared" si="194"/>
        <v>#VALUE!</v>
      </c>
      <c r="V905" s="11"/>
      <c r="W905" s="11"/>
      <c r="AC905" s="100" t="str">
        <f t="shared" si="173"/>
        <v/>
      </c>
      <c r="AD905" s="129" t="e">
        <f t="shared" si="174"/>
        <v>#VALUE!</v>
      </c>
      <c r="AE905" s="5" t="e">
        <f t="shared" si="175"/>
        <v>#VALUE!</v>
      </c>
    </row>
    <row r="906" spans="1:31" s="22" customFormat="1" x14ac:dyDescent="0.2">
      <c r="A906" s="41" t="str">
        <f>IF(F906="","",1+MAX(A$10:A905))</f>
        <v/>
      </c>
      <c r="B906" s="21"/>
      <c r="C906" s="20">
        <v>420</v>
      </c>
      <c r="D906" s="18" t="s">
        <v>110</v>
      </c>
      <c r="E906" s="113"/>
      <c r="F906" s="11"/>
      <c r="G906" s="113"/>
      <c r="H906" s="114">
        <v>0</v>
      </c>
      <c r="I906" s="113">
        <f t="shared" si="176"/>
        <v>0</v>
      </c>
      <c r="J906" s="113">
        <f t="shared" si="177"/>
        <v>0</v>
      </c>
      <c r="K906" s="113" t="str">
        <f>IF(ISERROR(VLOOKUP(AC906,Nachträge!$A$2:$Y$646,25,FALSE)),"",VLOOKUP(AC906,Nachträge!$A$2:$Y$646,25,FALSE))</f>
        <v/>
      </c>
      <c r="L906" s="114">
        <v>0</v>
      </c>
      <c r="M906" s="113" t="e">
        <f t="shared" si="178"/>
        <v>#VALUE!</v>
      </c>
      <c r="N906" s="113" t="e">
        <f t="shared" si="179"/>
        <v>#VALUE!</v>
      </c>
      <c r="O906" s="113" t="e">
        <f t="shared" si="180"/>
        <v>#VALUE!</v>
      </c>
      <c r="P906" s="113" t="e">
        <f t="shared" si="181"/>
        <v>#VALUE!</v>
      </c>
      <c r="Q906" s="113">
        <f>SUMIFS(Zahlungsfreigabe!$L$12:$L$1000,Zahlungsfreigabe!$C$12:$C$1000,Baukosten!F906,Zahlungsfreigabe!$E$12:$E$1000,D906)</f>
        <v>0</v>
      </c>
      <c r="R906" s="113" t="e">
        <f t="shared" si="192"/>
        <v>#VALUE!</v>
      </c>
      <c r="S906" s="130" t="e">
        <f t="shared" si="193"/>
        <v>#VALUE!</v>
      </c>
      <c r="T906" s="55">
        <v>0</v>
      </c>
      <c r="U906" s="113" t="e">
        <f t="shared" si="194"/>
        <v>#VALUE!</v>
      </c>
      <c r="V906" s="11"/>
      <c r="W906" s="11"/>
      <c r="AC906" s="100" t="str">
        <f t="shared" si="173"/>
        <v/>
      </c>
      <c r="AD906" s="129" t="e">
        <f t="shared" si="174"/>
        <v>#VALUE!</v>
      </c>
      <c r="AE906" s="5" t="e">
        <f t="shared" si="175"/>
        <v>#VALUE!</v>
      </c>
    </row>
    <row r="907" spans="1:31" s="22" customFormat="1" x14ac:dyDescent="0.2">
      <c r="A907" s="41" t="str">
        <f>IF(F907="","",1+MAX(A$10:A906))</f>
        <v/>
      </c>
      <c r="B907" s="21"/>
      <c r="C907" s="20">
        <v>420</v>
      </c>
      <c r="D907" s="18" t="s">
        <v>110</v>
      </c>
      <c r="E907" s="113"/>
      <c r="F907" s="11"/>
      <c r="G907" s="113"/>
      <c r="H907" s="114">
        <v>0</v>
      </c>
      <c r="I907" s="113">
        <f t="shared" si="176"/>
        <v>0</v>
      </c>
      <c r="J907" s="113">
        <f t="shared" si="177"/>
        <v>0</v>
      </c>
      <c r="K907" s="113" t="str">
        <f>IF(ISERROR(VLOOKUP(AC907,Nachträge!$A$2:$Y$646,25,FALSE)),"",VLOOKUP(AC907,Nachträge!$A$2:$Y$646,25,FALSE))</f>
        <v/>
      </c>
      <c r="L907" s="114">
        <v>0</v>
      </c>
      <c r="M907" s="113" t="e">
        <f t="shared" si="178"/>
        <v>#VALUE!</v>
      </c>
      <c r="N907" s="113" t="e">
        <f t="shared" si="179"/>
        <v>#VALUE!</v>
      </c>
      <c r="O907" s="113" t="e">
        <f t="shared" si="180"/>
        <v>#VALUE!</v>
      </c>
      <c r="P907" s="113" t="e">
        <f t="shared" si="181"/>
        <v>#VALUE!</v>
      </c>
      <c r="Q907" s="113">
        <f>SUMIFS(Zahlungsfreigabe!$L$12:$L$1000,Zahlungsfreigabe!$C$12:$C$1000,Baukosten!F907,Zahlungsfreigabe!$E$12:$E$1000,D907)</f>
        <v>0</v>
      </c>
      <c r="R907" s="113" t="e">
        <f t="shared" si="192"/>
        <v>#VALUE!</v>
      </c>
      <c r="S907" s="130" t="e">
        <f t="shared" si="193"/>
        <v>#VALUE!</v>
      </c>
      <c r="T907" s="55">
        <v>0</v>
      </c>
      <c r="U907" s="113" t="e">
        <f t="shared" si="194"/>
        <v>#VALUE!</v>
      </c>
      <c r="V907" s="11"/>
      <c r="W907" s="11"/>
      <c r="AC907" s="100" t="str">
        <f t="shared" si="173"/>
        <v/>
      </c>
      <c r="AD907" s="129" t="e">
        <f t="shared" si="174"/>
        <v>#VALUE!</v>
      </c>
      <c r="AE907" s="5" t="e">
        <f t="shared" si="175"/>
        <v>#VALUE!</v>
      </c>
    </row>
    <row r="908" spans="1:31" s="22" customFormat="1" x14ac:dyDescent="0.2">
      <c r="A908" s="41" t="str">
        <f>IF(F908="","",1+MAX(A$10:A907))</f>
        <v/>
      </c>
      <c r="B908" s="21"/>
      <c r="C908" s="20">
        <v>420</v>
      </c>
      <c r="D908" s="18" t="s">
        <v>110</v>
      </c>
      <c r="E908" s="113"/>
      <c r="F908" s="11"/>
      <c r="G908" s="113"/>
      <c r="H908" s="114">
        <v>0</v>
      </c>
      <c r="I908" s="113">
        <f t="shared" si="176"/>
        <v>0</v>
      </c>
      <c r="J908" s="113">
        <f t="shared" si="177"/>
        <v>0</v>
      </c>
      <c r="K908" s="113" t="str">
        <f>IF(ISERROR(VLOOKUP(AC908,Nachträge!$A$2:$Y$646,25,FALSE)),"",VLOOKUP(AC908,Nachträge!$A$2:$Y$646,25,FALSE))</f>
        <v/>
      </c>
      <c r="L908" s="114">
        <v>0</v>
      </c>
      <c r="M908" s="113" t="e">
        <f t="shared" si="178"/>
        <v>#VALUE!</v>
      </c>
      <c r="N908" s="113" t="e">
        <f t="shared" si="179"/>
        <v>#VALUE!</v>
      </c>
      <c r="O908" s="113" t="e">
        <f t="shared" si="180"/>
        <v>#VALUE!</v>
      </c>
      <c r="P908" s="113" t="e">
        <f t="shared" si="181"/>
        <v>#VALUE!</v>
      </c>
      <c r="Q908" s="113">
        <f>SUMIFS(Zahlungsfreigabe!$L$12:$L$1000,Zahlungsfreigabe!$C$12:$C$1000,Baukosten!F908,Zahlungsfreigabe!$E$12:$E$1000,D908)</f>
        <v>0</v>
      </c>
      <c r="R908" s="113" t="e">
        <f t="shared" si="192"/>
        <v>#VALUE!</v>
      </c>
      <c r="S908" s="130" t="e">
        <f t="shared" si="193"/>
        <v>#VALUE!</v>
      </c>
      <c r="T908" s="55">
        <v>0</v>
      </c>
      <c r="U908" s="113" t="e">
        <f t="shared" si="194"/>
        <v>#VALUE!</v>
      </c>
      <c r="V908" s="11"/>
      <c r="W908" s="11"/>
      <c r="AC908" s="100" t="str">
        <f t="shared" ref="AC908:AC971" si="195">IFERROR(A908,"")</f>
        <v/>
      </c>
      <c r="AD908" s="129" t="e">
        <f t="shared" ref="AD908:AD971" si="196">J908+K908</f>
        <v>#VALUE!</v>
      </c>
      <c r="AE908" s="5" t="e">
        <f t="shared" ref="AE908:AE971" si="197">(AD908/100)*80</f>
        <v>#VALUE!</v>
      </c>
    </row>
    <row r="909" spans="1:31" s="22" customFormat="1" x14ac:dyDescent="0.2">
      <c r="A909" s="41" t="str">
        <f>IF(F909="","",1+MAX(A$10:A908))</f>
        <v/>
      </c>
      <c r="B909" s="21"/>
      <c r="C909" s="20">
        <v>420</v>
      </c>
      <c r="D909" s="18" t="s">
        <v>110</v>
      </c>
      <c r="E909" s="113"/>
      <c r="F909" s="11"/>
      <c r="G909" s="113"/>
      <c r="H909" s="114">
        <v>0</v>
      </c>
      <c r="I909" s="113">
        <f t="shared" ref="I909:I972" si="198">-SUM(G909*H909)</f>
        <v>0</v>
      </c>
      <c r="J909" s="113">
        <f t="shared" ref="J909:J972" si="199">SUM(G909+I909)</f>
        <v>0</v>
      </c>
      <c r="K909" s="113" t="str">
        <f>IF(ISERROR(VLOOKUP(AC909,Nachträge!$A$2:$Y$646,25,FALSE)),"",VLOOKUP(AC909,Nachträge!$A$2:$Y$646,25,FALSE))</f>
        <v/>
      </c>
      <c r="L909" s="114">
        <v>0</v>
      </c>
      <c r="M909" s="113" t="e">
        <f t="shared" ref="M909:M972" si="200">-SUM(K909*L909)</f>
        <v>#VALUE!</v>
      </c>
      <c r="N909" s="113" t="e">
        <f t="shared" ref="N909:N972" si="201">SUM(K909+M909)</f>
        <v>#VALUE!</v>
      </c>
      <c r="O909" s="113" t="e">
        <f t="shared" ref="O909:O972" si="202">SUM(G909+K909)</f>
        <v>#VALUE!</v>
      </c>
      <c r="P909" s="113" t="e">
        <f t="shared" ref="P909:P972" si="203">SUM(J909+N909)</f>
        <v>#VALUE!</v>
      </c>
      <c r="Q909" s="113">
        <f>SUMIFS(Zahlungsfreigabe!$L$12:$L$1000,Zahlungsfreigabe!$C$12:$C$1000,Baukosten!F909,Zahlungsfreigabe!$E$12:$E$1000,D909)</f>
        <v>0</v>
      </c>
      <c r="R909" s="113" t="e">
        <f t="shared" si="192"/>
        <v>#VALUE!</v>
      </c>
      <c r="S909" s="130" t="e">
        <f t="shared" si="193"/>
        <v>#VALUE!</v>
      </c>
      <c r="T909" s="55">
        <v>0</v>
      </c>
      <c r="U909" s="113" t="e">
        <f t="shared" si="194"/>
        <v>#VALUE!</v>
      </c>
      <c r="V909" s="11"/>
      <c r="W909" s="11"/>
      <c r="AC909" s="100" t="str">
        <f t="shared" si="195"/>
        <v/>
      </c>
      <c r="AD909" s="129" t="e">
        <f t="shared" si="196"/>
        <v>#VALUE!</v>
      </c>
      <c r="AE909" s="5" t="e">
        <f t="shared" si="197"/>
        <v>#VALUE!</v>
      </c>
    </row>
    <row r="910" spans="1:31" s="22" customFormat="1" x14ac:dyDescent="0.2">
      <c r="A910" s="41" t="str">
        <f>IF(F910="","",1+MAX(A$10:A909))</f>
        <v/>
      </c>
      <c r="B910" s="21"/>
      <c r="C910" s="20">
        <v>420</v>
      </c>
      <c r="D910" s="18" t="s">
        <v>110</v>
      </c>
      <c r="E910" s="113"/>
      <c r="F910" s="11"/>
      <c r="G910" s="113"/>
      <c r="H910" s="114">
        <v>0</v>
      </c>
      <c r="I910" s="113">
        <f t="shared" si="198"/>
        <v>0</v>
      </c>
      <c r="J910" s="113">
        <f t="shared" si="199"/>
        <v>0</v>
      </c>
      <c r="K910" s="113" t="str">
        <f>IF(ISERROR(VLOOKUP(AC910,Nachträge!$A$2:$Y$646,25,FALSE)),"",VLOOKUP(AC910,Nachträge!$A$2:$Y$646,25,FALSE))</f>
        <v/>
      </c>
      <c r="L910" s="114">
        <v>0</v>
      </c>
      <c r="M910" s="113" t="e">
        <f t="shared" si="200"/>
        <v>#VALUE!</v>
      </c>
      <c r="N910" s="113" t="e">
        <f t="shared" si="201"/>
        <v>#VALUE!</v>
      </c>
      <c r="O910" s="113" t="e">
        <f t="shared" si="202"/>
        <v>#VALUE!</v>
      </c>
      <c r="P910" s="113" t="e">
        <f t="shared" si="203"/>
        <v>#VALUE!</v>
      </c>
      <c r="Q910" s="113">
        <f>SUMIFS(Zahlungsfreigabe!$L$12:$L$1000,Zahlungsfreigabe!$C$12:$C$1000,Baukosten!F910,Zahlungsfreigabe!$E$12:$E$1000,D910)</f>
        <v>0</v>
      </c>
      <c r="R910" s="113" t="e">
        <f t="shared" si="192"/>
        <v>#VALUE!</v>
      </c>
      <c r="S910" s="130" t="e">
        <f t="shared" si="193"/>
        <v>#VALUE!</v>
      </c>
      <c r="T910" s="55">
        <v>0</v>
      </c>
      <c r="U910" s="113" t="e">
        <f t="shared" si="194"/>
        <v>#VALUE!</v>
      </c>
      <c r="V910" s="11"/>
      <c r="W910" s="11"/>
      <c r="AC910" s="100" t="str">
        <f t="shared" si="195"/>
        <v/>
      </c>
      <c r="AD910" s="129" t="e">
        <f t="shared" si="196"/>
        <v>#VALUE!</v>
      </c>
      <c r="AE910" s="5" t="e">
        <f t="shared" si="197"/>
        <v>#VALUE!</v>
      </c>
    </row>
    <row r="911" spans="1:31" s="22" customFormat="1" x14ac:dyDescent="0.2">
      <c r="A911" s="41" t="str">
        <f>IF(F911="","",1+MAX(A$10:A910))</f>
        <v/>
      </c>
      <c r="B911" s="21"/>
      <c r="C911" s="20">
        <v>420</v>
      </c>
      <c r="D911" s="18" t="s">
        <v>110</v>
      </c>
      <c r="E911" s="113"/>
      <c r="F911" s="11"/>
      <c r="G911" s="113"/>
      <c r="H911" s="114">
        <v>0</v>
      </c>
      <c r="I911" s="113">
        <f t="shared" si="198"/>
        <v>0</v>
      </c>
      <c r="J911" s="113">
        <f t="shared" si="199"/>
        <v>0</v>
      </c>
      <c r="K911" s="113" t="str">
        <f>IF(ISERROR(VLOOKUP(AC911,Nachträge!$A$2:$Y$646,25,FALSE)),"",VLOOKUP(AC911,Nachträge!$A$2:$Y$646,25,FALSE))</f>
        <v/>
      </c>
      <c r="L911" s="114">
        <v>0</v>
      </c>
      <c r="M911" s="113" t="e">
        <f t="shared" si="200"/>
        <v>#VALUE!</v>
      </c>
      <c r="N911" s="113" t="e">
        <f t="shared" si="201"/>
        <v>#VALUE!</v>
      </c>
      <c r="O911" s="113" t="e">
        <f t="shared" si="202"/>
        <v>#VALUE!</v>
      </c>
      <c r="P911" s="113" t="e">
        <f t="shared" si="203"/>
        <v>#VALUE!</v>
      </c>
      <c r="Q911" s="113">
        <f>SUMIFS(Zahlungsfreigabe!$L$12:$L$1000,Zahlungsfreigabe!$C$12:$C$1000,Baukosten!F911,Zahlungsfreigabe!$E$12:$E$1000,D911)</f>
        <v>0</v>
      </c>
      <c r="R911" s="113" t="e">
        <f t="shared" si="192"/>
        <v>#VALUE!</v>
      </c>
      <c r="S911" s="130" t="e">
        <f t="shared" si="193"/>
        <v>#VALUE!</v>
      </c>
      <c r="T911" s="55">
        <v>0</v>
      </c>
      <c r="U911" s="113" t="e">
        <f t="shared" si="194"/>
        <v>#VALUE!</v>
      </c>
      <c r="V911" s="11"/>
      <c r="W911" s="11"/>
      <c r="AC911" s="100" t="str">
        <f t="shared" si="195"/>
        <v/>
      </c>
      <c r="AD911" s="129" t="e">
        <f t="shared" si="196"/>
        <v>#VALUE!</v>
      </c>
      <c r="AE911" s="5" t="e">
        <f t="shared" si="197"/>
        <v>#VALUE!</v>
      </c>
    </row>
    <row r="912" spans="1:31" s="22" customFormat="1" x14ac:dyDescent="0.2">
      <c r="A912" s="41" t="str">
        <f>IF(F912="","",1+MAX(A$10:A911))</f>
        <v/>
      </c>
      <c r="B912" s="21"/>
      <c r="C912" s="20">
        <v>420</v>
      </c>
      <c r="D912" s="18" t="s">
        <v>110</v>
      </c>
      <c r="E912" s="113"/>
      <c r="F912" s="11"/>
      <c r="G912" s="113"/>
      <c r="H912" s="114">
        <v>0</v>
      </c>
      <c r="I912" s="113">
        <f t="shared" si="198"/>
        <v>0</v>
      </c>
      <c r="J912" s="113">
        <f t="shared" si="199"/>
        <v>0</v>
      </c>
      <c r="K912" s="113" t="str">
        <f>IF(ISERROR(VLOOKUP(AC912,Nachträge!$A$2:$Y$646,25,FALSE)),"",VLOOKUP(AC912,Nachträge!$A$2:$Y$646,25,FALSE))</f>
        <v/>
      </c>
      <c r="L912" s="114">
        <v>0</v>
      </c>
      <c r="M912" s="113" t="e">
        <f t="shared" si="200"/>
        <v>#VALUE!</v>
      </c>
      <c r="N912" s="113" t="e">
        <f t="shared" si="201"/>
        <v>#VALUE!</v>
      </c>
      <c r="O912" s="113" t="e">
        <f t="shared" si="202"/>
        <v>#VALUE!</v>
      </c>
      <c r="P912" s="113" t="e">
        <f t="shared" si="203"/>
        <v>#VALUE!</v>
      </c>
      <c r="Q912" s="113">
        <f>SUMIFS(Zahlungsfreigabe!$L$12:$L$1000,Zahlungsfreigabe!$C$12:$C$1000,Baukosten!F912,Zahlungsfreigabe!$E$12:$E$1000,D912)</f>
        <v>0</v>
      </c>
      <c r="R912" s="113" t="e">
        <f t="shared" si="192"/>
        <v>#VALUE!</v>
      </c>
      <c r="S912" s="130" t="e">
        <f t="shared" si="193"/>
        <v>#VALUE!</v>
      </c>
      <c r="T912" s="55">
        <v>0</v>
      </c>
      <c r="U912" s="113" t="e">
        <f t="shared" si="194"/>
        <v>#VALUE!</v>
      </c>
      <c r="V912" s="11"/>
      <c r="W912" s="11"/>
      <c r="AC912" s="100" t="str">
        <f t="shared" si="195"/>
        <v/>
      </c>
      <c r="AD912" s="129" t="e">
        <f t="shared" si="196"/>
        <v>#VALUE!</v>
      </c>
      <c r="AE912" s="5" t="e">
        <f t="shared" si="197"/>
        <v>#VALUE!</v>
      </c>
    </row>
    <row r="913" spans="1:31" s="22" customFormat="1" x14ac:dyDescent="0.2">
      <c r="A913" s="41" t="str">
        <f>IF(F913="","",1+MAX(A$10:A912))</f>
        <v/>
      </c>
      <c r="B913" s="21"/>
      <c r="C913" s="20">
        <v>420</v>
      </c>
      <c r="D913" s="18" t="s">
        <v>110</v>
      </c>
      <c r="E913" s="113"/>
      <c r="F913" s="11"/>
      <c r="G913" s="113"/>
      <c r="H913" s="114">
        <v>0</v>
      </c>
      <c r="I913" s="113">
        <f t="shared" si="198"/>
        <v>0</v>
      </c>
      <c r="J913" s="113">
        <f t="shared" si="199"/>
        <v>0</v>
      </c>
      <c r="K913" s="113" t="str">
        <f>IF(ISERROR(VLOOKUP(AC913,Nachträge!$A$2:$Y$646,25,FALSE)),"",VLOOKUP(AC913,Nachträge!$A$2:$Y$646,25,FALSE))</f>
        <v/>
      </c>
      <c r="L913" s="114">
        <v>0</v>
      </c>
      <c r="M913" s="113" t="e">
        <f t="shared" si="200"/>
        <v>#VALUE!</v>
      </c>
      <c r="N913" s="113" t="e">
        <f t="shared" si="201"/>
        <v>#VALUE!</v>
      </c>
      <c r="O913" s="113" t="e">
        <f t="shared" si="202"/>
        <v>#VALUE!</v>
      </c>
      <c r="P913" s="113" t="e">
        <f t="shared" si="203"/>
        <v>#VALUE!</v>
      </c>
      <c r="Q913" s="113">
        <f>SUMIFS(Zahlungsfreigabe!$L$12:$L$1000,Zahlungsfreigabe!$C$12:$C$1000,Baukosten!F913,Zahlungsfreigabe!$E$12:$E$1000,D913)</f>
        <v>0</v>
      </c>
      <c r="R913" s="113" t="e">
        <f t="shared" si="192"/>
        <v>#VALUE!</v>
      </c>
      <c r="S913" s="130" t="e">
        <f t="shared" si="193"/>
        <v>#VALUE!</v>
      </c>
      <c r="T913" s="55">
        <v>0</v>
      </c>
      <c r="U913" s="113" t="e">
        <f t="shared" si="194"/>
        <v>#VALUE!</v>
      </c>
      <c r="V913" s="11"/>
      <c r="W913" s="11"/>
      <c r="AC913" s="100" t="str">
        <f t="shared" si="195"/>
        <v/>
      </c>
      <c r="AD913" s="129" t="e">
        <f t="shared" si="196"/>
        <v>#VALUE!</v>
      </c>
      <c r="AE913" s="5" t="e">
        <f t="shared" si="197"/>
        <v>#VALUE!</v>
      </c>
    </row>
    <row r="914" spans="1:31" s="22" customFormat="1" x14ac:dyDescent="0.2">
      <c r="A914" s="41" t="str">
        <f>IF(F914="","",1+MAX(A$10:A913))</f>
        <v/>
      </c>
      <c r="B914" s="21"/>
      <c r="C914" s="20">
        <v>420</v>
      </c>
      <c r="D914" s="18" t="s">
        <v>110</v>
      </c>
      <c r="E914" s="113"/>
      <c r="F914" s="11"/>
      <c r="G914" s="113"/>
      <c r="H914" s="114">
        <v>0</v>
      </c>
      <c r="I914" s="113">
        <f t="shared" si="198"/>
        <v>0</v>
      </c>
      <c r="J914" s="113">
        <f t="shared" si="199"/>
        <v>0</v>
      </c>
      <c r="K914" s="113" t="str">
        <f>IF(ISERROR(VLOOKUP(AC914,Nachträge!$A$2:$Y$646,25,FALSE)),"",VLOOKUP(AC914,Nachträge!$A$2:$Y$646,25,FALSE))</f>
        <v/>
      </c>
      <c r="L914" s="114">
        <v>0</v>
      </c>
      <c r="M914" s="113" t="e">
        <f t="shared" si="200"/>
        <v>#VALUE!</v>
      </c>
      <c r="N914" s="113" t="e">
        <f t="shared" si="201"/>
        <v>#VALUE!</v>
      </c>
      <c r="O914" s="113" t="e">
        <f t="shared" si="202"/>
        <v>#VALUE!</v>
      </c>
      <c r="P914" s="113" t="e">
        <f t="shared" si="203"/>
        <v>#VALUE!</v>
      </c>
      <c r="Q914" s="113">
        <f>SUMIFS(Zahlungsfreigabe!$L$12:$L$1000,Zahlungsfreigabe!$C$12:$C$1000,Baukosten!F914,Zahlungsfreigabe!$E$12:$E$1000,D914)</f>
        <v>0</v>
      </c>
      <c r="R914" s="113" t="e">
        <f t="shared" si="192"/>
        <v>#VALUE!</v>
      </c>
      <c r="S914" s="130" t="e">
        <f t="shared" si="193"/>
        <v>#VALUE!</v>
      </c>
      <c r="T914" s="55">
        <v>0</v>
      </c>
      <c r="U914" s="113" t="e">
        <f t="shared" si="194"/>
        <v>#VALUE!</v>
      </c>
      <c r="V914" s="11"/>
      <c r="W914" s="11"/>
      <c r="AC914" s="100" t="str">
        <f t="shared" si="195"/>
        <v/>
      </c>
      <c r="AD914" s="129" t="e">
        <f t="shared" si="196"/>
        <v>#VALUE!</v>
      </c>
      <c r="AE914" s="5" t="e">
        <f t="shared" si="197"/>
        <v>#VALUE!</v>
      </c>
    </row>
    <row r="915" spans="1:31" s="22" customFormat="1" x14ac:dyDescent="0.2">
      <c r="A915" s="41" t="str">
        <f>IF(F915="","",1+MAX(A$10:A914))</f>
        <v/>
      </c>
      <c r="B915" s="21"/>
      <c r="C915" s="20">
        <v>420</v>
      </c>
      <c r="D915" s="18" t="s">
        <v>110</v>
      </c>
      <c r="E915" s="113"/>
      <c r="F915" s="11"/>
      <c r="G915" s="113"/>
      <c r="H915" s="114">
        <v>0</v>
      </c>
      <c r="I915" s="113">
        <f t="shared" si="198"/>
        <v>0</v>
      </c>
      <c r="J915" s="113">
        <f t="shared" si="199"/>
        <v>0</v>
      </c>
      <c r="K915" s="113" t="str">
        <f>IF(ISERROR(VLOOKUP(AC915,Nachträge!$A$2:$Y$646,25,FALSE)),"",VLOOKUP(AC915,Nachträge!$A$2:$Y$646,25,FALSE))</f>
        <v/>
      </c>
      <c r="L915" s="114">
        <v>0</v>
      </c>
      <c r="M915" s="113" t="e">
        <f t="shared" si="200"/>
        <v>#VALUE!</v>
      </c>
      <c r="N915" s="113" t="e">
        <f t="shared" si="201"/>
        <v>#VALUE!</v>
      </c>
      <c r="O915" s="113" t="e">
        <f t="shared" si="202"/>
        <v>#VALUE!</v>
      </c>
      <c r="P915" s="113" t="e">
        <f t="shared" si="203"/>
        <v>#VALUE!</v>
      </c>
      <c r="Q915" s="113">
        <f>SUMIFS(Zahlungsfreigabe!$L$12:$L$1000,Zahlungsfreigabe!$C$12:$C$1000,Baukosten!F915,Zahlungsfreigabe!$E$12:$E$1000,D915)</f>
        <v>0</v>
      </c>
      <c r="R915" s="113" t="e">
        <f t="shared" si="192"/>
        <v>#VALUE!</v>
      </c>
      <c r="S915" s="130" t="e">
        <f t="shared" si="193"/>
        <v>#VALUE!</v>
      </c>
      <c r="T915" s="55">
        <v>0</v>
      </c>
      <c r="U915" s="113" t="e">
        <f t="shared" si="194"/>
        <v>#VALUE!</v>
      </c>
      <c r="V915" s="11"/>
      <c r="W915" s="11"/>
      <c r="AC915" s="100" t="str">
        <f t="shared" si="195"/>
        <v/>
      </c>
      <c r="AD915" s="129" t="e">
        <f t="shared" si="196"/>
        <v>#VALUE!</v>
      </c>
      <c r="AE915" s="5" t="e">
        <f t="shared" si="197"/>
        <v>#VALUE!</v>
      </c>
    </row>
    <row r="916" spans="1:31" s="22" customFormat="1" x14ac:dyDescent="0.2">
      <c r="A916" s="41" t="str">
        <f>IF(F916="","",1+MAX(A$10:A915))</f>
        <v/>
      </c>
      <c r="B916" s="21"/>
      <c r="C916" s="20">
        <v>420</v>
      </c>
      <c r="D916" s="18" t="s">
        <v>110</v>
      </c>
      <c r="E916" s="113"/>
      <c r="F916" s="11"/>
      <c r="G916" s="113"/>
      <c r="H916" s="114">
        <v>0</v>
      </c>
      <c r="I916" s="113">
        <f t="shared" si="198"/>
        <v>0</v>
      </c>
      <c r="J916" s="113">
        <f t="shared" si="199"/>
        <v>0</v>
      </c>
      <c r="K916" s="113" t="str">
        <f>IF(ISERROR(VLOOKUP(AC916,Nachträge!$A$2:$Y$646,25,FALSE)),"",VLOOKUP(AC916,Nachträge!$A$2:$Y$646,25,FALSE))</f>
        <v/>
      </c>
      <c r="L916" s="114">
        <v>0</v>
      </c>
      <c r="M916" s="113" t="e">
        <f t="shared" si="200"/>
        <v>#VALUE!</v>
      </c>
      <c r="N916" s="113" t="e">
        <f t="shared" si="201"/>
        <v>#VALUE!</v>
      </c>
      <c r="O916" s="113" t="e">
        <f t="shared" si="202"/>
        <v>#VALUE!</v>
      </c>
      <c r="P916" s="113" t="e">
        <f t="shared" si="203"/>
        <v>#VALUE!</v>
      </c>
      <c r="Q916" s="113">
        <f>SUMIFS(Zahlungsfreigabe!$L$12:$L$1000,Zahlungsfreigabe!$C$12:$C$1000,Baukosten!F916,Zahlungsfreigabe!$E$12:$E$1000,D916)</f>
        <v>0</v>
      </c>
      <c r="R916" s="113" t="e">
        <f t="shared" si="192"/>
        <v>#VALUE!</v>
      </c>
      <c r="S916" s="130" t="e">
        <f t="shared" si="193"/>
        <v>#VALUE!</v>
      </c>
      <c r="T916" s="55">
        <v>0</v>
      </c>
      <c r="U916" s="113" t="e">
        <f t="shared" si="194"/>
        <v>#VALUE!</v>
      </c>
      <c r="V916" s="11"/>
      <c r="W916" s="11"/>
      <c r="AC916" s="100" t="str">
        <f t="shared" si="195"/>
        <v/>
      </c>
      <c r="AD916" s="129" t="e">
        <f t="shared" si="196"/>
        <v>#VALUE!</v>
      </c>
      <c r="AE916" s="5" t="e">
        <f t="shared" si="197"/>
        <v>#VALUE!</v>
      </c>
    </row>
    <row r="917" spans="1:31" s="22" customFormat="1" x14ac:dyDescent="0.2">
      <c r="A917" s="41" t="str">
        <f>IF(F917="","",1+MAX(A$10:A916))</f>
        <v/>
      </c>
      <c r="B917" s="21"/>
      <c r="C917" s="20">
        <v>420</v>
      </c>
      <c r="D917" s="18" t="s">
        <v>110</v>
      </c>
      <c r="E917" s="113"/>
      <c r="F917" s="11"/>
      <c r="G917" s="113"/>
      <c r="H917" s="114">
        <v>0</v>
      </c>
      <c r="I917" s="113">
        <f t="shared" si="198"/>
        <v>0</v>
      </c>
      <c r="J917" s="113">
        <f t="shared" si="199"/>
        <v>0</v>
      </c>
      <c r="K917" s="113" t="str">
        <f>IF(ISERROR(VLOOKUP(AC917,Nachträge!$A$2:$Y$646,25,FALSE)),"",VLOOKUP(AC917,Nachträge!$A$2:$Y$646,25,FALSE))</f>
        <v/>
      </c>
      <c r="L917" s="114">
        <v>0</v>
      </c>
      <c r="M917" s="113" t="e">
        <f t="shared" si="200"/>
        <v>#VALUE!</v>
      </c>
      <c r="N917" s="113" t="e">
        <f t="shared" si="201"/>
        <v>#VALUE!</v>
      </c>
      <c r="O917" s="113" t="e">
        <f t="shared" si="202"/>
        <v>#VALUE!</v>
      </c>
      <c r="P917" s="113" t="e">
        <f t="shared" si="203"/>
        <v>#VALUE!</v>
      </c>
      <c r="Q917" s="113">
        <f>SUMIFS(Zahlungsfreigabe!$L$12:$L$1000,Zahlungsfreigabe!$C$12:$C$1000,Baukosten!F917,Zahlungsfreigabe!$E$12:$E$1000,D917)</f>
        <v>0</v>
      </c>
      <c r="R917" s="113" t="e">
        <f t="shared" si="192"/>
        <v>#VALUE!</v>
      </c>
      <c r="S917" s="130" t="e">
        <f t="shared" si="193"/>
        <v>#VALUE!</v>
      </c>
      <c r="T917" s="55">
        <v>0</v>
      </c>
      <c r="U917" s="113" t="e">
        <f t="shared" si="194"/>
        <v>#VALUE!</v>
      </c>
      <c r="V917" s="11"/>
      <c r="W917" s="11"/>
      <c r="AC917" s="100" t="str">
        <f t="shared" si="195"/>
        <v/>
      </c>
      <c r="AD917" s="129" t="e">
        <f t="shared" si="196"/>
        <v>#VALUE!</v>
      </c>
      <c r="AE917" s="5" t="e">
        <f t="shared" si="197"/>
        <v>#VALUE!</v>
      </c>
    </row>
    <row r="918" spans="1:31" s="22" customFormat="1" x14ac:dyDescent="0.2">
      <c r="A918" s="41" t="str">
        <f>IF(F918="","",1+MAX(A$10:A917))</f>
        <v/>
      </c>
      <c r="B918" s="21"/>
      <c r="C918" s="20">
        <v>420</v>
      </c>
      <c r="D918" s="18" t="s">
        <v>110</v>
      </c>
      <c r="E918" s="113"/>
      <c r="F918" s="11"/>
      <c r="G918" s="113"/>
      <c r="H918" s="114">
        <v>0</v>
      </c>
      <c r="I918" s="113">
        <f t="shared" si="198"/>
        <v>0</v>
      </c>
      <c r="J918" s="113">
        <f t="shared" si="199"/>
        <v>0</v>
      </c>
      <c r="K918" s="113" t="str">
        <f>IF(ISERROR(VLOOKUP(AC918,Nachträge!$A$2:$Y$646,25,FALSE)),"",VLOOKUP(AC918,Nachträge!$A$2:$Y$646,25,FALSE))</f>
        <v/>
      </c>
      <c r="L918" s="114">
        <v>0</v>
      </c>
      <c r="M918" s="113" t="e">
        <f t="shared" si="200"/>
        <v>#VALUE!</v>
      </c>
      <c r="N918" s="113" t="e">
        <f t="shared" si="201"/>
        <v>#VALUE!</v>
      </c>
      <c r="O918" s="113" t="e">
        <f t="shared" si="202"/>
        <v>#VALUE!</v>
      </c>
      <c r="P918" s="113" t="e">
        <f t="shared" si="203"/>
        <v>#VALUE!</v>
      </c>
      <c r="Q918" s="113">
        <f>SUMIFS(Zahlungsfreigabe!$L$12:$L$1000,Zahlungsfreigabe!$C$12:$C$1000,Baukosten!F918,Zahlungsfreigabe!$E$12:$E$1000,D918)</f>
        <v>0</v>
      </c>
      <c r="R918" s="113" t="e">
        <f t="shared" si="192"/>
        <v>#VALUE!</v>
      </c>
      <c r="S918" s="130" t="e">
        <f t="shared" si="193"/>
        <v>#VALUE!</v>
      </c>
      <c r="T918" s="55">
        <v>0</v>
      </c>
      <c r="U918" s="113" t="e">
        <f t="shared" si="194"/>
        <v>#VALUE!</v>
      </c>
      <c r="V918" s="11"/>
      <c r="W918" s="11"/>
      <c r="AC918" s="100" t="str">
        <f t="shared" si="195"/>
        <v/>
      </c>
      <c r="AD918" s="129" t="e">
        <f t="shared" si="196"/>
        <v>#VALUE!</v>
      </c>
      <c r="AE918" s="5" t="e">
        <f t="shared" si="197"/>
        <v>#VALUE!</v>
      </c>
    </row>
    <row r="919" spans="1:31" s="22" customFormat="1" x14ac:dyDescent="0.2">
      <c r="A919" s="41" t="str">
        <f>IF(F919="","",1+MAX(A$10:A918))</f>
        <v/>
      </c>
      <c r="B919" s="21"/>
      <c r="C919" s="20">
        <v>420</v>
      </c>
      <c r="D919" s="18" t="s">
        <v>110</v>
      </c>
      <c r="E919" s="113"/>
      <c r="F919" s="11"/>
      <c r="G919" s="113"/>
      <c r="H919" s="114">
        <v>0</v>
      </c>
      <c r="I919" s="113">
        <f t="shared" si="198"/>
        <v>0</v>
      </c>
      <c r="J919" s="113">
        <f t="shared" si="199"/>
        <v>0</v>
      </c>
      <c r="K919" s="113" t="str">
        <f>IF(ISERROR(VLOOKUP(AC919,Nachträge!$A$2:$Y$646,25,FALSE)),"",VLOOKUP(AC919,Nachträge!$A$2:$Y$646,25,FALSE))</f>
        <v/>
      </c>
      <c r="L919" s="114">
        <v>0</v>
      </c>
      <c r="M919" s="113" t="e">
        <f t="shared" si="200"/>
        <v>#VALUE!</v>
      </c>
      <c r="N919" s="113" t="e">
        <f t="shared" si="201"/>
        <v>#VALUE!</v>
      </c>
      <c r="O919" s="113" t="e">
        <f t="shared" si="202"/>
        <v>#VALUE!</v>
      </c>
      <c r="P919" s="113" t="e">
        <f t="shared" si="203"/>
        <v>#VALUE!</v>
      </c>
      <c r="Q919" s="113">
        <f>SUMIFS(Zahlungsfreigabe!$L$12:$L$1000,Zahlungsfreigabe!$C$12:$C$1000,Baukosten!F919,Zahlungsfreigabe!$E$12:$E$1000,D919)</f>
        <v>0</v>
      </c>
      <c r="R919" s="113" t="e">
        <f t="shared" si="192"/>
        <v>#VALUE!</v>
      </c>
      <c r="S919" s="130" t="e">
        <f t="shared" si="193"/>
        <v>#VALUE!</v>
      </c>
      <c r="T919" s="55">
        <v>0</v>
      </c>
      <c r="U919" s="113" t="e">
        <f t="shared" si="194"/>
        <v>#VALUE!</v>
      </c>
      <c r="V919" s="11"/>
      <c r="W919" s="11"/>
      <c r="AC919" s="100" t="str">
        <f t="shared" si="195"/>
        <v/>
      </c>
      <c r="AD919" s="129" t="e">
        <f t="shared" si="196"/>
        <v>#VALUE!</v>
      </c>
      <c r="AE919" s="5" t="e">
        <f t="shared" si="197"/>
        <v>#VALUE!</v>
      </c>
    </row>
    <row r="920" spans="1:31" s="22" customFormat="1" x14ac:dyDescent="0.2">
      <c r="A920" s="41" t="str">
        <f>IF(F920="","",1+MAX(A$10:A919))</f>
        <v/>
      </c>
      <c r="B920" s="21"/>
      <c r="C920" s="20">
        <v>420</v>
      </c>
      <c r="D920" s="18" t="s">
        <v>110</v>
      </c>
      <c r="E920" s="113"/>
      <c r="F920" s="11"/>
      <c r="G920" s="113"/>
      <c r="H920" s="114">
        <v>0</v>
      </c>
      <c r="I920" s="113">
        <f t="shared" si="198"/>
        <v>0</v>
      </c>
      <c r="J920" s="113">
        <f t="shared" si="199"/>
        <v>0</v>
      </c>
      <c r="K920" s="113" t="str">
        <f>IF(ISERROR(VLOOKUP(AC920,Nachträge!$A$2:$Y$646,25,FALSE)),"",VLOOKUP(AC920,Nachträge!$A$2:$Y$646,25,FALSE))</f>
        <v/>
      </c>
      <c r="L920" s="114">
        <v>0</v>
      </c>
      <c r="M920" s="113" t="e">
        <f t="shared" si="200"/>
        <v>#VALUE!</v>
      </c>
      <c r="N920" s="113" t="e">
        <f t="shared" si="201"/>
        <v>#VALUE!</v>
      </c>
      <c r="O920" s="113" t="e">
        <f t="shared" si="202"/>
        <v>#VALUE!</v>
      </c>
      <c r="P920" s="113" t="e">
        <f t="shared" si="203"/>
        <v>#VALUE!</v>
      </c>
      <c r="Q920" s="113">
        <f>SUMIFS(Zahlungsfreigabe!$L$12:$L$1000,Zahlungsfreigabe!$C$12:$C$1000,Baukosten!F920,Zahlungsfreigabe!$E$12:$E$1000,D920)</f>
        <v>0</v>
      </c>
      <c r="R920" s="113" t="e">
        <f t="shared" si="192"/>
        <v>#VALUE!</v>
      </c>
      <c r="S920" s="130" t="e">
        <f t="shared" si="193"/>
        <v>#VALUE!</v>
      </c>
      <c r="T920" s="55">
        <v>0</v>
      </c>
      <c r="U920" s="113" t="e">
        <f t="shared" si="194"/>
        <v>#VALUE!</v>
      </c>
      <c r="V920" s="11"/>
      <c r="W920" s="11"/>
      <c r="AC920" s="100" t="str">
        <f t="shared" si="195"/>
        <v/>
      </c>
      <c r="AD920" s="129" t="e">
        <f t="shared" si="196"/>
        <v>#VALUE!</v>
      </c>
      <c r="AE920" s="5" t="e">
        <f t="shared" si="197"/>
        <v>#VALUE!</v>
      </c>
    </row>
    <row r="921" spans="1:31" s="22" customFormat="1" x14ac:dyDescent="0.2">
      <c r="A921" s="41" t="str">
        <f>IF(F921="","",1+MAX(A$10:A920))</f>
        <v/>
      </c>
      <c r="B921" s="21"/>
      <c r="C921" s="20">
        <v>420</v>
      </c>
      <c r="D921" s="18" t="s">
        <v>110</v>
      </c>
      <c r="E921" s="113"/>
      <c r="F921" s="11"/>
      <c r="G921" s="113"/>
      <c r="H921" s="114">
        <v>0</v>
      </c>
      <c r="I921" s="113">
        <f t="shared" si="198"/>
        <v>0</v>
      </c>
      <c r="J921" s="113">
        <f t="shared" si="199"/>
        <v>0</v>
      </c>
      <c r="K921" s="113" t="str">
        <f>IF(ISERROR(VLOOKUP(AC921,Nachträge!$A$2:$Y$646,25,FALSE)),"",VLOOKUP(AC921,Nachträge!$A$2:$Y$646,25,FALSE))</f>
        <v/>
      </c>
      <c r="L921" s="114">
        <v>0</v>
      </c>
      <c r="M921" s="113" t="e">
        <f t="shared" si="200"/>
        <v>#VALUE!</v>
      </c>
      <c r="N921" s="113" t="e">
        <f t="shared" si="201"/>
        <v>#VALUE!</v>
      </c>
      <c r="O921" s="113" t="e">
        <f t="shared" si="202"/>
        <v>#VALUE!</v>
      </c>
      <c r="P921" s="113" t="e">
        <f t="shared" si="203"/>
        <v>#VALUE!</v>
      </c>
      <c r="Q921" s="113">
        <f>SUMIFS(Zahlungsfreigabe!$L$12:$L$1000,Zahlungsfreigabe!$C$12:$C$1000,Baukosten!F921,Zahlungsfreigabe!$E$12:$E$1000,D921)</f>
        <v>0</v>
      </c>
      <c r="R921" s="113" t="e">
        <f t="shared" si="192"/>
        <v>#VALUE!</v>
      </c>
      <c r="S921" s="130" t="e">
        <f t="shared" si="193"/>
        <v>#VALUE!</v>
      </c>
      <c r="T921" s="55">
        <v>0</v>
      </c>
      <c r="U921" s="113" t="e">
        <f t="shared" si="194"/>
        <v>#VALUE!</v>
      </c>
      <c r="V921" s="11"/>
      <c r="W921" s="11"/>
      <c r="AC921" s="100" t="str">
        <f t="shared" si="195"/>
        <v/>
      </c>
      <c r="AD921" s="129" t="e">
        <f t="shared" si="196"/>
        <v>#VALUE!</v>
      </c>
      <c r="AE921" s="5" t="e">
        <f t="shared" si="197"/>
        <v>#VALUE!</v>
      </c>
    </row>
    <row r="922" spans="1:31" s="22" customFormat="1" x14ac:dyDescent="0.2">
      <c r="A922" s="41" t="str">
        <f>IF(F922="","",1+MAX(A$10:A921))</f>
        <v/>
      </c>
      <c r="B922" s="21"/>
      <c r="C922" s="20">
        <v>420</v>
      </c>
      <c r="D922" s="18" t="s">
        <v>110</v>
      </c>
      <c r="E922" s="113"/>
      <c r="F922" s="11"/>
      <c r="G922" s="113"/>
      <c r="H922" s="114">
        <v>0</v>
      </c>
      <c r="I922" s="113">
        <f t="shared" si="198"/>
        <v>0</v>
      </c>
      <c r="J922" s="113">
        <f t="shared" si="199"/>
        <v>0</v>
      </c>
      <c r="K922" s="113" t="str">
        <f>IF(ISERROR(VLOOKUP(AC922,Nachträge!$A$2:$Y$646,25,FALSE)),"",VLOOKUP(AC922,Nachträge!$A$2:$Y$646,25,FALSE))</f>
        <v/>
      </c>
      <c r="L922" s="114">
        <v>0</v>
      </c>
      <c r="M922" s="113" t="e">
        <f t="shared" si="200"/>
        <v>#VALUE!</v>
      </c>
      <c r="N922" s="113" t="e">
        <f t="shared" si="201"/>
        <v>#VALUE!</v>
      </c>
      <c r="O922" s="113" t="e">
        <f t="shared" si="202"/>
        <v>#VALUE!</v>
      </c>
      <c r="P922" s="113" t="e">
        <f t="shared" si="203"/>
        <v>#VALUE!</v>
      </c>
      <c r="Q922" s="113">
        <f>SUMIFS(Zahlungsfreigabe!$L$12:$L$1000,Zahlungsfreigabe!$C$12:$C$1000,Baukosten!F922,Zahlungsfreigabe!$E$12:$E$1000,D922)</f>
        <v>0</v>
      </c>
      <c r="R922" s="113" t="e">
        <f t="shared" si="192"/>
        <v>#VALUE!</v>
      </c>
      <c r="S922" s="130" t="e">
        <f t="shared" si="193"/>
        <v>#VALUE!</v>
      </c>
      <c r="T922" s="55">
        <v>0</v>
      </c>
      <c r="U922" s="113" t="e">
        <f t="shared" si="194"/>
        <v>#VALUE!</v>
      </c>
      <c r="V922" s="11"/>
      <c r="W922" s="11"/>
      <c r="AC922" s="100" t="str">
        <f t="shared" si="195"/>
        <v/>
      </c>
      <c r="AD922" s="129" t="e">
        <f t="shared" si="196"/>
        <v>#VALUE!</v>
      </c>
      <c r="AE922" s="5" t="e">
        <f t="shared" si="197"/>
        <v>#VALUE!</v>
      </c>
    </row>
    <row r="923" spans="1:31" s="22" customFormat="1" x14ac:dyDescent="0.2">
      <c r="A923" s="41" t="str">
        <f>IF(F923="","",1+MAX(A$10:A922))</f>
        <v/>
      </c>
      <c r="B923" s="21"/>
      <c r="C923" s="20">
        <v>420</v>
      </c>
      <c r="D923" s="18" t="s">
        <v>110</v>
      </c>
      <c r="E923" s="113"/>
      <c r="F923" s="11"/>
      <c r="G923" s="113"/>
      <c r="H923" s="114">
        <v>0</v>
      </c>
      <c r="I923" s="113">
        <f t="shared" si="198"/>
        <v>0</v>
      </c>
      <c r="J923" s="113">
        <f t="shared" si="199"/>
        <v>0</v>
      </c>
      <c r="K923" s="113" t="str">
        <f>IF(ISERROR(VLOOKUP(AC923,Nachträge!$A$2:$Y$646,25,FALSE)),"",VLOOKUP(AC923,Nachträge!$A$2:$Y$646,25,FALSE))</f>
        <v/>
      </c>
      <c r="L923" s="114">
        <v>0</v>
      </c>
      <c r="M923" s="113" t="e">
        <f t="shared" si="200"/>
        <v>#VALUE!</v>
      </c>
      <c r="N923" s="113" t="e">
        <f t="shared" si="201"/>
        <v>#VALUE!</v>
      </c>
      <c r="O923" s="113" t="e">
        <f t="shared" si="202"/>
        <v>#VALUE!</v>
      </c>
      <c r="P923" s="113" t="e">
        <f t="shared" si="203"/>
        <v>#VALUE!</v>
      </c>
      <c r="Q923" s="113">
        <f>SUMIFS(Zahlungsfreigabe!$L$12:$L$1000,Zahlungsfreigabe!$C$12:$C$1000,Baukosten!F923,Zahlungsfreigabe!$E$12:$E$1000,D923)</f>
        <v>0</v>
      </c>
      <c r="R923" s="113" t="e">
        <f t="shared" si="192"/>
        <v>#VALUE!</v>
      </c>
      <c r="S923" s="130" t="e">
        <f t="shared" si="193"/>
        <v>#VALUE!</v>
      </c>
      <c r="T923" s="55">
        <v>0</v>
      </c>
      <c r="U923" s="113" t="e">
        <f t="shared" si="194"/>
        <v>#VALUE!</v>
      </c>
      <c r="V923" s="11"/>
      <c r="W923" s="11"/>
      <c r="AC923" s="100" t="str">
        <f t="shared" si="195"/>
        <v/>
      </c>
      <c r="AD923" s="129" t="e">
        <f t="shared" si="196"/>
        <v>#VALUE!</v>
      </c>
      <c r="AE923" s="5" t="e">
        <f t="shared" si="197"/>
        <v>#VALUE!</v>
      </c>
    </row>
    <row r="924" spans="1:31" s="22" customFormat="1" x14ac:dyDescent="0.2">
      <c r="A924" s="41" t="str">
        <f>IF(F924="","",1+MAX(A$10:A923))</f>
        <v/>
      </c>
      <c r="B924" s="21"/>
      <c r="C924" s="20">
        <v>420</v>
      </c>
      <c r="D924" s="18" t="s">
        <v>110</v>
      </c>
      <c r="E924" s="113"/>
      <c r="F924" s="11"/>
      <c r="G924" s="113"/>
      <c r="H924" s="114">
        <v>0</v>
      </c>
      <c r="I924" s="113">
        <f t="shared" si="198"/>
        <v>0</v>
      </c>
      <c r="J924" s="113">
        <f t="shared" si="199"/>
        <v>0</v>
      </c>
      <c r="K924" s="113" t="str">
        <f>IF(ISERROR(VLOOKUP(AC924,Nachträge!$A$2:$Y$646,25,FALSE)),"",VLOOKUP(AC924,Nachträge!$A$2:$Y$646,25,FALSE))</f>
        <v/>
      </c>
      <c r="L924" s="114">
        <v>0</v>
      </c>
      <c r="M924" s="113" t="e">
        <f t="shared" si="200"/>
        <v>#VALUE!</v>
      </c>
      <c r="N924" s="113" t="e">
        <f t="shared" si="201"/>
        <v>#VALUE!</v>
      </c>
      <c r="O924" s="113" t="e">
        <f t="shared" si="202"/>
        <v>#VALUE!</v>
      </c>
      <c r="P924" s="113" t="e">
        <f t="shared" si="203"/>
        <v>#VALUE!</v>
      </c>
      <c r="Q924" s="113">
        <f>SUMIFS(Zahlungsfreigabe!$L$12:$L$1000,Zahlungsfreigabe!$C$12:$C$1000,Baukosten!F924,Zahlungsfreigabe!$E$12:$E$1000,D924)</f>
        <v>0</v>
      </c>
      <c r="R924" s="113" t="e">
        <f t="shared" si="192"/>
        <v>#VALUE!</v>
      </c>
      <c r="S924" s="130" t="e">
        <f t="shared" si="193"/>
        <v>#VALUE!</v>
      </c>
      <c r="T924" s="55">
        <v>0</v>
      </c>
      <c r="U924" s="113" t="e">
        <f t="shared" si="194"/>
        <v>#VALUE!</v>
      </c>
      <c r="V924" s="11"/>
      <c r="W924" s="11"/>
      <c r="AC924" s="100" t="str">
        <f t="shared" si="195"/>
        <v/>
      </c>
      <c r="AD924" s="129" t="e">
        <f t="shared" si="196"/>
        <v>#VALUE!</v>
      </c>
      <c r="AE924" s="5" t="e">
        <f t="shared" si="197"/>
        <v>#VALUE!</v>
      </c>
    </row>
    <row r="925" spans="1:31" s="22" customFormat="1" x14ac:dyDescent="0.2">
      <c r="A925" s="41" t="str">
        <f>IF(F925="","",1+MAX(A$10:A924))</f>
        <v/>
      </c>
      <c r="B925" s="21"/>
      <c r="C925" s="20">
        <v>420</v>
      </c>
      <c r="D925" s="18" t="s">
        <v>110</v>
      </c>
      <c r="E925" s="113"/>
      <c r="F925" s="11"/>
      <c r="G925" s="113"/>
      <c r="H925" s="114">
        <v>0</v>
      </c>
      <c r="I925" s="113">
        <f t="shared" si="198"/>
        <v>0</v>
      </c>
      <c r="J925" s="113">
        <f t="shared" si="199"/>
        <v>0</v>
      </c>
      <c r="K925" s="113" t="str">
        <f>IF(ISERROR(VLOOKUP(AC925,Nachträge!$A$2:$Y$646,25,FALSE)),"",VLOOKUP(AC925,Nachträge!$A$2:$Y$646,25,FALSE))</f>
        <v/>
      </c>
      <c r="L925" s="114">
        <v>0</v>
      </c>
      <c r="M925" s="113" t="e">
        <f t="shared" si="200"/>
        <v>#VALUE!</v>
      </c>
      <c r="N925" s="113" t="e">
        <f t="shared" si="201"/>
        <v>#VALUE!</v>
      </c>
      <c r="O925" s="113" t="e">
        <f t="shared" si="202"/>
        <v>#VALUE!</v>
      </c>
      <c r="P925" s="113" t="e">
        <f t="shared" si="203"/>
        <v>#VALUE!</v>
      </c>
      <c r="Q925" s="113">
        <f>SUMIFS(Zahlungsfreigabe!$L$12:$L$1000,Zahlungsfreigabe!$C$12:$C$1000,Baukosten!F925,Zahlungsfreigabe!$E$12:$E$1000,D925)</f>
        <v>0</v>
      </c>
      <c r="R925" s="113" t="e">
        <f t="shared" si="192"/>
        <v>#VALUE!</v>
      </c>
      <c r="S925" s="130" t="e">
        <f t="shared" si="193"/>
        <v>#VALUE!</v>
      </c>
      <c r="T925" s="55">
        <v>0</v>
      </c>
      <c r="U925" s="113" t="e">
        <f t="shared" si="194"/>
        <v>#VALUE!</v>
      </c>
      <c r="V925" s="11"/>
      <c r="W925" s="11"/>
      <c r="AC925" s="100" t="str">
        <f t="shared" si="195"/>
        <v/>
      </c>
      <c r="AD925" s="129" t="e">
        <f t="shared" si="196"/>
        <v>#VALUE!</v>
      </c>
      <c r="AE925" s="5" t="e">
        <f t="shared" si="197"/>
        <v>#VALUE!</v>
      </c>
    </row>
    <row r="926" spans="1:31" s="22" customFormat="1" x14ac:dyDescent="0.2">
      <c r="A926" s="41" t="str">
        <f>IF(F926="","",1+MAX(A$10:A925))</f>
        <v/>
      </c>
      <c r="B926" s="21"/>
      <c r="C926" s="20">
        <v>430</v>
      </c>
      <c r="D926" s="18" t="s">
        <v>111</v>
      </c>
      <c r="E926" s="113"/>
      <c r="F926" s="11"/>
      <c r="G926" s="113"/>
      <c r="H926" s="114">
        <v>0</v>
      </c>
      <c r="I926" s="113">
        <f t="shared" si="198"/>
        <v>0</v>
      </c>
      <c r="J926" s="113">
        <f t="shared" si="199"/>
        <v>0</v>
      </c>
      <c r="K926" s="113" t="str">
        <f>IF(ISERROR(VLOOKUP(AC926,Nachträge!$A$2:$Y$646,25,FALSE)),"",VLOOKUP(AC926,Nachträge!$A$2:$Y$646,25,FALSE))</f>
        <v/>
      </c>
      <c r="L926" s="114">
        <v>0</v>
      </c>
      <c r="M926" s="113" t="e">
        <f t="shared" si="200"/>
        <v>#VALUE!</v>
      </c>
      <c r="N926" s="113" t="e">
        <f t="shared" si="201"/>
        <v>#VALUE!</v>
      </c>
      <c r="O926" s="113" t="e">
        <f t="shared" si="202"/>
        <v>#VALUE!</v>
      </c>
      <c r="P926" s="113" t="e">
        <f t="shared" si="203"/>
        <v>#VALUE!</v>
      </c>
      <c r="Q926" s="113">
        <f>SUMIFS(Zahlungsfreigabe!$L$12:$L$1000,Zahlungsfreigabe!$C$12:$C$1000,Baukosten!F926,Zahlungsfreigabe!$E$12:$E$1000,D926)</f>
        <v>0</v>
      </c>
      <c r="R926" s="113" t="e">
        <f t="shared" si="192"/>
        <v>#VALUE!</v>
      </c>
      <c r="S926" s="130" t="e">
        <f t="shared" si="193"/>
        <v>#VALUE!</v>
      </c>
      <c r="T926" s="55">
        <v>0</v>
      </c>
      <c r="U926" s="113" t="e">
        <f t="shared" si="194"/>
        <v>#VALUE!</v>
      </c>
      <c r="V926" s="11"/>
      <c r="W926" s="11"/>
      <c r="AC926" s="100" t="str">
        <f t="shared" si="195"/>
        <v/>
      </c>
      <c r="AD926" s="129" t="e">
        <f t="shared" si="196"/>
        <v>#VALUE!</v>
      </c>
      <c r="AE926" s="5" t="e">
        <f t="shared" si="197"/>
        <v>#VALUE!</v>
      </c>
    </row>
    <row r="927" spans="1:31" s="22" customFormat="1" x14ac:dyDescent="0.2">
      <c r="A927" s="41" t="str">
        <f>IF(F927="","",1+MAX(A$10:A926))</f>
        <v/>
      </c>
      <c r="B927" s="21"/>
      <c r="C927" s="20">
        <v>430</v>
      </c>
      <c r="D927" s="18" t="s">
        <v>111</v>
      </c>
      <c r="E927" s="113"/>
      <c r="F927" s="11"/>
      <c r="G927" s="113"/>
      <c r="H927" s="114">
        <v>0</v>
      </c>
      <c r="I927" s="113">
        <f t="shared" si="198"/>
        <v>0</v>
      </c>
      <c r="J927" s="113">
        <f t="shared" si="199"/>
        <v>0</v>
      </c>
      <c r="K927" s="113" t="str">
        <f>IF(ISERROR(VLOOKUP(AC927,Nachträge!$A$2:$Y$646,25,FALSE)),"",VLOOKUP(AC927,Nachträge!$A$2:$Y$646,25,FALSE))</f>
        <v/>
      </c>
      <c r="L927" s="114">
        <v>0</v>
      </c>
      <c r="M927" s="113" t="e">
        <f t="shared" si="200"/>
        <v>#VALUE!</v>
      </c>
      <c r="N927" s="113" t="e">
        <f t="shared" si="201"/>
        <v>#VALUE!</v>
      </c>
      <c r="O927" s="113" t="e">
        <f t="shared" si="202"/>
        <v>#VALUE!</v>
      </c>
      <c r="P927" s="113" t="e">
        <f t="shared" si="203"/>
        <v>#VALUE!</v>
      </c>
      <c r="Q927" s="113">
        <f>SUMIFS(Zahlungsfreigabe!$L$12:$L$1000,Zahlungsfreigabe!$C$12:$C$1000,Baukosten!F927,Zahlungsfreigabe!$E$12:$E$1000,D927)</f>
        <v>0</v>
      </c>
      <c r="R927" s="113" t="e">
        <f t="shared" si="192"/>
        <v>#VALUE!</v>
      </c>
      <c r="S927" s="130" t="e">
        <f t="shared" si="193"/>
        <v>#VALUE!</v>
      </c>
      <c r="T927" s="55">
        <v>0</v>
      </c>
      <c r="U927" s="113" t="e">
        <f t="shared" si="194"/>
        <v>#VALUE!</v>
      </c>
      <c r="V927" s="11"/>
      <c r="W927" s="11"/>
      <c r="AC927" s="100" t="str">
        <f t="shared" si="195"/>
        <v/>
      </c>
      <c r="AD927" s="129" t="e">
        <f t="shared" si="196"/>
        <v>#VALUE!</v>
      </c>
      <c r="AE927" s="5" t="e">
        <f t="shared" si="197"/>
        <v>#VALUE!</v>
      </c>
    </row>
    <row r="928" spans="1:31" s="22" customFormat="1" x14ac:dyDescent="0.2">
      <c r="A928" s="41" t="str">
        <f>IF(F928="","",1+MAX(A$10:A927))</f>
        <v/>
      </c>
      <c r="B928" s="21"/>
      <c r="C928" s="20">
        <v>430</v>
      </c>
      <c r="D928" s="18" t="s">
        <v>111</v>
      </c>
      <c r="E928" s="113"/>
      <c r="F928" s="11"/>
      <c r="G928" s="113"/>
      <c r="H928" s="114">
        <v>0</v>
      </c>
      <c r="I928" s="113">
        <f t="shared" si="198"/>
        <v>0</v>
      </c>
      <c r="J928" s="113">
        <f t="shared" si="199"/>
        <v>0</v>
      </c>
      <c r="K928" s="113" t="str">
        <f>IF(ISERROR(VLOOKUP(AC928,Nachträge!$A$2:$Y$646,25,FALSE)),"",VLOOKUP(AC928,Nachträge!$A$2:$Y$646,25,FALSE))</f>
        <v/>
      </c>
      <c r="L928" s="114">
        <v>0</v>
      </c>
      <c r="M928" s="113" t="e">
        <f t="shared" si="200"/>
        <v>#VALUE!</v>
      </c>
      <c r="N928" s="113" t="e">
        <f t="shared" si="201"/>
        <v>#VALUE!</v>
      </c>
      <c r="O928" s="113" t="e">
        <f t="shared" si="202"/>
        <v>#VALUE!</v>
      </c>
      <c r="P928" s="113" t="e">
        <f t="shared" si="203"/>
        <v>#VALUE!</v>
      </c>
      <c r="Q928" s="113">
        <f>SUMIFS(Zahlungsfreigabe!$L$12:$L$1000,Zahlungsfreigabe!$C$12:$C$1000,Baukosten!F928,Zahlungsfreigabe!$E$12:$E$1000,D928)</f>
        <v>0</v>
      </c>
      <c r="R928" s="113" t="e">
        <f t="shared" si="192"/>
        <v>#VALUE!</v>
      </c>
      <c r="S928" s="130" t="e">
        <f t="shared" si="193"/>
        <v>#VALUE!</v>
      </c>
      <c r="T928" s="55">
        <v>0</v>
      </c>
      <c r="U928" s="113" t="e">
        <f t="shared" si="194"/>
        <v>#VALUE!</v>
      </c>
      <c r="V928" s="11"/>
      <c r="W928" s="11"/>
      <c r="AC928" s="100" t="str">
        <f t="shared" si="195"/>
        <v/>
      </c>
      <c r="AD928" s="129" t="e">
        <f t="shared" si="196"/>
        <v>#VALUE!</v>
      </c>
      <c r="AE928" s="5" t="e">
        <f t="shared" si="197"/>
        <v>#VALUE!</v>
      </c>
    </row>
    <row r="929" spans="1:31" s="22" customFormat="1" x14ac:dyDescent="0.2">
      <c r="A929" s="41" t="str">
        <f>IF(F929="","",1+MAX(A$10:A928))</f>
        <v/>
      </c>
      <c r="B929" s="21"/>
      <c r="C929" s="20">
        <v>430</v>
      </c>
      <c r="D929" s="18" t="s">
        <v>111</v>
      </c>
      <c r="E929" s="113"/>
      <c r="F929" s="11"/>
      <c r="G929" s="113"/>
      <c r="H929" s="114">
        <v>0</v>
      </c>
      <c r="I929" s="113">
        <f t="shared" si="198"/>
        <v>0</v>
      </c>
      <c r="J929" s="113">
        <f t="shared" si="199"/>
        <v>0</v>
      </c>
      <c r="K929" s="113" t="str">
        <f>IF(ISERROR(VLOOKUP(AC929,Nachträge!$A$2:$Y$646,25,FALSE)),"",VLOOKUP(AC929,Nachträge!$A$2:$Y$646,25,FALSE))</f>
        <v/>
      </c>
      <c r="L929" s="114">
        <v>0</v>
      </c>
      <c r="M929" s="113" t="e">
        <f t="shared" si="200"/>
        <v>#VALUE!</v>
      </c>
      <c r="N929" s="113" t="e">
        <f t="shared" si="201"/>
        <v>#VALUE!</v>
      </c>
      <c r="O929" s="113" t="e">
        <f t="shared" si="202"/>
        <v>#VALUE!</v>
      </c>
      <c r="P929" s="113" t="e">
        <f t="shared" si="203"/>
        <v>#VALUE!</v>
      </c>
      <c r="Q929" s="113">
        <f>SUMIFS(Zahlungsfreigabe!$L$12:$L$1000,Zahlungsfreigabe!$C$12:$C$1000,Baukosten!F929,Zahlungsfreigabe!$E$12:$E$1000,D929)</f>
        <v>0</v>
      </c>
      <c r="R929" s="113" t="e">
        <f t="shared" si="192"/>
        <v>#VALUE!</v>
      </c>
      <c r="S929" s="130" t="e">
        <f t="shared" si="193"/>
        <v>#VALUE!</v>
      </c>
      <c r="T929" s="55">
        <v>0</v>
      </c>
      <c r="U929" s="113" t="e">
        <f t="shared" si="194"/>
        <v>#VALUE!</v>
      </c>
      <c r="V929" s="11"/>
      <c r="W929" s="11"/>
      <c r="AC929" s="100" t="str">
        <f t="shared" si="195"/>
        <v/>
      </c>
      <c r="AD929" s="129" t="e">
        <f t="shared" si="196"/>
        <v>#VALUE!</v>
      </c>
      <c r="AE929" s="5" t="e">
        <f t="shared" si="197"/>
        <v>#VALUE!</v>
      </c>
    </row>
    <row r="930" spans="1:31" s="22" customFormat="1" x14ac:dyDescent="0.2">
      <c r="A930" s="41" t="str">
        <f>IF(F930="","",1+MAX(A$10:A929))</f>
        <v/>
      </c>
      <c r="B930" s="21"/>
      <c r="C930" s="20">
        <v>430</v>
      </c>
      <c r="D930" s="18" t="s">
        <v>111</v>
      </c>
      <c r="E930" s="113"/>
      <c r="F930" s="11"/>
      <c r="G930" s="113"/>
      <c r="H930" s="114">
        <v>0</v>
      </c>
      <c r="I930" s="113">
        <f t="shared" si="198"/>
        <v>0</v>
      </c>
      <c r="J930" s="113">
        <f t="shared" si="199"/>
        <v>0</v>
      </c>
      <c r="K930" s="113" t="str">
        <f>IF(ISERROR(VLOOKUP(AC930,Nachträge!$A$2:$Y$646,25,FALSE)),"",VLOOKUP(AC930,Nachträge!$A$2:$Y$646,25,FALSE))</f>
        <v/>
      </c>
      <c r="L930" s="114">
        <v>0</v>
      </c>
      <c r="M930" s="113" t="e">
        <f t="shared" si="200"/>
        <v>#VALUE!</v>
      </c>
      <c r="N930" s="113" t="e">
        <f t="shared" si="201"/>
        <v>#VALUE!</v>
      </c>
      <c r="O930" s="113" t="e">
        <f t="shared" si="202"/>
        <v>#VALUE!</v>
      </c>
      <c r="P930" s="113" t="e">
        <f t="shared" si="203"/>
        <v>#VALUE!</v>
      </c>
      <c r="Q930" s="113">
        <f>SUMIFS(Zahlungsfreigabe!$L$12:$L$1000,Zahlungsfreigabe!$C$12:$C$1000,Baukosten!F930,Zahlungsfreigabe!$E$12:$E$1000,D930)</f>
        <v>0</v>
      </c>
      <c r="R930" s="113" t="e">
        <f t="shared" si="192"/>
        <v>#VALUE!</v>
      </c>
      <c r="S930" s="130" t="e">
        <f t="shared" si="193"/>
        <v>#VALUE!</v>
      </c>
      <c r="T930" s="55">
        <v>0</v>
      </c>
      <c r="U930" s="113" t="e">
        <f t="shared" si="194"/>
        <v>#VALUE!</v>
      </c>
      <c r="V930" s="11"/>
      <c r="W930" s="11"/>
      <c r="AC930" s="100" t="str">
        <f t="shared" si="195"/>
        <v/>
      </c>
      <c r="AD930" s="129" t="e">
        <f t="shared" si="196"/>
        <v>#VALUE!</v>
      </c>
      <c r="AE930" s="5" t="e">
        <f t="shared" si="197"/>
        <v>#VALUE!</v>
      </c>
    </row>
    <row r="931" spans="1:31" s="22" customFormat="1" x14ac:dyDescent="0.2">
      <c r="A931" s="41" t="str">
        <f>IF(F931="","",1+MAX(A$10:A930))</f>
        <v/>
      </c>
      <c r="B931" s="21"/>
      <c r="C931" s="20">
        <v>430</v>
      </c>
      <c r="D931" s="18" t="s">
        <v>111</v>
      </c>
      <c r="E931" s="113"/>
      <c r="F931" s="11"/>
      <c r="G931" s="113"/>
      <c r="H931" s="114">
        <v>0</v>
      </c>
      <c r="I931" s="113">
        <f t="shared" si="198"/>
        <v>0</v>
      </c>
      <c r="J931" s="113">
        <f t="shared" si="199"/>
        <v>0</v>
      </c>
      <c r="K931" s="113" t="str">
        <f>IF(ISERROR(VLOOKUP(AC931,Nachträge!$A$2:$Y$646,25,FALSE)),"",VLOOKUP(AC931,Nachträge!$A$2:$Y$646,25,FALSE))</f>
        <v/>
      </c>
      <c r="L931" s="114">
        <v>0</v>
      </c>
      <c r="M931" s="113" t="e">
        <f t="shared" si="200"/>
        <v>#VALUE!</v>
      </c>
      <c r="N931" s="113" t="e">
        <f t="shared" si="201"/>
        <v>#VALUE!</v>
      </c>
      <c r="O931" s="113" t="e">
        <f t="shared" si="202"/>
        <v>#VALUE!</v>
      </c>
      <c r="P931" s="113" t="e">
        <f t="shared" si="203"/>
        <v>#VALUE!</v>
      </c>
      <c r="Q931" s="113">
        <f>SUMIFS(Zahlungsfreigabe!$L$12:$L$1000,Zahlungsfreigabe!$C$12:$C$1000,Baukosten!F931,Zahlungsfreigabe!$E$12:$E$1000,D931)</f>
        <v>0</v>
      </c>
      <c r="R931" s="113" t="e">
        <f t="shared" si="192"/>
        <v>#VALUE!</v>
      </c>
      <c r="S931" s="130" t="e">
        <f t="shared" si="193"/>
        <v>#VALUE!</v>
      </c>
      <c r="T931" s="55">
        <v>0</v>
      </c>
      <c r="U931" s="113" t="e">
        <f t="shared" si="194"/>
        <v>#VALUE!</v>
      </c>
      <c r="V931" s="11"/>
      <c r="W931" s="11"/>
      <c r="AC931" s="100" t="str">
        <f t="shared" si="195"/>
        <v/>
      </c>
      <c r="AD931" s="129" t="e">
        <f t="shared" si="196"/>
        <v>#VALUE!</v>
      </c>
      <c r="AE931" s="5" t="e">
        <f t="shared" si="197"/>
        <v>#VALUE!</v>
      </c>
    </row>
    <row r="932" spans="1:31" s="22" customFormat="1" x14ac:dyDescent="0.2">
      <c r="A932" s="41" t="str">
        <f>IF(F932="","",1+MAX(A$10:A931))</f>
        <v/>
      </c>
      <c r="B932" s="21"/>
      <c r="C932" s="20">
        <v>430</v>
      </c>
      <c r="D932" s="18" t="s">
        <v>111</v>
      </c>
      <c r="E932" s="113"/>
      <c r="F932" s="11"/>
      <c r="G932" s="113"/>
      <c r="H932" s="114">
        <v>0</v>
      </c>
      <c r="I932" s="113">
        <f t="shared" si="198"/>
        <v>0</v>
      </c>
      <c r="J932" s="113">
        <f t="shared" si="199"/>
        <v>0</v>
      </c>
      <c r="K932" s="113" t="str">
        <f>IF(ISERROR(VLOOKUP(AC932,Nachträge!$A$2:$Y$646,25,FALSE)),"",VLOOKUP(AC932,Nachträge!$A$2:$Y$646,25,FALSE))</f>
        <v/>
      </c>
      <c r="L932" s="114">
        <v>0</v>
      </c>
      <c r="M932" s="113" t="e">
        <f t="shared" si="200"/>
        <v>#VALUE!</v>
      </c>
      <c r="N932" s="113" t="e">
        <f t="shared" si="201"/>
        <v>#VALUE!</v>
      </c>
      <c r="O932" s="113" t="e">
        <f t="shared" si="202"/>
        <v>#VALUE!</v>
      </c>
      <c r="P932" s="113" t="e">
        <f t="shared" si="203"/>
        <v>#VALUE!</v>
      </c>
      <c r="Q932" s="113">
        <f>SUMIFS(Zahlungsfreigabe!$L$12:$L$1000,Zahlungsfreigabe!$C$12:$C$1000,Baukosten!F932,Zahlungsfreigabe!$E$12:$E$1000,D932)</f>
        <v>0</v>
      </c>
      <c r="R932" s="113" t="e">
        <f t="shared" si="192"/>
        <v>#VALUE!</v>
      </c>
      <c r="S932" s="130" t="e">
        <f t="shared" si="193"/>
        <v>#VALUE!</v>
      </c>
      <c r="T932" s="55">
        <v>0</v>
      </c>
      <c r="U932" s="113" t="e">
        <f t="shared" si="194"/>
        <v>#VALUE!</v>
      </c>
      <c r="V932" s="11"/>
      <c r="W932" s="11"/>
      <c r="AC932" s="100" t="str">
        <f t="shared" si="195"/>
        <v/>
      </c>
      <c r="AD932" s="129" t="e">
        <f t="shared" si="196"/>
        <v>#VALUE!</v>
      </c>
      <c r="AE932" s="5" t="e">
        <f t="shared" si="197"/>
        <v>#VALUE!</v>
      </c>
    </row>
    <row r="933" spans="1:31" s="22" customFormat="1" x14ac:dyDescent="0.2">
      <c r="A933" s="41" t="str">
        <f>IF(F933="","",1+MAX(A$10:A932))</f>
        <v/>
      </c>
      <c r="B933" s="21"/>
      <c r="C933" s="20">
        <v>430</v>
      </c>
      <c r="D933" s="18" t="s">
        <v>111</v>
      </c>
      <c r="E933" s="113"/>
      <c r="F933" s="11"/>
      <c r="G933" s="113"/>
      <c r="H933" s="114">
        <v>0</v>
      </c>
      <c r="I933" s="113">
        <f t="shared" si="198"/>
        <v>0</v>
      </c>
      <c r="J933" s="113">
        <f t="shared" si="199"/>
        <v>0</v>
      </c>
      <c r="K933" s="113" t="str">
        <f>IF(ISERROR(VLOOKUP(AC933,Nachträge!$A$2:$Y$646,25,FALSE)),"",VLOOKUP(AC933,Nachträge!$A$2:$Y$646,25,FALSE))</f>
        <v/>
      </c>
      <c r="L933" s="114">
        <v>0</v>
      </c>
      <c r="M933" s="113" t="e">
        <f t="shared" si="200"/>
        <v>#VALUE!</v>
      </c>
      <c r="N933" s="113" t="e">
        <f t="shared" si="201"/>
        <v>#VALUE!</v>
      </c>
      <c r="O933" s="113" t="e">
        <f t="shared" si="202"/>
        <v>#VALUE!</v>
      </c>
      <c r="P933" s="113" t="e">
        <f t="shared" si="203"/>
        <v>#VALUE!</v>
      </c>
      <c r="Q933" s="113">
        <f>SUMIFS(Zahlungsfreigabe!$L$12:$L$1000,Zahlungsfreigabe!$C$12:$C$1000,Baukosten!F933,Zahlungsfreigabe!$E$12:$E$1000,D933)</f>
        <v>0</v>
      </c>
      <c r="R933" s="113" t="e">
        <f t="shared" si="192"/>
        <v>#VALUE!</v>
      </c>
      <c r="S933" s="130" t="e">
        <f t="shared" si="193"/>
        <v>#VALUE!</v>
      </c>
      <c r="T933" s="55">
        <v>0</v>
      </c>
      <c r="U933" s="113" t="e">
        <f t="shared" si="194"/>
        <v>#VALUE!</v>
      </c>
      <c r="V933" s="11"/>
      <c r="W933" s="11"/>
      <c r="AC933" s="100" t="str">
        <f t="shared" si="195"/>
        <v/>
      </c>
      <c r="AD933" s="129" t="e">
        <f t="shared" si="196"/>
        <v>#VALUE!</v>
      </c>
      <c r="AE933" s="5" t="e">
        <f t="shared" si="197"/>
        <v>#VALUE!</v>
      </c>
    </row>
    <row r="934" spans="1:31" s="22" customFormat="1" x14ac:dyDescent="0.2">
      <c r="A934" s="41" t="str">
        <f>IF(F934="","",1+MAX(A$10:A933))</f>
        <v/>
      </c>
      <c r="B934" s="21"/>
      <c r="C934" s="20">
        <v>430</v>
      </c>
      <c r="D934" s="18" t="s">
        <v>111</v>
      </c>
      <c r="E934" s="113"/>
      <c r="F934" s="11"/>
      <c r="G934" s="113"/>
      <c r="H934" s="114">
        <v>0</v>
      </c>
      <c r="I934" s="113">
        <f t="shared" si="198"/>
        <v>0</v>
      </c>
      <c r="J934" s="113">
        <f t="shared" si="199"/>
        <v>0</v>
      </c>
      <c r="K934" s="113" t="str">
        <f>IF(ISERROR(VLOOKUP(AC934,Nachträge!$A$2:$Y$646,25,FALSE)),"",VLOOKUP(AC934,Nachträge!$A$2:$Y$646,25,FALSE))</f>
        <v/>
      </c>
      <c r="L934" s="114">
        <v>0</v>
      </c>
      <c r="M934" s="113" t="e">
        <f t="shared" si="200"/>
        <v>#VALUE!</v>
      </c>
      <c r="N934" s="113" t="e">
        <f t="shared" si="201"/>
        <v>#VALUE!</v>
      </c>
      <c r="O934" s="113" t="e">
        <f t="shared" si="202"/>
        <v>#VALUE!</v>
      </c>
      <c r="P934" s="113" t="e">
        <f t="shared" si="203"/>
        <v>#VALUE!</v>
      </c>
      <c r="Q934" s="113">
        <f>SUMIFS(Zahlungsfreigabe!$L$12:$L$1000,Zahlungsfreigabe!$C$12:$C$1000,Baukosten!F934,Zahlungsfreigabe!$E$12:$E$1000,D934)</f>
        <v>0</v>
      </c>
      <c r="R934" s="113" t="e">
        <f t="shared" si="192"/>
        <v>#VALUE!</v>
      </c>
      <c r="S934" s="130" t="e">
        <f t="shared" si="193"/>
        <v>#VALUE!</v>
      </c>
      <c r="T934" s="55">
        <v>0</v>
      </c>
      <c r="U934" s="113" t="e">
        <f t="shared" si="194"/>
        <v>#VALUE!</v>
      </c>
      <c r="V934" s="11"/>
      <c r="W934" s="11"/>
      <c r="AC934" s="100" t="str">
        <f t="shared" si="195"/>
        <v/>
      </c>
      <c r="AD934" s="129" t="e">
        <f t="shared" si="196"/>
        <v>#VALUE!</v>
      </c>
      <c r="AE934" s="5" t="e">
        <f t="shared" si="197"/>
        <v>#VALUE!</v>
      </c>
    </row>
    <row r="935" spans="1:31" s="22" customFormat="1" x14ac:dyDescent="0.2">
      <c r="A935" s="41" t="str">
        <f>IF(F935="","",1+MAX(A$10:A934))</f>
        <v/>
      </c>
      <c r="B935" s="21"/>
      <c r="C935" s="20">
        <v>430</v>
      </c>
      <c r="D935" s="18" t="s">
        <v>111</v>
      </c>
      <c r="E935" s="113"/>
      <c r="F935" s="11"/>
      <c r="G935" s="113"/>
      <c r="H935" s="114">
        <v>0</v>
      </c>
      <c r="I935" s="113">
        <f t="shared" si="198"/>
        <v>0</v>
      </c>
      <c r="J935" s="113">
        <f t="shared" si="199"/>
        <v>0</v>
      </c>
      <c r="K935" s="113" t="str">
        <f>IF(ISERROR(VLOOKUP(AC935,Nachträge!$A$2:$Y$646,25,FALSE)),"",VLOOKUP(AC935,Nachträge!$A$2:$Y$646,25,FALSE))</f>
        <v/>
      </c>
      <c r="L935" s="114">
        <v>0</v>
      </c>
      <c r="M935" s="113" t="e">
        <f t="shared" si="200"/>
        <v>#VALUE!</v>
      </c>
      <c r="N935" s="113" t="e">
        <f t="shared" si="201"/>
        <v>#VALUE!</v>
      </c>
      <c r="O935" s="113" t="e">
        <f t="shared" si="202"/>
        <v>#VALUE!</v>
      </c>
      <c r="P935" s="113" t="e">
        <f t="shared" si="203"/>
        <v>#VALUE!</v>
      </c>
      <c r="Q935" s="113">
        <f>SUMIFS(Zahlungsfreigabe!$L$12:$L$1000,Zahlungsfreigabe!$C$12:$C$1000,Baukosten!F935,Zahlungsfreigabe!$E$12:$E$1000,D935)</f>
        <v>0</v>
      </c>
      <c r="R935" s="113" t="e">
        <f t="shared" si="192"/>
        <v>#VALUE!</v>
      </c>
      <c r="S935" s="130" t="e">
        <f t="shared" si="193"/>
        <v>#VALUE!</v>
      </c>
      <c r="T935" s="55">
        <v>0</v>
      </c>
      <c r="U935" s="113" t="e">
        <f t="shared" si="194"/>
        <v>#VALUE!</v>
      </c>
      <c r="V935" s="11"/>
      <c r="W935" s="11"/>
      <c r="AC935" s="100" t="str">
        <f t="shared" si="195"/>
        <v/>
      </c>
      <c r="AD935" s="129" t="e">
        <f t="shared" si="196"/>
        <v>#VALUE!</v>
      </c>
      <c r="AE935" s="5" t="e">
        <f t="shared" si="197"/>
        <v>#VALUE!</v>
      </c>
    </row>
    <row r="936" spans="1:31" s="22" customFormat="1" x14ac:dyDescent="0.2">
      <c r="A936" s="41" t="str">
        <f>IF(F936="","",1+MAX(A$10:A935))</f>
        <v/>
      </c>
      <c r="B936" s="21"/>
      <c r="C936" s="20">
        <v>430</v>
      </c>
      <c r="D936" s="18" t="s">
        <v>111</v>
      </c>
      <c r="E936" s="113"/>
      <c r="F936" s="11"/>
      <c r="G936" s="113"/>
      <c r="H936" s="114">
        <v>0</v>
      </c>
      <c r="I936" s="113">
        <f t="shared" si="198"/>
        <v>0</v>
      </c>
      <c r="J936" s="113">
        <f t="shared" si="199"/>
        <v>0</v>
      </c>
      <c r="K936" s="113" t="str">
        <f>IF(ISERROR(VLOOKUP(AC936,Nachträge!$A$2:$Y$646,25,FALSE)),"",VLOOKUP(AC936,Nachträge!$A$2:$Y$646,25,FALSE))</f>
        <v/>
      </c>
      <c r="L936" s="114">
        <v>0</v>
      </c>
      <c r="M936" s="113" t="e">
        <f t="shared" si="200"/>
        <v>#VALUE!</v>
      </c>
      <c r="N936" s="113" t="e">
        <f t="shared" si="201"/>
        <v>#VALUE!</v>
      </c>
      <c r="O936" s="113" t="e">
        <f t="shared" si="202"/>
        <v>#VALUE!</v>
      </c>
      <c r="P936" s="113" t="e">
        <f t="shared" si="203"/>
        <v>#VALUE!</v>
      </c>
      <c r="Q936" s="113">
        <f>SUMIFS(Zahlungsfreigabe!$L$12:$L$1000,Zahlungsfreigabe!$C$12:$C$1000,Baukosten!F936,Zahlungsfreigabe!$E$12:$E$1000,D936)</f>
        <v>0</v>
      </c>
      <c r="R936" s="113" t="e">
        <f t="shared" si="192"/>
        <v>#VALUE!</v>
      </c>
      <c r="S936" s="130" t="e">
        <f t="shared" si="193"/>
        <v>#VALUE!</v>
      </c>
      <c r="T936" s="55">
        <v>0</v>
      </c>
      <c r="U936" s="113" t="e">
        <f t="shared" si="194"/>
        <v>#VALUE!</v>
      </c>
      <c r="V936" s="11"/>
      <c r="W936" s="11"/>
      <c r="AC936" s="100" t="str">
        <f t="shared" si="195"/>
        <v/>
      </c>
      <c r="AD936" s="129" t="e">
        <f t="shared" si="196"/>
        <v>#VALUE!</v>
      </c>
      <c r="AE936" s="5" t="e">
        <f t="shared" si="197"/>
        <v>#VALUE!</v>
      </c>
    </row>
    <row r="937" spans="1:31" s="22" customFormat="1" x14ac:dyDescent="0.2">
      <c r="A937" s="41" t="str">
        <f>IF(F937="","",1+MAX(A$10:A936))</f>
        <v/>
      </c>
      <c r="B937" s="21"/>
      <c r="C937" s="20">
        <v>430</v>
      </c>
      <c r="D937" s="18" t="s">
        <v>111</v>
      </c>
      <c r="E937" s="113"/>
      <c r="F937" s="11"/>
      <c r="G937" s="113"/>
      <c r="H937" s="114">
        <v>0</v>
      </c>
      <c r="I937" s="113">
        <f t="shared" si="198"/>
        <v>0</v>
      </c>
      <c r="J937" s="113">
        <f t="shared" si="199"/>
        <v>0</v>
      </c>
      <c r="K937" s="113" t="str">
        <f>IF(ISERROR(VLOOKUP(AC937,Nachträge!$A$2:$Y$646,25,FALSE)),"",VLOOKUP(AC937,Nachträge!$A$2:$Y$646,25,FALSE))</f>
        <v/>
      </c>
      <c r="L937" s="114">
        <v>0</v>
      </c>
      <c r="M937" s="113" t="e">
        <f t="shared" si="200"/>
        <v>#VALUE!</v>
      </c>
      <c r="N937" s="113" t="e">
        <f t="shared" si="201"/>
        <v>#VALUE!</v>
      </c>
      <c r="O937" s="113" t="e">
        <f t="shared" si="202"/>
        <v>#VALUE!</v>
      </c>
      <c r="P937" s="113" t="e">
        <f t="shared" si="203"/>
        <v>#VALUE!</v>
      </c>
      <c r="Q937" s="113">
        <f>SUMIFS(Zahlungsfreigabe!$L$12:$L$1000,Zahlungsfreigabe!$C$12:$C$1000,Baukosten!F937,Zahlungsfreigabe!$E$12:$E$1000,D937)</f>
        <v>0</v>
      </c>
      <c r="R937" s="113" t="e">
        <f t="shared" si="192"/>
        <v>#VALUE!</v>
      </c>
      <c r="S937" s="130" t="e">
        <f t="shared" si="193"/>
        <v>#VALUE!</v>
      </c>
      <c r="T937" s="55">
        <v>0</v>
      </c>
      <c r="U937" s="113" t="e">
        <f t="shared" si="194"/>
        <v>#VALUE!</v>
      </c>
      <c r="V937" s="11"/>
      <c r="W937" s="11"/>
      <c r="AC937" s="100" t="str">
        <f t="shared" si="195"/>
        <v/>
      </c>
      <c r="AD937" s="129" t="e">
        <f t="shared" si="196"/>
        <v>#VALUE!</v>
      </c>
      <c r="AE937" s="5" t="e">
        <f t="shared" si="197"/>
        <v>#VALUE!</v>
      </c>
    </row>
    <row r="938" spans="1:31" s="22" customFormat="1" x14ac:dyDescent="0.2">
      <c r="A938" s="41" t="str">
        <f>IF(F938="","",1+MAX(A$10:A937))</f>
        <v/>
      </c>
      <c r="B938" s="21"/>
      <c r="C938" s="20">
        <v>430</v>
      </c>
      <c r="D938" s="18" t="s">
        <v>111</v>
      </c>
      <c r="E938" s="113"/>
      <c r="F938" s="11"/>
      <c r="G938" s="113"/>
      <c r="H938" s="114">
        <v>0</v>
      </c>
      <c r="I938" s="113">
        <f t="shared" si="198"/>
        <v>0</v>
      </c>
      <c r="J938" s="113">
        <f t="shared" si="199"/>
        <v>0</v>
      </c>
      <c r="K938" s="113" t="str">
        <f>IF(ISERROR(VLOOKUP(AC938,Nachträge!$A$2:$Y$646,25,FALSE)),"",VLOOKUP(AC938,Nachträge!$A$2:$Y$646,25,FALSE))</f>
        <v/>
      </c>
      <c r="L938" s="114">
        <v>0</v>
      </c>
      <c r="M938" s="113" t="e">
        <f t="shared" si="200"/>
        <v>#VALUE!</v>
      </c>
      <c r="N938" s="113" t="e">
        <f t="shared" si="201"/>
        <v>#VALUE!</v>
      </c>
      <c r="O938" s="113" t="e">
        <f t="shared" si="202"/>
        <v>#VALUE!</v>
      </c>
      <c r="P938" s="113" t="e">
        <f t="shared" si="203"/>
        <v>#VALUE!</v>
      </c>
      <c r="Q938" s="113">
        <f>SUMIFS(Zahlungsfreigabe!$L$12:$L$1000,Zahlungsfreigabe!$C$12:$C$1000,Baukosten!F938,Zahlungsfreigabe!$E$12:$E$1000,D938)</f>
        <v>0</v>
      </c>
      <c r="R938" s="113" t="e">
        <f t="shared" si="192"/>
        <v>#VALUE!</v>
      </c>
      <c r="S938" s="130" t="e">
        <f t="shared" si="193"/>
        <v>#VALUE!</v>
      </c>
      <c r="T938" s="55">
        <v>0</v>
      </c>
      <c r="U938" s="113" t="e">
        <f t="shared" si="194"/>
        <v>#VALUE!</v>
      </c>
      <c r="V938" s="11"/>
      <c r="W938" s="11"/>
      <c r="AC938" s="100" t="str">
        <f t="shared" si="195"/>
        <v/>
      </c>
      <c r="AD938" s="129" t="e">
        <f t="shared" si="196"/>
        <v>#VALUE!</v>
      </c>
      <c r="AE938" s="5" t="e">
        <f t="shared" si="197"/>
        <v>#VALUE!</v>
      </c>
    </row>
    <row r="939" spans="1:31" s="22" customFormat="1" x14ac:dyDescent="0.2">
      <c r="A939" s="41" t="str">
        <f>IF(F939="","",1+MAX(A$10:A938))</f>
        <v/>
      </c>
      <c r="B939" s="21"/>
      <c r="C939" s="20">
        <v>430</v>
      </c>
      <c r="D939" s="18" t="s">
        <v>111</v>
      </c>
      <c r="E939" s="113"/>
      <c r="F939" s="11"/>
      <c r="G939" s="113"/>
      <c r="H939" s="114">
        <v>0</v>
      </c>
      <c r="I939" s="113">
        <f t="shared" si="198"/>
        <v>0</v>
      </c>
      <c r="J939" s="113">
        <f t="shared" si="199"/>
        <v>0</v>
      </c>
      <c r="K939" s="113" t="str">
        <f>IF(ISERROR(VLOOKUP(AC939,Nachträge!$A$2:$Y$646,25,FALSE)),"",VLOOKUP(AC939,Nachträge!$A$2:$Y$646,25,FALSE))</f>
        <v/>
      </c>
      <c r="L939" s="114">
        <v>0</v>
      </c>
      <c r="M939" s="113" t="e">
        <f t="shared" si="200"/>
        <v>#VALUE!</v>
      </c>
      <c r="N939" s="113" t="e">
        <f t="shared" si="201"/>
        <v>#VALUE!</v>
      </c>
      <c r="O939" s="113" t="e">
        <f t="shared" si="202"/>
        <v>#VALUE!</v>
      </c>
      <c r="P939" s="113" t="e">
        <f t="shared" si="203"/>
        <v>#VALUE!</v>
      </c>
      <c r="Q939" s="113">
        <f>SUMIFS(Zahlungsfreigabe!$L$12:$L$1000,Zahlungsfreigabe!$C$12:$C$1000,Baukosten!F939,Zahlungsfreigabe!$E$12:$E$1000,D939)</f>
        <v>0</v>
      </c>
      <c r="R939" s="113" t="e">
        <f t="shared" ref="R939:R1002" si="204">(J939+K939)-Q939</f>
        <v>#VALUE!</v>
      </c>
      <c r="S939" s="130" t="e">
        <f t="shared" ref="S939:S1002" si="205">SUM(J939+K939)</f>
        <v>#VALUE!</v>
      </c>
      <c r="T939" s="55">
        <v>0</v>
      </c>
      <c r="U939" s="113" t="e">
        <f t="shared" ref="U939:U1002" si="206">-SUM(J939+K939)*T939</f>
        <v>#VALUE!</v>
      </c>
      <c r="V939" s="11"/>
      <c r="W939" s="11"/>
      <c r="AC939" s="100" t="str">
        <f t="shared" si="195"/>
        <v/>
      </c>
      <c r="AD939" s="129" t="e">
        <f t="shared" si="196"/>
        <v>#VALUE!</v>
      </c>
      <c r="AE939" s="5" t="e">
        <f t="shared" si="197"/>
        <v>#VALUE!</v>
      </c>
    </row>
    <row r="940" spans="1:31" s="22" customFormat="1" x14ac:dyDescent="0.2">
      <c r="A940" s="41" t="str">
        <f>IF(F940="","",1+MAX(A$10:A939))</f>
        <v/>
      </c>
      <c r="B940" s="21"/>
      <c r="C940" s="20">
        <v>430</v>
      </c>
      <c r="D940" s="18" t="s">
        <v>111</v>
      </c>
      <c r="E940" s="113"/>
      <c r="F940" s="11"/>
      <c r="G940" s="113"/>
      <c r="H940" s="114">
        <v>0</v>
      </c>
      <c r="I940" s="113">
        <f t="shared" si="198"/>
        <v>0</v>
      </c>
      <c r="J940" s="113">
        <f t="shared" si="199"/>
        <v>0</v>
      </c>
      <c r="K940" s="113" t="str">
        <f>IF(ISERROR(VLOOKUP(AC940,Nachträge!$A$2:$Y$646,25,FALSE)),"",VLOOKUP(AC940,Nachträge!$A$2:$Y$646,25,FALSE))</f>
        <v/>
      </c>
      <c r="L940" s="114">
        <v>0</v>
      </c>
      <c r="M940" s="113" t="e">
        <f t="shared" si="200"/>
        <v>#VALUE!</v>
      </c>
      <c r="N940" s="113" t="e">
        <f t="shared" si="201"/>
        <v>#VALUE!</v>
      </c>
      <c r="O940" s="113" t="e">
        <f t="shared" si="202"/>
        <v>#VALUE!</v>
      </c>
      <c r="P940" s="113" t="e">
        <f t="shared" si="203"/>
        <v>#VALUE!</v>
      </c>
      <c r="Q940" s="113">
        <f>SUMIFS(Zahlungsfreigabe!$L$12:$L$1000,Zahlungsfreigabe!$C$12:$C$1000,Baukosten!F940,Zahlungsfreigabe!$E$12:$E$1000,D940)</f>
        <v>0</v>
      </c>
      <c r="R940" s="113" t="e">
        <f t="shared" si="204"/>
        <v>#VALUE!</v>
      </c>
      <c r="S940" s="130" t="e">
        <f t="shared" si="205"/>
        <v>#VALUE!</v>
      </c>
      <c r="T940" s="55">
        <v>0</v>
      </c>
      <c r="U940" s="113" t="e">
        <f t="shared" si="206"/>
        <v>#VALUE!</v>
      </c>
      <c r="V940" s="11"/>
      <c r="W940" s="11"/>
      <c r="AC940" s="100" t="str">
        <f t="shared" si="195"/>
        <v/>
      </c>
      <c r="AD940" s="129" t="e">
        <f t="shared" si="196"/>
        <v>#VALUE!</v>
      </c>
      <c r="AE940" s="5" t="e">
        <f t="shared" si="197"/>
        <v>#VALUE!</v>
      </c>
    </row>
    <row r="941" spans="1:31" s="22" customFormat="1" x14ac:dyDescent="0.2">
      <c r="A941" s="41" t="str">
        <f>IF(F941="","",1+MAX(A$10:A940))</f>
        <v/>
      </c>
      <c r="B941" s="21"/>
      <c r="C941" s="20">
        <v>430</v>
      </c>
      <c r="D941" s="18" t="s">
        <v>111</v>
      </c>
      <c r="E941" s="113"/>
      <c r="F941" s="11"/>
      <c r="G941" s="113"/>
      <c r="H941" s="114">
        <v>0</v>
      </c>
      <c r="I941" s="113">
        <f t="shared" si="198"/>
        <v>0</v>
      </c>
      <c r="J941" s="113">
        <f t="shared" si="199"/>
        <v>0</v>
      </c>
      <c r="K941" s="113" t="str">
        <f>IF(ISERROR(VLOOKUP(AC941,Nachträge!$A$2:$Y$646,25,FALSE)),"",VLOOKUP(AC941,Nachträge!$A$2:$Y$646,25,FALSE))</f>
        <v/>
      </c>
      <c r="L941" s="114">
        <v>0</v>
      </c>
      <c r="M941" s="113" t="e">
        <f t="shared" si="200"/>
        <v>#VALUE!</v>
      </c>
      <c r="N941" s="113" t="e">
        <f t="shared" si="201"/>
        <v>#VALUE!</v>
      </c>
      <c r="O941" s="113" t="e">
        <f t="shared" si="202"/>
        <v>#VALUE!</v>
      </c>
      <c r="P941" s="113" t="e">
        <f t="shared" si="203"/>
        <v>#VALUE!</v>
      </c>
      <c r="Q941" s="113">
        <f>SUMIFS(Zahlungsfreigabe!$L$12:$L$1000,Zahlungsfreigabe!$C$12:$C$1000,Baukosten!F941,Zahlungsfreigabe!$E$12:$E$1000,D941)</f>
        <v>0</v>
      </c>
      <c r="R941" s="113" t="e">
        <f t="shared" si="204"/>
        <v>#VALUE!</v>
      </c>
      <c r="S941" s="130" t="e">
        <f t="shared" si="205"/>
        <v>#VALUE!</v>
      </c>
      <c r="T941" s="55">
        <v>0</v>
      </c>
      <c r="U941" s="113" t="e">
        <f t="shared" si="206"/>
        <v>#VALUE!</v>
      </c>
      <c r="V941" s="11"/>
      <c r="W941" s="11"/>
      <c r="AC941" s="100" t="str">
        <f t="shared" si="195"/>
        <v/>
      </c>
      <c r="AD941" s="129" t="e">
        <f t="shared" si="196"/>
        <v>#VALUE!</v>
      </c>
      <c r="AE941" s="5" t="e">
        <f t="shared" si="197"/>
        <v>#VALUE!</v>
      </c>
    </row>
    <row r="942" spans="1:31" s="22" customFormat="1" x14ac:dyDescent="0.2">
      <c r="A942" s="41" t="str">
        <f>IF(F942="","",1+MAX(A$10:A941))</f>
        <v/>
      </c>
      <c r="B942" s="21"/>
      <c r="C942" s="20">
        <v>430</v>
      </c>
      <c r="D942" s="18" t="s">
        <v>111</v>
      </c>
      <c r="E942" s="113"/>
      <c r="F942" s="11"/>
      <c r="G942" s="113"/>
      <c r="H942" s="114">
        <v>0</v>
      </c>
      <c r="I942" s="113">
        <f t="shared" si="198"/>
        <v>0</v>
      </c>
      <c r="J942" s="113">
        <f t="shared" si="199"/>
        <v>0</v>
      </c>
      <c r="K942" s="113" t="str">
        <f>IF(ISERROR(VLOOKUP(AC942,Nachträge!$A$2:$Y$646,25,FALSE)),"",VLOOKUP(AC942,Nachträge!$A$2:$Y$646,25,FALSE))</f>
        <v/>
      </c>
      <c r="L942" s="114">
        <v>0</v>
      </c>
      <c r="M942" s="113" t="e">
        <f t="shared" si="200"/>
        <v>#VALUE!</v>
      </c>
      <c r="N942" s="113" t="e">
        <f t="shared" si="201"/>
        <v>#VALUE!</v>
      </c>
      <c r="O942" s="113" t="e">
        <f t="shared" si="202"/>
        <v>#VALUE!</v>
      </c>
      <c r="P942" s="113" t="e">
        <f t="shared" si="203"/>
        <v>#VALUE!</v>
      </c>
      <c r="Q942" s="113">
        <f>SUMIFS(Zahlungsfreigabe!$L$12:$L$1000,Zahlungsfreigabe!$C$12:$C$1000,Baukosten!F942,Zahlungsfreigabe!$E$12:$E$1000,D942)</f>
        <v>0</v>
      </c>
      <c r="R942" s="113" t="e">
        <f t="shared" si="204"/>
        <v>#VALUE!</v>
      </c>
      <c r="S942" s="130" t="e">
        <f t="shared" si="205"/>
        <v>#VALUE!</v>
      </c>
      <c r="T942" s="55">
        <v>0</v>
      </c>
      <c r="U942" s="113" t="e">
        <f t="shared" si="206"/>
        <v>#VALUE!</v>
      </c>
      <c r="V942" s="11"/>
      <c r="W942" s="11"/>
      <c r="AC942" s="100" t="str">
        <f t="shared" si="195"/>
        <v/>
      </c>
      <c r="AD942" s="129" t="e">
        <f t="shared" si="196"/>
        <v>#VALUE!</v>
      </c>
      <c r="AE942" s="5" t="e">
        <f t="shared" si="197"/>
        <v>#VALUE!</v>
      </c>
    </row>
    <row r="943" spans="1:31" s="22" customFormat="1" x14ac:dyDescent="0.2">
      <c r="A943" s="41" t="str">
        <f>IF(F943="","",1+MAX(A$10:A942))</f>
        <v/>
      </c>
      <c r="B943" s="21"/>
      <c r="C943" s="20">
        <v>430</v>
      </c>
      <c r="D943" s="18" t="s">
        <v>111</v>
      </c>
      <c r="E943" s="113"/>
      <c r="F943" s="11"/>
      <c r="G943" s="113"/>
      <c r="H943" s="114">
        <v>0</v>
      </c>
      <c r="I943" s="113">
        <f t="shared" si="198"/>
        <v>0</v>
      </c>
      <c r="J943" s="113">
        <f t="shared" si="199"/>
        <v>0</v>
      </c>
      <c r="K943" s="113" t="str">
        <f>IF(ISERROR(VLOOKUP(AC943,Nachträge!$A$2:$Y$646,25,FALSE)),"",VLOOKUP(AC943,Nachträge!$A$2:$Y$646,25,FALSE))</f>
        <v/>
      </c>
      <c r="L943" s="114">
        <v>0</v>
      </c>
      <c r="M943" s="113" t="e">
        <f t="shared" si="200"/>
        <v>#VALUE!</v>
      </c>
      <c r="N943" s="113" t="e">
        <f t="shared" si="201"/>
        <v>#VALUE!</v>
      </c>
      <c r="O943" s="113" t="e">
        <f t="shared" si="202"/>
        <v>#VALUE!</v>
      </c>
      <c r="P943" s="113" t="e">
        <f t="shared" si="203"/>
        <v>#VALUE!</v>
      </c>
      <c r="Q943" s="113">
        <f>SUMIFS(Zahlungsfreigabe!$L$12:$L$1000,Zahlungsfreigabe!$C$12:$C$1000,Baukosten!F943,Zahlungsfreigabe!$E$12:$E$1000,D943)</f>
        <v>0</v>
      </c>
      <c r="R943" s="113" t="e">
        <f t="shared" si="204"/>
        <v>#VALUE!</v>
      </c>
      <c r="S943" s="130" t="e">
        <f t="shared" si="205"/>
        <v>#VALUE!</v>
      </c>
      <c r="T943" s="55">
        <v>0</v>
      </c>
      <c r="U943" s="113" t="e">
        <f t="shared" si="206"/>
        <v>#VALUE!</v>
      </c>
      <c r="V943" s="11"/>
      <c r="W943" s="11"/>
      <c r="AC943" s="100" t="str">
        <f t="shared" si="195"/>
        <v/>
      </c>
      <c r="AD943" s="129" t="e">
        <f t="shared" si="196"/>
        <v>#VALUE!</v>
      </c>
      <c r="AE943" s="5" t="e">
        <f t="shared" si="197"/>
        <v>#VALUE!</v>
      </c>
    </row>
    <row r="944" spans="1:31" s="22" customFormat="1" x14ac:dyDescent="0.2">
      <c r="A944" s="41" t="str">
        <f>IF(F944="","",1+MAX(A$10:A943))</f>
        <v/>
      </c>
      <c r="B944" s="21"/>
      <c r="C944" s="20">
        <v>430</v>
      </c>
      <c r="D944" s="18" t="s">
        <v>111</v>
      </c>
      <c r="E944" s="113"/>
      <c r="F944" s="11"/>
      <c r="G944" s="113"/>
      <c r="H944" s="114">
        <v>0</v>
      </c>
      <c r="I944" s="113">
        <f t="shared" si="198"/>
        <v>0</v>
      </c>
      <c r="J944" s="113">
        <f t="shared" si="199"/>
        <v>0</v>
      </c>
      <c r="K944" s="113" t="str">
        <f>IF(ISERROR(VLOOKUP(AC944,Nachträge!$A$2:$Y$646,25,FALSE)),"",VLOOKUP(AC944,Nachträge!$A$2:$Y$646,25,FALSE))</f>
        <v/>
      </c>
      <c r="L944" s="114">
        <v>0</v>
      </c>
      <c r="M944" s="113" t="e">
        <f t="shared" si="200"/>
        <v>#VALUE!</v>
      </c>
      <c r="N944" s="113" t="e">
        <f t="shared" si="201"/>
        <v>#VALUE!</v>
      </c>
      <c r="O944" s="113" t="e">
        <f t="shared" si="202"/>
        <v>#VALUE!</v>
      </c>
      <c r="P944" s="113" t="e">
        <f t="shared" si="203"/>
        <v>#VALUE!</v>
      </c>
      <c r="Q944" s="113">
        <f>SUMIFS(Zahlungsfreigabe!$L$12:$L$1000,Zahlungsfreigabe!$C$12:$C$1000,Baukosten!F944,Zahlungsfreigabe!$E$12:$E$1000,D944)</f>
        <v>0</v>
      </c>
      <c r="R944" s="113" t="e">
        <f t="shared" si="204"/>
        <v>#VALUE!</v>
      </c>
      <c r="S944" s="130" t="e">
        <f t="shared" si="205"/>
        <v>#VALUE!</v>
      </c>
      <c r="T944" s="55">
        <v>0</v>
      </c>
      <c r="U944" s="113" t="e">
        <f t="shared" si="206"/>
        <v>#VALUE!</v>
      </c>
      <c r="V944" s="11"/>
      <c r="W944" s="11"/>
      <c r="AC944" s="100" t="str">
        <f t="shared" si="195"/>
        <v/>
      </c>
      <c r="AD944" s="129" t="e">
        <f t="shared" si="196"/>
        <v>#VALUE!</v>
      </c>
      <c r="AE944" s="5" t="e">
        <f t="shared" si="197"/>
        <v>#VALUE!</v>
      </c>
    </row>
    <row r="945" spans="1:31" s="22" customFormat="1" x14ac:dyDescent="0.2">
      <c r="A945" s="41" t="str">
        <f>IF(F945="","",1+MAX(A$10:A944))</f>
        <v/>
      </c>
      <c r="B945" s="21"/>
      <c r="C945" s="20">
        <v>430</v>
      </c>
      <c r="D945" s="18" t="s">
        <v>111</v>
      </c>
      <c r="E945" s="113"/>
      <c r="F945" s="11"/>
      <c r="G945" s="113"/>
      <c r="H945" s="114">
        <v>0</v>
      </c>
      <c r="I945" s="113">
        <f t="shared" si="198"/>
        <v>0</v>
      </c>
      <c r="J945" s="113">
        <f t="shared" si="199"/>
        <v>0</v>
      </c>
      <c r="K945" s="113" t="str">
        <f>IF(ISERROR(VLOOKUP(AC945,Nachträge!$A$2:$Y$646,25,FALSE)),"",VLOOKUP(AC945,Nachträge!$A$2:$Y$646,25,FALSE))</f>
        <v/>
      </c>
      <c r="L945" s="114">
        <v>0</v>
      </c>
      <c r="M945" s="113" t="e">
        <f t="shared" si="200"/>
        <v>#VALUE!</v>
      </c>
      <c r="N945" s="113" t="e">
        <f t="shared" si="201"/>
        <v>#VALUE!</v>
      </c>
      <c r="O945" s="113" t="e">
        <f t="shared" si="202"/>
        <v>#VALUE!</v>
      </c>
      <c r="P945" s="113" t="e">
        <f t="shared" si="203"/>
        <v>#VALUE!</v>
      </c>
      <c r="Q945" s="113">
        <f>SUMIFS(Zahlungsfreigabe!$L$12:$L$1000,Zahlungsfreigabe!$C$12:$C$1000,Baukosten!F945,Zahlungsfreigabe!$E$12:$E$1000,D945)</f>
        <v>0</v>
      </c>
      <c r="R945" s="113" t="e">
        <f t="shared" si="204"/>
        <v>#VALUE!</v>
      </c>
      <c r="S945" s="130" t="e">
        <f t="shared" si="205"/>
        <v>#VALUE!</v>
      </c>
      <c r="T945" s="55">
        <v>0</v>
      </c>
      <c r="U945" s="113" t="e">
        <f t="shared" si="206"/>
        <v>#VALUE!</v>
      </c>
      <c r="V945" s="11"/>
      <c r="W945" s="11"/>
      <c r="AC945" s="100" t="str">
        <f t="shared" si="195"/>
        <v/>
      </c>
      <c r="AD945" s="129" t="e">
        <f t="shared" si="196"/>
        <v>#VALUE!</v>
      </c>
      <c r="AE945" s="5" t="e">
        <f t="shared" si="197"/>
        <v>#VALUE!</v>
      </c>
    </row>
    <row r="946" spans="1:31" s="22" customFormat="1" x14ac:dyDescent="0.2">
      <c r="A946" s="41" t="str">
        <f>IF(F946="","",1+MAX(A$10:A945))</f>
        <v/>
      </c>
      <c r="B946" s="21"/>
      <c r="C946" s="20">
        <v>430</v>
      </c>
      <c r="D946" s="18" t="s">
        <v>111</v>
      </c>
      <c r="E946" s="113"/>
      <c r="F946" s="11"/>
      <c r="G946" s="113"/>
      <c r="H946" s="114">
        <v>0</v>
      </c>
      <c r="I946" s="113">
        <f t="shared" si="198"/>
        <v>0</v>
      </c>
      <c r="J946" s="113">
        <f t="shared" si="199"/>
        <v>0</v>
      </c>
      <c r="K946" s="113" t="str">
        <f>IF(ISERROR(VLOOKUP(AC946,Nachträge!$A$2:$Y$646,25,FALSE)),"",VLOOKUP(AC946,Nachträge!$A$2:$Y$646,25,FALSE))</f>
        <v/>
      </c>
      <c r="L946" s="114">
        <v>0</v>
      </c>
      <c r="M946" s="113" t="e">
        <f t="shared" si="200"/>
        <v>#VALUE!</v>
      </c>
      <c r="N946" s="113" t="e">
        <f t="shared" si="201"/>
        <v>#VALUE!</v>
      </c>
      <c r="O946" s="113" t="e">
        <f t="shared" si="202"/>
        <v>#VALUE!</v>
      </c>
      <c r="P946" s="113" t="e">
        <f t="shared" si="203"/>
        <v>#VALUE!</v>
      </c>
      <c r="Q946" s="113">
        <f>SUMIFS(Zahlungsfreigabe!$L$12:$L$1000,Zahlungsfreigabe!$C$12:$C$1000,Baukosten!F946,Zahlungsfreigabe!$E$12:$E$1000,D946)</f>
        <v>0</v>
      </c>
      <c r="R946" s="113" t="e">
        <f t="shared" si="204"/>
        <v>#VALUE!</v>
      </c>
      <c r="S946" s="130" t="e">
        <f t="shared" si="205"/>
        <v>#VALUE!</v>
      </c>
      <c r="T946" s="55">
        <v>0</v>
      </c>
      <c r="U946" s="113" t="e">
        <f t="shared" si="206"/>
        <v>#VALUE!</v>
      </c>
      <c r="V946" s="11"/>
      <c r="W946" s="11"/>
      <c r="AC946" s="100" t="str">
        <f t="shared" si="195"/>
        <v/>
      </c>
      <c r="AD946" s="129" t="e">
        <f t="shared" si="196"/>
        <v>#VALUE!</v>
      </c>
      <c r="AE946" s="5" t="e">
        <f t="shared" si="197"/>
        <v>#VALUE!</v>
      </c>
    </row>
    <row r="947" spans="1:31" s="22" customFormat="1" x14ac:dyDescent="0.2">
      <c r="A947" s="41" t="str">
        <f>IF(F947="","",1+MAX(A$10:A946))</f>
        <v/>
      </c>
      <c r="B947" s="21"/>
      <c r="C947" s="20">
        <v>430</v>
      </c>
      <c r="D947" s="18" t="s">
        <v>111</v>
      </c>
      <c r="E947" s="113"/>
      <c r="F947" s="11"/>
      <c r="G947" s="113"/>
      <c r="H947" s="114">
        <v>0</v>
      </c>
      <c r="I947" s="113">
        <f t="shared" si="198"/>
        <v>0</v>
      </c>
      <c r="J947" s="113">
        <f t="shared" si="199"/>
        <v>0</v>
      </c>
      <c r="K947" s="113" t="str">
        <f>IF(ISERROR(VLOOKUP(AC947,Nachträge!$A$2:$Y$646,25,FALSE)),"",VLOOKUP(AC947,Nachträge!$A$2:$Y$646,25,FALSE))</f>
        <v/>
      </c>
      <c r="L947" s="114">
        <v>0</v>
      </c>
      <c r="M947" s="113" t="e">
        <f t="shared" si="200"/>
        <v>#VALUE!</v>
      </c>
      <c r="N947" s="113" t="e">
        <f t="shared" si="201"/>
        <v>#VALUE!</v>
      </c>
      <c r="O947" s="113" t="e">
        <f t="shared" si="202"/>
        <v>#VALUE!</v>
      </c>
      <c r="P947" s="113" t="e">
        <f t="shared" si="203"/>
        <v>#VALUE!</v>
      </c>
      <c r="Q947" s="113">
        <f>SUMIFS(Zahlungsfreigabe!$L$12:$L$1000,Zahlungsfreigabe!$C$12:$C$1000,Baukosten!F947,Zahlungsfreigabe!$E$12:$E$1000,D947)</f>
        <v>0</v>
      </c>
      <c r="R947" s="113" t="e">
        <f t="shared" si="204"/>
        <v>#VALUE!</v>
      </c>
      <c r="S947" s="130" t="e">
        <f t="shared" si="205"/>
        <v>#VALUE!</v>
      </c>
      <c r="T947" s="55">
        <v>0</v>
      </c>
      <c r="U947" s="113" t="e">
        <f t="shared" si="206"/>
        <v>#VALUE!</v>
      </c>
      <c r="V947" s="11"/>
      <c r="W947" s="11"/>
      <c r="AC947" s="100" t="str">
        <f t="shared" si="195"/>
        <v/>
      </c>
      <c r="AD947" s="129" t="e">
        <f t="shared" si="196"/>
        <v>#VALUE!</v>
      </c>
      <c r="AE947" s="5" t="e">
        <f t="shared" si="197"/>
        <v>#VALUE!</v>
      </c>
    </row>
    <row r="948" spans="1:31" s="22" customFormat="1" x14ac:dyDescent="0.2">
      <c r="A948" s="41" t="str">
        <f>IF(F948="","",1+MAX(A$10:A947))</f>
        <v/>
      </c>
      <c r="B948" s="21"/>
      <c r="C948" s="20">
        <v>430</v>
      </c>
      <c r="D948" s="18" t="s">
        <v>111</v>
      </c>
      <c r="E948" s="113"/>
      <c r="F948" s="11"/>
      <c r="G948" s="113"/>
      <c r="H948" s="114">
        <v>0</v>
      </c>
      <c r="I948" s="113">
        <f t="shared" si="198"/>
        <v>0</v>
      </c>
      <c r="J948" s="113">
        <f t="shared" si="199"/>
        <v>0</v>
      </c>
      <c r="K948" s="113" t="str">
        <f>IF(ISERROR(VLOOKUP(AC948,Nachträge!$A$2:$Y$646,25,FALSE)),"",VLOOKUP(AC948,Nachträge!$A$2:$Y$646,25,FALSE))</f>
        <v/>
      </c>
      <c r="L948" s="114">
        <v>0</v>
      </c>
      <c r="M948" s="113" t="e">
        <f t="shared" si="200"/>
        <v>#VALUE!</v>
      </c>
      <c r="N948" s="113" t="e">
        <f t="shared" si="201"/>
        <v>#VALUE!</v>
      </c>
      <c r="O948" s="113" t="e">
        <f t="shared" si="202"/>
        <v>#VALUE!</v>
      </c>
      <c r="P948" s="113" t="e">
        <f t="shared" si="203"/>
        <v>#VALUE!</v>
      </c>
      <c r="Q948" s="113">
        <f>SUMIFS(Zahlungsfreigabe!$L$12:$L$1000,Zahlungsfreigabe!$C$12:$C$1000,Baukosten!F948,Zahlungsfreigabe!$E$12:$E$1000,D948)</f>
        <v>0</v>
      </c>
      <c r="R948" s="113" t="e">
        <f t="shared" si="204"/>
        <v>#VALUE!</v>
      </c>
      <c r="S948" s="130" t="e">
        <f t="shared" si="205"/>
        <v>#VALUE!</v>
      </c>
      <c r="T948" s="55">
        <v>0</v>
      </c>
      <c r="U948" s="113" t="e">
        <f t="shared" si="206"/>
        <v>#VALUE!</v>
      </c>
      <c r="V948" s="11"/>
      <c r="W948" s="11"/>
      <c r="AC948" s="100" t="str">
        <f t="shared" si="195"/>
        <v/>
      </c>
      <c r="AD948" s="129" t="e">
        <f t="shared" si="196"/>
        <v>#VALUE!</v>
      </c>
      <c r="AE948" s="5" t="e">
        <f t="shared" si="197"/>
        <v>#VALUE!</v>
      </c>
    </row>
    <row r="949" spans="1:31" s="22" customFormat="1" x14ac:dyDescent="0.2">
      <c r="A949" s="41" t="str">
        <f>IF(F949="","",1+MAX(A$10:A948))</f>
        <v/>
      </c>
      <c r="B949" s="21"/>
      <c r="C949" s="20">
        <v>440</v>
      </c>
      <c r="D949" s="18" t="s">
        <v>112</v>
      </c>
      <c r="E949" s="113"/>
      <c r="F949" s="11"/>
      <c r="G949" s="113"/>
      <c r="H949" s="114">
        <v>0</v>
      </c>
      <c r="I949" s="113">
        <f t="shared" si="198"/>
        <v>0</v>
      </c>
      <c r="J949" s="113">
        <f t="shared" si="199"/>
        <v>0</v>
      </c>
      <c r="K949" s="113" t="str">
        <f>IF(ISERROR(VLOOKUP(AC949,Nachträge!$A$2:$Y$646,25,FALSE)),"",VLOOKUP(AC949,Nachträge!$A$2:$Y$646,25,FALSE))</f>
        <v/>
      </c>
      <c r="L949" s="114">
        <v>0</v>
      </c>
      <c r="M949" s="113" t="e">
        <f t="shared" si="200"/>
        <v>#VALUE!</v>
      </c>
      <c r="N949" s="113" t="e">
        <f t="shared" si="201"/>
        <v>#VALUE!</v>
      </c>
      <c r="O949" s="113" t="e">
        <f t="shared" si="202"/>
        <v>#VALUE!</v>
      </c>
      <c r="P949" s="113" t="e">
        <f t="shared" si="203"/>
        <v>#VALUE!</v>
      </c>
      <c r="Q949" s="113">
        <f>SUMIFS(Zahlungsfreigabe!$L$12:$L$1000,Zahlungsfreigabe!$C$12:$C$1000,Baukosten!F949,Zahlungsfreigabe!$E$12:$E$1000,D949)</f>
        <v>0</v>
      </c>
      <c r="R949" s="113" t="e">
        <f t="shared" si="204"/>
        <v>#VALUE!</v>
      </c>
      <c r="S949" s="130" t="e">
        <f t="shared" si="205"/>
        <v>#VALUE!</v>
      </c>
      <c r="T949" s="55">
        <v>0</v>
      </c>
      <c r="U949" s="113" t="e">
        <f t="shared" si="206"/>
        <v>#VALUE!</v>
      </c>
      <c r="V949" s="11"/>
      <c r="W949" s="11"/>
      <c r="AC949" s="100" t="str">
        <f t="shared" si="195"/>
        <v/>
      </c>
      <c r="AD949" s="129" t="e">
        <f t="shared" si="196"/>
        <v>#VALUE!</v>
      </c>
      <c r="AE949" s="5" t="e">
        <f t="shared" si="197"/>
        <v>#VALUE!</v>
      </c>
    </row>
    <row r="950" spans="1:31" s="22" customFormat="1" x14ac:dyDescent="0.2">
      <c r="A950" s="41" t="str">
        <f>IF(F950="","",1+MAX(A$10:A949))</f>
        <v/>
      </c>
      <c r="B950" s="21"/>
      <c r="C950" s="20">
        <v>452</v>
      </c>
      <c r="D950" s="18" t="s">
        <v>113</v>
      </c>
      <c r="E950" s="113"/>
      <c r="F950" s="11"/>
      <c r="G950" s="113"/>
      <c r="H950" s="114">
        <v>0</v>
      </c>
      <c r="I950" s="113">
        <f t="shared" si="198"/>
        <v>0</v>
      </c>
      <c r="J950" s="113">
        <f t="shared" si="199"/>
        <v>0</v>
      </c>
      <c r="K950" s="113" t="str">
        <f>IF(ISERROR(VLOOKUP(AC950,Nachträge!$A$2:$Y$646,25,FALSE)),"",VLOOKUP(AC950,Nachträge!$A$2:$Y$646,25,FALSE))</f>
        <v/>
      </c>
      <c r="L950" s="114">
        <v>0</v>
      </c>
      <c r="M950" s="113" t="e">
        <f t="shared" si="200"/>
        <v>#VALUE!</v>
      </c>
      <c r="N950" s="113" t="e">
        <f t="shared" si="201"/>
        <v>#VALUE!</v>
      </c>
      <c r="O950" s="113" t="e">
        <f t="shared" si="202"/>
        <v>#VALUE!</v>
      </c>
      <c r="P950" s="113" t="e">
        <f t="shared" si="203"/>
        <v>#VALUE!</v>
      </c>
      <c r="Q950" s="113">
        <f>SUMIFS(Zahlungsfreigabe!$L$12:$L$1000,Zahlungsfreigabe!$C$12:$C$1000,Baukosten!F950,Zahlungsfreigabe!$E$12:$E$1000,D950)</f>
        <v>0</v>
      </c>
      <c r="R950" s="113" t="e">
        <f t="shared" si="204"/>
        <v>#VALUE!</v>
      </c>
      <c r="S950" s="130" t="e">
        <f t="shared" si="205"/>
        <v>#VALUE!</v>
      </c>
      <c r="T950" s="55">
        <v>0</v>
      </c>
      <c r="U950" s="113" t="e">
        <f t="shared" si="206"/>
        <v>#VALUE!</v>
      </c>
      <c r="V950" s="11"/>
      <c r="W950" s="11"/>
      <c r="AC950" s="100" t="str">
        <f t="shared" si="195"/>
        <v/>
      </c>
      <c r="AD950" s="129" t="e">
        <f t="shared" si="196"/>
        <v>#VALUE!</v>
      </c>
      <c r="AE950" s="5" t="e">
        <f t="shared" si="197"/>
        <v>#VALUE!</v>
      </c>
    </row>
    <row r="951" spans="1:31" s="22" customFormat="1" x14ac:dyDescent="0.2">
      <c r="A951" s="41" t="str">
        <f>IF(F951="","",1+MAX(A$10:A950))</f>
        <v/>
      </c>
      <c r="B951" s="21"/>
      <c r="C951" s="20">
        <v>452</v>
      </c>
      <c r="D951" s="18" t="s">
        <v>113</v>
      </c>
      <c r="E951" s="113"/>
      <c r="F951" s="11"/>
      <c r="G951" s="113"/>
      <c r="H951" s="114">
        <v>0</v>
      </c>
      <c r="I951" s="113">
        <f t="shared" si="198"/>
        <v>0</v>
      </c>
      <c r="J951" s="113">
        <f t="shared" si="199"/>
        <v>0</v>
      </c>
      <c r="K951" s="113" t="str">
        <f>IF(ISERROR(VLOOKUP(AC951,Nachträge!$A$2:$Y$646,25,FALSE)),"",VLOOKUP(AC951,Nachträge!$A$2:$Y$646,25,FALSE))</f>
        <v/>
      </c>
      <c r="L951" s="114">
        <v>0</v>
      </c>
      <c r="M951" s="113" t="e">
        <f t="shared" si="200"/>
        <v>#VALUE!</v>
      </c>
      <c r="N951" s="113" t="e">
        <f t="shared" si="201"/>
        <v>#VALUE!</v>
      </c>
      <c r="O951" s="113" t="e">
        <f t="shared" si="202"/>
        <v>#VALUE!</v>
      </c>
      <c r="P951" s="113" t="e">
        <f t="shared" si="203"/>
        <v>#VALUE!</v>
      </c>
      <c r="Q951" s="113">
        <f>SUMIFS(Zahlungsfreigabe!$L$12:$L$1000,Zahlungsfreigabe!$C$12:$C$1000,Baukosten!F951,Zahlungsfreigabe!$E$12:$E$1000,D951)</f>
        <v>0</v>
      </c>
      <c r="R951" s="113" t="e">
        <f t="shared" si="204"/>
        <v>#VALUE!</v>
      </c>
      <c r="S951" s="130" t="e">
        <f t="shared" si="205"/>
        <v>#VALUE!</v>
      </c>
      <c r="T951" s="55">
        <v>0</v>
      </c>
      <c r="U951" s="113" t="e">
        <f t="shared" si="206"/>
        <v>#VALUE!</v>
      </c>
      <c r="V951" s="11"/>
      <c r="W951" s="11"/>
      <c r="AC951" s="100" t="str">
        <f t="shared" si="195"/>
        <v/>
      </c>
      <c r="AD951" s="129" t="e">
        <f t="shared" si="196"/>
        <v>#VALUE!</v>
      </c>
      <c r="AE951" s="5" t="e">
        <f t="shared" si="197"/>
        <v>#VALUE!</v>
      </c>
    </row>
    <row r="952" spans="1:31" s="22" customFormat="1" x14ac:dyDescent="0.2">
      <c r="A952" s="41" t="str">
        <f>IF(F952="","",1+MAX(A$10:A951))</f>
        <v/>
      </c>
      <c r="B952" s="21"/>
      <c r="C952" s="20">
        <v>452</v>
      </c>
      <c r="D952" s="18" t="s">
        <v>113</v>
      </c>
      <c r="E952" s="113"/>
      <c r="F952" s="11"/>
      <c r="G952" s="113"/>
      <c r="H952" s="114">
        <v>0</v>
      </c>
      <c r="I952" s="113">
        <f t="shared" si="198"/>
        <v>0</v>
      </c>
      <c r="J952" s="113">
        <f t="shared" si="199"/>
        <v>0</v>
      </c>
      <c r="K952" s="113" t="str">
        <f>IF(ISERROR(VLOOKUP(AC952,Nachträge!$A$2:$Y$646,25,FALSE)),"",VLOOKUP(AC952,Nachträge!$A$2:$Y$646,25,FALSE))</f>
        <v/>
      </c>
      <c r="L952" s="114">
        <v>0</v>
      </c>
      <c r="M952" s="113" t="e">
        <f t="shared" si="200"/>
        <v>#VALUE!</v>
      </c>
      <c r="N952" s="113" t="e">
        <f t="shared" si="201"/>
        <v>#VALUE!</v>
      </c>
      <c r="O952" s="113" t="e">
        <f t="shared" si="202"/>
        <v>#VALUE!</v>
      </c>
      <c r="P952" s="113" t="e">
        <f t="shared" si="203"/>
        <v>#VALUE!</v>
      </c>
      <c r="Q952" s="113">
        <f>SUMIFS(Zahlungsfreigabe!$L$12:$L$1000,Zahlungsfreigabe!$C$12:$C$1000,Baukosten!F952,Zahlungsfreigabe!$E$12:$E$1000,D952)</f>
        <v>0</v>
      </c>
      <c r="R952" s="113" t="e">
        <f t="shared" si="204"/>
        <v>#VALUE!</v>
      </c>
      <c r="S952" s="130" t="e">
        <f t="shared" si="205"/>
        <v>#VALUE!</v>
      </c>
      <c r="T952" s="55">
        <v>0</v>
      </c>
      <c r="U952" s="113" t="e">
        <f t="shared" si="206"/>
        <v>#VALUE!</v>
      </c>
      <c r="V952" s="11"/>
      <c r="W952" s="11"/>
      <c r="AC952" s="100" t="str">
        <f t="shared" si="195"/>
        <v/>
      </c>
      <c r="AD952" s="129" t="e">
        <f t="shared" si="196"/>
        <v>#VALUE!</v>
      </c>
      <c r="AE952" s="5" t="e">
        <f t="shared" si="197"/>
        <v>#VALUE!</v>
      </c>
    </row>
    <row r="953" spans="1:31" s="22" customFormat="1" x14ac:dyDescent="0.2">
      <c r="A953" s="41" t="str">
        <f>IF(F953="","",1+MAX(A$10:A952))</f>
        <v/>
      </c>
      <c r="B953" s="21"/>
      <c r="C953" s="20">
        <v>452</v>
      </c>
      <c r="D953" s="18" t="s">
        <v>113</v>
      </c>
      <c r="E953" s="113"/>
      <c r="F953" s="11"/>
      <c r="G953" s="113"/>
      <c r="H953" s="114">
        <v>0</v>
      </c>
      <c r="I953" s="113">
        <f t="shared" si="198"/>
        <v>0</v>
      </c>
      <c r="J953" s="113">
        <f t="shared" si="199"/>
        <v>0</v>
      </c>
      <c r="K953" s="113" t="str">
        <f>IF(ISERROR(VLOOKUP(AC953,Nachträge!$A$2:$Y$646,25,FALSE)),"",VLOOKUP(AC953,Nachträge!$A$2:$Y$646,25,FALSE))</f>
        <v/>
      </c>
      <c r="L953" s="114">
        <v>0</v>
      </c>
      <c r="M953" s="113" t="e">
        <f t="shared" si="200"/>
        <v>#VALUE!</v>
      </c>
      <c r="N953" s="113" t="e">
        <f t="shared" si="201"/>
        <v>#VALUE!</v>
      </c>
      <c r="O953" s="113" t="e">
        <f t="shared" si="202"/>
        <v>#VALUE!</v>
      </c>
      <c r="P953" s="113" t="e">
        <f t="shared" si="203"/>
        <v>#VALUE!</v>
      </c>
      <c r="Q953" s="113">
        <f>SUMIFS(Zahlungsfreigabe!$L$12:$L$1000,Zahlungsfreigabe!$C$12:$C$1000,Baukosten!F953,Zahlungsfreigabe!$E$12:$E$1000,D953)</f>
        <v>0</v>
      </c>
      <c r="R953" s="113" t="e">
        <f t="shared" si="204"/>
        <v>#VALUE!</v>
      </c>
      <c r="S953" s="130" t="e">
        <f t="shared" si="205"/>
        <v>#VALUE!</v>
      </c>
      <c r="T953" s="55">
        <v>0</v>
      </c>
      <c r="U953" s="113" t="e">
        <f t="shared" si="206"/>
        <v>#VALUE!</v>
      </c>
      <c r="V953" s="11"/>
      <c r="W953" s="11"/>
      <c r="AC953" s="100" t="str">
        <f t="shared" si="195"/>
        <v/>
      </c>
      <c r="AD953" s="129" t="e">
        <f t="shared" si="196"/>
        <v>#VALUE!</v>
      </c>
      <c r="AE953" s="5" t="e">
        <f t="shared" si="197"/>
        <v>#VALUE!</v>
      </c>
    </row>
    <row r="954" spans="1:31" s="22" customFormat="1" x14ac:dyDescent="0.2">
      <c r="A954" s="41" t="str">
        <f>IF(F954="","",1+MAX(A$10:A953))</f>
        <v/>
      </c>
      <c r="B954" s="21"/>
      <c r="C954" s="20">
        <v>452</v>
      </c>
      <c r="D954" s="18" t="s">
        <v>113</v>
      </c>
      <c r="E954" s="113"/>
      <c r="F954" s="11"/>
      <c r="G954" s="113"/>
      <c r="H954" s="114">
        <v>0</v>
      </c>
      <c r="I954" s="113">
        <f t="shared" si="198"/>
        <v>0</v>
      </c>
      <c r="J954" s="113">
        <f t="shared" si="199"/>
        <v>0</v>
      </c>
      <c r="K954" s="113" t="str">
        <f>IF(ISERROR(VLOOKUP(AC954,Nachträge!$A$2:$Y$646,25,FALSE)),"",VLOOKUP(AC954,Nachträge!$A$2:$Y$646,25,FALSE))</f>
        <v/>
      </c>
      <c r="L954" s="114">
        <v>0</v>
      </c>
      <c r="M954" s="113" t="e">
        <f t="shared" si="200"/>
        <v>#VALUE!</v>
      </c>
      <c r="N954" s="113" t="e">
        <f t="shared" si="201"/>
        <v>#VALUE!</v>
      </c>
      <c r="O954" s="113" t="e">
        <f t="shared" si="202"/>
        <v>#VALUE!</v>
      </c>
      <c r="P954" s="113" t="e">
        <f t="shared" si="203"/>
        <v>#VALUE!</v>
      </c>
      <c r="Q954" s="113">
        <f>SUMIFS(Zahlungsfreigabe!$L$12:$L$1000,Zahlungsfreigabe!$C$12:$C$1000,Baukosten!F954,Zahlungsfreigabe!$E$12:$E$1000,D954)</f>
        <v>0</v>
      </c>
      <c r="R954" s="113" t="e">
        <f t="shared" si="204"/>
        <v>#VALUE!</v>
      </c>
      <c r="S954" s="130" t="e">
        <f t="shared" si="205"/>
        <v>#VALUE!</v>
      </c>
      <c r="T954" s="55">
        <v>0</v>
      </c>
      <c r="U954" s="113" t="e">
        <f t="shared" si="206"/>
        <v>#VALUE!</v>
      </c>
      <c r="V954" s="11"/>
      <c r="W954" s="11"/>
      <c r="AC954" s="100" t="str">
        <f t="shared" si="195"/>
        <v/>
      </c>
      <c r="AD954" s="129" t="e">
        <f t="shared" si="196"/>
        <v>#VALUE!</v>
      </c>
      <c r="AE954" s="5" t="e">
        <f t="shared" si="197"/>
        <v>#VALUE!</v>
      </c>
    </row>
    <row r="955" spans="1:31" s="22" customFormat="1" x14ac:dyDescent="0.2">
      <c r="A955" s="41" t="str">
        <f>IF(F955="","",1+MAX(A$10:A954))</f>
        <v/>
      </c>
      <c r="B955" s="21"/>
      <c r="C955" s="20">
        <v>452</v>
      </c>
      <c r="D955" s="18" t="s">
        <v>113</v>
      </c>
      <c r="E955" s="113"/>
      <c r="F955" s="11"/>
      <c r="G955" s="113"/>
      <c r="H955" s="114">
        <v>0</v>
      </c>
      <c r="I955" s="113">
        <f t="shared" si="198"/>
        <v>0</v>
      </c>
      <c r="J955" s="113">
        <f t="shared" si="199"/>
        <v>0</v>
      </c>
      <c r="K955" s="113" t="str">
        <f>IF(ISERROR(VLOOKUP(AC955,Nachträge!$A$2:$Y$646,25,FALSE)),"",VLOOKUP(AC955,Nachträge!$A$2:$Y$646,25,FALSE))</f>
        <v/>
      </c>
      <c r="L955" s="114">
        <v>0</v>
      </c>
      <c r="M955" s="113" t="e">
        <f t="shared" si="200"/>
        <v>#VALUE!</v>
      </c>
      <c r="N955" s="113" t="e">
        <f t="shared" si="201"/>
        <v>#VALUE!</v>
      </c>
      <c r="O955" s="113" t="e">
        <f t="shared" si="202"/>
        <v>#VALUE!</v>
      </c>
      <c r="P955" s="113" t="e">
        <f t="shared" si="203"/>
        <v>#VALUE!</v>
      </c>
      <c r="Q955" s="113">
        <f>SUMIFS(Zahlungsfreigabe!$L$12:$L$1000,Zahlungsfreigabe!$C$12:$C$1000,Baukosten!F955,Zahlungsfreigabe!$E$12:$E$1000,D955)</f>
        <v>0</v>
      </c>
      <c r="R955" s="113" t="e">
        <f t="shared" si="204"/>
        <v>#VALUE!</v>
      </c>
      <c r="S955" s="130" t="e">
        <f t="shared" si="205"/>
        <v>#VALUE!</v>
      </c>
      <c r="T955" s="55">
        <v>0</v>
      </c>
      <c r="U955" s="113" t="e">
        <f t="shared" si="206"/>
        <v>#VALUE!</v>
      </c>
      <c r="V955" s="11"/>
      <c r="W955" s="11"/>
      <c r="AC955" s="100" t="str">
        <f t="shared" si="195"/>
        <v/>
      </c>
      <c r="AD955" s="129" t="e">
        <f t="shared" si="196"/>
        <v>#VALUE!</v>
      </c>
      <c r="AE955" s="5" t="e">
        <f t="shared" si="197"/>
        <v>#VALUE!</v>
      </c>
    </row>
    <row r="956" spans="1:31" s="22" customFormat="1" x14ac:dyDescent="0.2">
      <c r="A956" s="41" t="str">
        <f>IF(F956="","",1+MAX(A$10:A955))</f>
        <v/>
      </c>
      <c r="B956" s="21"/>
      <c r="C956" s="20">
        <v>452</v>
      </c>
      <c r="D956" s="18" t="s">
        <v>113</v>
      </c>
      <c r="E956" s="113"/>
      <c r="F956" s="11"/>
      <c r="G956" s="113"/>
      <c r="H956" s="114">
        <v>0</v>
      </c>
      <c r="I956" s="113">
        <f t="shared" si="198"/>
        <v>0</v>
      </c>
      <c r="J956" s="113">
        <f t="shared" si="199"/>
        <v>0</v>
      </c>
      <c r="K956" s="113" t="str">
        <f>IF(ISERROR(VLOOKUP(AC956,Nachträge!$A$2:$Y$646,25,FALSE)),"",VLOOKUP(AC956,Nachträge!$A$2:$Y$646,25,FALSE))</f>
        <v/>
      </c>
      <c r="L956" s="114">
        <v>0</v>
      </c>
      <c r="M956" s="113" t="e">
        <f t="shared" si="200"/>
        <v>#VALUE!</v>
      </c>
      <c r="N956" s="113" t="e">
        <f t="shared" si="201"/>
        <v>#VALUE!</v>
      </c>
      <c r="O956" s="113" t="e">
        <f t="shared" si="202"/>
        <v>#VALUE!</v>
      </c>
      <c r="P956" s="113" t="e">
        <f t="shared" si="203"/>
        <v>#VALUE!</v>
      </c>
      <c r="Q956" s="113">
        <f>SUMIFS(Zahlungsfreigabe!$L$12:$L$1000,Zahlungsfreigabe!$C$12:$C$1000,Baukosten!F956,Zahlungsfreigabe!$E$12:$E$1000,D956)</f>
        <v>0</v>
      </c>
      <c r="R956" s="113" t="e">
        <f t="shared" si="204"/>
        <v>#VALUE!</v>
      </c>
      <c r="S956" s="130" t="e">
        <f t="shared" si="205"/>
        <v>#VALUE!</v>
      </c>
      <c r="T956" s="55">
        <v>0</v>
      </c>
      <c r="U956" s="113" t="e">
        <f t="shared" si="206"/>
        <v>#VALUE!</v>
      </c>
      <c r="V956" s="11"/>
      <c r="W956" s="11"/>
      <c r="AC956" s="100" t="str">
        <f t="shared" si="195"/>
        <v/>
      </c>
      <c r="AD956" s="129" t="e">
        <f t="shared" si="196"/>
        <v>#VALUE!</v>
      </c>
      <c r="AE956" s="5" t="e">
        <f t="shared" si="197"/>
        <v>#VALUE!</v>
      </c>
    </row>
    <row r="957" spans="1:31" s="22" customFormat="1" x14ac:dyDescent="0.2">
      <c r="A957" s="41" t="str">
        <f>IF(F957="","",1+MAX(A$10:A956))</f>
        <v/>
      </c>
      <c r="B957" s="21"/>
      <c r="C957" s="20">
        <v>452</v>
      </c>
      <c r="D957" s="18" t="s">
        <v>113</v>
      </c>
      <c r="E957" s="113"/>
      <c r="F957" s="11"/>
      <c r="G957" s="113"/>
      <c r="H957" s="114">
        <v>0</v>
      </c>
      <c r="I957" s="113">
        <f t="shared" si="198"/>
        <v>0</v>
      </c>
      <c r="J957" s="113">
        <f t="shared" si="199"/>
        <v>0</v>
      </c>
      <c r="K957" s="113" t="str">
        <f>IF(ISERROR(VLOOKUP(AC957,Nachträge!$A$2:$Y$646,25,FALSE)),"",VLOOKUP(AC957,Nachträge!$A$2:$Y$646,25,FALSE))</f>
        <v/>
      </c>
      <c r="L957" s="114">
        <v>0</v>
      </c>
      <c r="M957" s="113" t="e">
        <f t="shared" si="200"/>
        <v>#VALUE!</v>
      </c>
      <c r="N957" s="113" t="e">
        <f t="shared" si="201"/>
        <v>#VALUE!</v>
      </c>
      <c r="O957" s="113" t="e">
        <f t="shared" si="202"/>
        <v>#VALUE!</v>
      </c>
      <c r="P957" s="113" t="e">
        <f t="shared" si="203"/>
        <v>#VALUE!</v>
      </c>
      <c r="Q957" s="113">
        <f>SUMIFS(Zahlungsfreigabe!$L$12:$L$1000,Zahlungsfreigabe!$C$12:$C$1000,Baukosten!F957,Zahlungsfreigabe!$E$12:$E$1000,D957)</f>
        <v>0</v>
      </c>
      <c r="R957" s="113" t="e">
        <f t="shared" si="204"/>
        <v>#VALUE!</v>
      </c>
      <c r="S957" s="130" t="e">
        <f t="shared" si="205"/>
        <v>#VALUE!</v>
      </c>
      <c r="T957" s="55">
        <v>0</v>
      </c>
      <c r="U957" s="113" t="e">
        <f t="shared" si="206"/>
        <v>#VALUE!</v>
      </c>
      <c r="V957" s="11"/>
      <c r="W957" s="11"/>
      <c r="AC957" s="100" t="str">
        <f t="shared" si="195"/>
        <v/>
      </c>
      <c r="AD957" s="129" t="e">
        <f t="shared" si="196"/>
        <v>#VALUE!</v>
      </c>
      <c r="AE957" s="5" t="e">
        <f t="shared" si="197"/>
        <v>#VALUE!</v>
      </c>
    </row>
    <row r="958" spans="1:31" s="22" customFormat="1" x14ac:dyDescent="0.2">
      <c r="A958" s="41" t="str">
        <f>IF(F958="","",1+MAX(A$10:A957))</f>
        <v/>
      </c>
      <c r="B958" s="21"/>
      <c r="C958" s="20">
        <v>452</v>
      </c>
      <c r="D958" s="18" t="s">
        <v>113</v>
      </c>
      <c r="E958" s="113"/>
      <c r="F958" s="11"/>
      <c r="G958" s="113"/>
      <c r="H958" s="114">
        <v>0</v>
      </c>
      <c r="I958" s="113">
        <f t="shared" si="198"/>
        <v>0</v>
      </c>
      <c r="J958" s="113">
        <f t="shared" si="199"/>
        <v>0</v>
      </c>
      <c r="K958" s="113" t="str">
        <f>IF(ISERROR(VLOOKUP(AC958,Nachträge!$A$2:$Y$646,25,FALSE)),"",VLOOKUP(AC958,Nachträge!$A$2:$Y$646,25,FALSE))</f>
        <v/>
      </c>
      <c r="L958" s="114">
        <v>0</v>
      </c>
      <c r="M958" s="113" t="e">
        <f t="shared" si="200"/>
        <v>#VALUE!</v>
      </c>
      <c r="N958" s="113" t="e">
        <f t="shared" si="201"/>
        <v>#VALUE!</v>
      </c>
      <c r="O958" s="113" t="e">
        <f t="shared" si="202"/>
        <v>#VALUE!</v>
      </c>
      <c r="P958" s="113" t="e">
        <f t="shared" si="203"/>
        <v>#VALUE!</v>
      </c>
      <c r="Q958" s="113">
        <f>SUMIFS(Zahlungsfreigabe!$L$12:$L$1000,Zahlungsfreigabe!$C$12:$C$1000,Baukosten!F958,Zahlungsfreigabe!$E$12:$E$1000,D958)</f>
        <v>0</v>
      </c>
      <c r="R958" s="113" t="e">
        <f t="shared" si="204"/>
        <v>#VALUE!</v>
      </c>
      <c r="S958" s="130" t="e">
        <f t="shared" si="205"/>
        <v>#VALUE!</v>
      </c>
      <c r="T958" s="55">
        <v>0</v>
      </c>
      <c r="U958" s="113" t="e">
        <f t="shared" si="206"/>
        <v>#VALUE!</v>
      </c>
      <c r="V958" s="11"/>
      <c r="W958" s="11"/>
      <c r="AC958" s="100" t="str">
        <f t="shared" si="195"/>
        <v/>
      </c>
      <c r="AD958" s="129" t="e">
        <f t="shared" si="196"/>
        <v>#VALUE!</v>
      </c>
      <c r="AE958" s="5" t="e">
        <f t="shared" si="197"/>
        <v>#VALUE!</v>
      </c>
    </row>
    <row r="959" spans="1:31" s="22" customFormat="1" x14ac:dyDescent="0.2">
      <c r="A959" s="41" t="str">
        <f>IF(F959="","",1+MAX(A$10:A958))</f>
        <v/>
      </c>
      <c r="B959" s="21"/>
      <c r="C959" s="20">
        <v>452</v>
      </c>
      <c r="D959" s="18" t="s">
        <v>113</v>
      </c>
      <c r="E959" s="113"/>
      <c r="F959" s="11"/>
      <c r="G959" s="113"/>
      <c r="H959" s="114">
        <v>0</v>
      </c>
      <c r="I959" s="113">
        <f t="shared" si="198"/>
        <v>0</v>
      </c>
      <c r="J959" s="113">
        <f t="shared" si="199"/>
        <v>0</v>
      </c>
      <c r="K959" s="113" t="str">
        <f>IF(ISERROR(VLOOKUP(AC959,Nachträge!$A$2:$Y$646,25,FALSE)),"",VLOOKUP(AC959,Nachträge!$A$2:$Y$646,25,FALSE))</f>
        <v/>
      </c>
      <c r="L959" s="114">
        <v>0</v>
      </c>
      <c r="M959" s="113" t="e">
        <f t="shared" si="200"/>
        <v>#VALUE!</v>
      </c>
      <c r="N959" s="113" t="e">
        <f t="shared" si="201"/>
        <v>#VALUE!</v>
      </c>
      <c r="O959" s="113" t="e">
        <f t="shared" si="202"/>
        <v>#VALUE!</v>
      </c>
      <c r="P959" s="113" t="e">
        <f t="shared" si="203"/>
        <v>#VALUE!</v>
      </c>
      <c r="Q959" s="113">
        <f>SUMIFS(Zahlungsfreigabe!$L$12:$L$1000,Zahlungsfreigabe!$C$12:$C$1000,Baukosten!F959,Zahlungsfreigabe!$E$12:$E$1000,D959)</f>
        <v>0</v>
      </c>
      <c r="R959" s="113" t="e">
        <f t="shared" si="204"/>
        <v>#VALUE!</v>
      </c>
      <c r="S959" s="130" t="e">
        <f t="shared" si="205"/>
        <v>#VALUE!</v>
      </c>
      <c r="T959" s="55">
        <v>0</v>
      </c>
      <c r="U959" s="113" t="e">
        <f t="shared" si="206"/>
        <v>#VALUE!</v>
      </c>
      <c r="V959" s="11"/>
      <c r="W959" s="11"/>
      <c r="AC959" s="100" t="str">
        <f t="shared" si="195"/>
        <v/>
      </c>
      <c r="AD959" s="129" t="e">
        <f t="shared" si="196"/>
        <v>#VALUE!</v>
      </c>
      <c r="AE959" s="5" t="e">
        <f t="shared" si="197"/>
        <v>#VALUE!</v>
      </c>
    </row>
    <row r="960" spans="1:31" s="22" customFormat="1" x14ac:dyDescent="0.2">
      <c r="A960" s="41" t="str">
        <f>IF(F960="","",1+MAX(A$10:A959))</f>
        <v/>
      </c>
      <c r="B960" s="21"/>
      <c r="C960" s="20">
        <v>452</v>
      </c>
      <c r="D960" s="18" t="s">
        <v>113</v>
      </c>
      <c r="E960" s="113"/>
      <c r="F960" s="11"/>
      <c r="G960" s="113"/>
      <c r="H960" s="114">
        <v>0</v>
      </c>
      <c r="I960" s="113">
        <f t="shared" si="198"/>
        <v>0</v>
      </c>
      <c r="J960" s="113">
        <f t="shared" si="199"/>
        <v>0</v>
      </c>
      <c r="K960" s="113" t="str">
        <f>IF(ISERROR(VLOOKUP(AC960,Nachträge!$A$2:$Y$646,25,FALSE)),"",VLOOKUP(AC960,Nachträge!$A$2:$Y$646,25,FALSE))</f>
        <v/>
      </c>
      <c r="L960" s="114">
        <v>0</v>
      </c>
      <c r="M960" s="113" t="e">
        <f t="shared" si="200"/>
        <v>#VALUE!</v>
      </c>
      <c r="N960" s="113" t="e">
        <f t="shared" si="201"/>
        <v>#VALUE!</v>
      </c>
      <c r="O960" s="113" t="e">
        <f t="shared" si="202"/>
        <v>#VALUE!</v>
      </c>
      <c r="P960" s="113" t="e">
        <f t="shared" si="203"/>
        <v>#VALUE!</v>
      </c>
      <c r="Q960" s="113">
        <f>SUMIFS(Zahlungsfreigabe!$L$12:$L$1000,Zahlungsfreigabe!$C$12:$C$1000,Baukosten!F960,Zahlungsfreigabe!$E$12:$E$1000,D960)</f>
        <v>0</v>
      </c>
      <c r="R960" s="113" t="e">
        <f t="shared" si="204"/>
        <v>#VALUE!</v>
      </c>
      <c r="S960" s="130" t="e">
        <f t="shared" si="205"/>
        <v>#VALUE!</v>
      </c>
      <c r="T960" s="55">
        <v>0</v>
      </c>
      <c r="U960" s="113" t="e">
        <f t="shared" si="206"/>
        <v>#VALUE!</v>
      </c>
      <c r="V960" s="11"/>
      <c r="W960" s="11"/>
      <c r="AC960" s="100" t="str">
        <f t="shared" si="195"/>
        <v/>
      </c>
      <c r="AD960" s="129" t="e">
        <f t="shared" si="196"/>
        <v>#VALUE!</v>
      </c>
      <c r="AE960" s="5" t="e">
        <f t="shared" si="197"/>
        <v>#VALUE!</v>
      </c>
    </row>
    <row r="961" spans="1:31" s="22" customFormat="1" x14ac:dyDescent="0.2">
      <c r="A961" s="41" t="str">
        <f>IF(F961="","",1+MAX(A$10:A960))</f>
        <v/>
      </c>
      <c r="B961" s="21"/>
      <c r="C961" s="20">
        <v>452</v>
      </c>
      <c r="D961" s="18" t="s">
        <v>113</v>
      </c>
      <c r="E961" s="113"/>
      <c r="F961" s="11"/>
      <c r="G961" s="113"/>
      <c r="H961" s="114">
        <v>0</v>
      </c>
      <c r="I961" s="113">
        <f t="shared" si="198"/>
        <v>0</v>
      </c>
      <c r="J961" s="113">
        <f t="shared" si="199"/>
        <v>0</v>
      </c>
      <c r="K961" s="113" t="str">
        <f>IF(ISERROR(VLOOKUP(AC961,Nachträge!$A$2:$Y$646,25,FALSE)),"",VLOOKUP(AC961,Nachträge!$A$2:$Y$646,25,FALSE))</f>
        <v/>
      </c>
      <c r="L961" s="114">
        <v>0</v>
      </c>
      <c r="M961" s="113" t="e">
        <f t="shared" si="200"/>
        <v>#VALUE!</v>
      </c>
      <c r="N961" s="113" t="e">
        <f t="shared" si="201"/>
        <v>#VALUE!</v>
      </c>
      <c r="O961" s="113" t="e">
        <f t="shared" si="202"/>
        <v>#VALUE!</v>
      </c>
      <c r="P961" s="113" t="e">
        <f t="shared" si="203"/>
        <v>#VALUE!</v>
      </c>
      <c r="Q961" s="113">
        <f>SUMIFS(Zahlungsfreigabe!$L$12:$L$1000,Zahlungsfreigabe!$C$12:$C$1000,Baukosten!F961,Zahlungsfreigabe!$E$12:$E$1000,D961)</f>
        <v>0</v>
      </c>
      <c r="R961" s="113" t="e">
        <f t="shared" si="204"/>
        <v>#VALUE!</v>
      </c>
      <c r="S961" s="130" t="e">
        <f t="shared" si="205"/>
        <v>#VALUE!</v>
      </c>
      <c r="T961" s="55">
        <v>0</v>
      </c>
      <c r="U961" s="113" t="e">
        <f t="shared" si="206"/>
        <v>#VALUE!</v>
      </c>
      <c r="V961" s="11"/>
      <c r="W961" s="11"/>
      <c r="AC961" s="100" t="str">
        <f t="shared" si="195"/>
        <v/>
      </c>
      <c r="AD961" s="129" t="e">
        <f t="shared" si="196"/>
        <v>#VALUE!</v>
      </c>
      <c r="AE961" s="5" t="e">
        <f t="shared" si="197"/>
        <v>#VALUE!</v>
      </c>
    </row>
    <row r="962" spans="1:31" s="22" customFormat="1" x14ac:dyDescent="0.2">
      <c r="A962" s="41" t="str">
        <f>IF(F962="","",1+MAX(A$10:A961))</f>
        <v/>
      </c>
      <c r="B962" s="21"/>
      <c r="C962" s="20">
        <v>452</v>
      </c>
      <c r="D962" s="18" t="s">
        <v>113</v>
      </c>
      <c r="E962" s="113"/>
      <c r="F962" s="11"/>
      <c r="G962" s="113"/>
      <c r="H962" s="114">
        <v>0</v>
      </c>
      <c r="I962" s="113">
        <f t="shared" si="198"/>
        <v>0</v>
      </c>
      <c r="J962" s="113">
        <f t="shared" si="199"/>
        <v>0</v>
      </c>
      <c r="K962" s="113" t="str">
        <f>IF(ISERROR(VLOOKUP(AC962,Nachträge!$A$2:$Y$646,25,FALSE)),"",VLOOKUP(AC962,Nachträge!$A$2:$Y$646,25,FALSE))</f>
        <v/>
      </c>
      <c r="L962" s="114">
        <v>0</v>
      </c>
      <c r="M962" s="113" t="e">
        <f t="shared" si="200"/>
        <v>#VALUE!</v>
      </c>
      <c r="N962" s="113" t="e">
        <f t="shared" si="201"/>
        <v>#VALUE!</v>
      </c>
      <c r="O962" s="113" t="e">
        <f t="shared" si="202"/>
        <v>#VALUE!</v>
      </c>
      <c r="P962" s="113" t="e">
        <f t="shared" si="203"/>
        <v>#VALUE!</v>
      </c>
      <c r="Q962" s="113">
        <f>SUMIFS(Zahlungsfreigabe!$L$12:$L$1000,Zahlungsfreigabe!$C$12:$C$1000,Baukosten!F962,Zahlungsfreigabe!$E$12:$E$1000,D962)</f>
        <v>0</v>
      </c>
      <c r="R962" s="113" t="e">
        <f t="shared" si="204"/>
        <v>#VALUE!</v>
      </c>
      <c r="S962" s="130" t="e">
        <f t="shared" si="205"/>
        <v>#VALUE!</v>
      </c>
      <c r="T962" s="55">
        <v>0</v>
      </c>
      <c r="U962" s="113" t="e">
        <f t="shared" si="206"/>
        <v>#VALUE!</v>
      </c>
      <c r="V962" s="11"/>
      <c r="W962" s="11"/>
      <c r="AC962" s="100" t="str">
        <f t="shared" si="195"/>
        <v/>
      </c>
      <c r="AD962" s="129" t="e">
        <f t="shared" si="196"/>
        <v>#VALUE!</v>
      </c>
      <c r="AE962" s="5" t="e">
        <f t="shared" si="197"/>
        <v>#VALUE!</v>
      </c>
    </row>
    <row r="963" spans="1:31" s="22" customFormat="1" x14ac:dyDescent="0.2">
      <c r="A963" s="41" t="str">
        <f>IF(F963="","",1+MAX(A$10:A962))</f>
        <v/>
      </c>
      <c r="B963" s="21"/>
      <c r="C963" s="20">
        <v>452</v>
      </c>
      <c r="D963" s="18" t="s">
        <v>113</v>
      </c>
      <c r="E963" s="113"/>
      <c r="F963" s="11"/>
      <c r="G963" s="113"/>
      <c r="H963" s="114">
        <v>0</v>
      </c>
      <c r="I963" s="113">
        <f t="shared" si="198"/>
        <v>0</v>
      </c>
      <c r="J963" s="113">
        <f t="shared" si="199"/>
        <v>0</v>
      </c>
      <c r="K963" s="113" t="str">
        <f>IF(ISERROR(VLOOKUP(AC963,Nachträge!$A$2:$Y$646,25,FALSE)),"",VLOOKUP(AC963,Nachträge!$A$2:$Y$646,25,FALSE))</f>
        <v/>
      </c>
      <c r="L963" s="114">
        <v>0</v>
      </c>
      <c r="M963" s="113" t="e">
        <f t="shared" si="200"/>
        <v>#VALUE!</v>
      </c>
      <c r="N963" s="113" t="e">
        <f t="shared" si="201"/>
        <v>#VALUE!</v>
      </c>
      <c r="O963" s="113" t="e">
        <f t="shared" si="202"/>
        <v>#VALUE!</v>
      </c>
      <c r="P963" s="113" t="e">
        <f t="shared" si="203"/>
        <v>#VALUE!</v>
      </c>
      <c r="Q963" s="113">
        <f>SUMIFS(Zahlungsfreigabe!$L$12:$L$1000,Zahlungsfreigabe!$C$12:$C$1000,Baukosten!F963,Zahlungsfreigabe!$E$12:$E$1000,D963)</f>
        <v>0</v>
      </c>
      <c r="R963" s="113" t="e">
        <f t="shared" si="204"/>
        <v>#VALUE!</v>
      </c>
      <c r="S963" s="130" t="e">
        <f t="shared" si="205"/>
        <v>#VALUE!</v>
      </c>
      <c r="T963" s="55">
        <v>0</v>
      </c>
      <c r="U963" s="113" t="e">
        <f t="shared" si="206"/>
        <v>#VALUE!</v>
      </c>
      <c r="V963" s="11"/>
      <c r="W963" s="11"/>
      <c r="AC963" s="100" t="str">
        <f t="shared" si="195"/>
        <v/>
      </c>
      <c r="AD963" s="129" t="e">
        <f t="shared" si="196"/>
        <v>#VALUE!</v>
      </c>
      <c r="AE963" s="5" t="e">
        <f t="shared" si="197"/>
        <v>#VALUE!</v>
      </c>
    </row>
    <row r="964" spans="1:31" s="22" customFormat="1" x14ac:dyDescent="0.2">
      <c r="A964" s="41" t="str">
        <f>IF(F964="","",1+MAX(A$10:A963))</f>
        <v/>
      </c>
      <c r="B964" s="21"/>
      <c r="C964" s="20">
        <v>452</v>
      </c>
      <c r="D964" s="18" t="s">
        <v>113</v>
      </c>
      <c r="E964" s="113"/>
      <c r="F964" s="11"/>
      <c r="G964" s="113"/>
      <c r="H964" s="114">
        <v>0</v>
      </c>
      <c r="I964" s="113">
        <f t="shared" si="198"/>
        <v>0</v>
      </c>
      <c r="J964" s="113">
        <f t="shared" si="199"/>
        <v>0</v>
      </c>
      <c r="K964" s="113" t="str">
        <f>IF(ISERROR(VLOOKUP(AC964,Nachträge!$A$2:$Y$646,25,FALSE)),"",VLOOKUP(AC964,Nachträge!$A$2:$Y$646,25,FALSE))</f>
        <v/>
      </c>
      <c r="L964" s="114">
        <v>0</v>
      </c>
      <c r="M964" s="113" t="e">
        <f t="shared" si="200"/>
        <v>#VALUE!</v>
      </c>
      <c r="N964" s="113" t="e">
        <f t="shared" si="201"/>
        <v>#VALUE!</v>
      </c>
      <c r="O964" s="113" t="e">
        <f t="shared" si="202"/>
        <v>#VALUE!</v>
      </c>
      <c r="P964" s="113" t="e">
        <f t="shared" si="203"/>
        <v>#VALUE!</v>
      </c>
      <c r="Q964" s="113">
        <f>SUMIFS(Zahlungsfreigabe!$L$12:$L$1000,Zahlungsfreigabe!$C$12:$C$1000,Baukosten!F964,Zahlungsfreigabe!$E$12:$E$1000,D964)</f>
        <v>0</v>
      </c>
      <c r="R964" s="113" t="e">
        <f t="shared" si="204"/>
        <v>#VALUE!</v>
      </c>
      <c r="S964" s="130" t="e">
        <f t="shared" si="205"/>
        <v>#VALUE!</v>
      </c>
      <c r="T964" s="55">
        <v>0</v>
      </c>
      <c r="U964" s="113" t="e">
        <f t="shared" si="206"/>
        <v>#VALUE!</v>
      </c>
      <c r="V964" s="11"/>
      <c r="W964" s="11"/>
      <c r="AC964" s="100" t="str">
        <f t="shared" si="195"/>
        <v/>
      </c>
      <c r="AD964" s="129" t="e">
        <f t="shared" si="196"/>
        <v>#VALUE!</v>
      </c>
      <c r="AE964" s="5" t="e">
        <f t="shared" si="197"/>
        <v>#VALUE!</v>
      </c>
    </row>
    <row r="965" spans="1:31" s="22" customFormat="1" x14ac:dyDescent="0.2">
      <c r="A965" s="41" t="str">
        <f>IF(F965="","",1+MAX(A$10:A964))</f>
        <v/>
      </c>
      <c r="B965" s="21"/>
      <c r="C965" s="20">
        <v>455</v>
      </c>
      <c r="D965" s="18" t="s">
        <v>114</v>
      </c>
      <c r="E965" s="113"/>
      <c r="F965" s="11"/>
      <c r="G965" s="113"/>
      <c r="H965" s="114">
        <v>0</v>
      </c>
      <c r="I965" s="113">
        <f t="shared" si="198"/>
        <v>0</v>
      </c>
      <c r="J965" s="113">
        <f t="shared" si="199"/>
        <v>0</v>
      </c>
      <c r="K965" s="113" t="str">
        <f>IF(ISERROR(VLOOKUP(AC965,Nachträge!$A$2:$Y$646,25,FALSE)),"",VLOOKUP(AC965,Nachträge!$A$2:$Y$646,25,FALSE))</f>
        <v/>
      </c>
      <c r="L965" s="114">
        <v>0</v>
      </c>
      <c r="M965" s="113" t="e">
        <f t="shared" si="200"/>
        <v>#VALUE!</v>
      </c>
      <c r="N965" s="113" t="e">
        <f t="shared" si="201"/>
        <v>#VALUE!</v>
      </c>
      <c r="O965" s="113" t="e">
        <f t="shared" si="202"/>
        <v>#VALUE!</v>
      </c>
      <c r="P965" s="113" t="e">
        <f t="shared" si="203"/>
        <v>#VALUE!</v>
      </c>
      <c r="Q965" s="113">
        <f>SUMIFS(Zahlungsfreigabe!$L$12:$L$1000,Zahlungsfreigabe!$C$12:$C$1000,Baukosten!F965,Zahlungsfreigabe!$E$12:$E$1000,D965)</f>
        <v>0</v>
      </c>
      <c r="R965" s="113" t="e">
        <f t="shared" si="204"/>
        <v>#VALUE!</v>
      </c>
      <c r="S965" s="130" t="e">
        <f t="shared" si="205"/>
        <v>#VALUE!</v>
      </c>
      <c r="T965" s="55">
        <v>0</v>
      </c>
      <c r="U965" s="113" t="e">
        <f t="shared" si="206"/>
        <v>#VALUE!</v>
      </c>
      <c r="V965" s="11"/>
      <c r="W965" s="11"/>
      <c r="AC965" s="100" t="str">
        <f t="shared" si="195"/>
        <v/>
      </c>
      <c r="AD965" s="129" t="e">
        <f t="shared" si="196"/>
        <v>#VALUE!</v>
      </c>
      <c r="AE965" s="5" t="e">
        <f t="shared" si="197"/>
        <v>#VALUE!</v>
      </c>
    </row>
    <row r="966" spans="1:31" s="22" customFormat="1" x14ac:dyDescent="0.2">
      <c r="A966" s="41" t="str">
        <f>IF(F966="","",1+MAX(A$10:A965))</f>
        <v/>
      </c>
      <c r="B966" s="21"/>
      <c r="C966" s="20">
        <v>455</v>
      </c>
      <c r="D966" s="18" t="s">
        <v>114</v>
      </c>
      <c r="E966" s="113"/>
      <c r="F966" s="11"/>
      <c r="G966" s="113"/>
      <c r="H966" s="114">
        <v>0</v>
      </c>
      <c r="I966" s="113">
        <f t="shared" si="198"/>
        <v>0</v>
      </c>
      <c r="J966" s="113">
        <f t="shared" si="199"/>
        <v>0</v>
      </c>
      <c r="K966" s="113" t="str">
        <f>IF(ISERROR(VLOOKUP(AC966,Nachträge!$A$2:$Y$646,25,FALSE)),"",VLOOKUP(AC966,Nachträge!$A$2:$Y$646,25,FALSE))</f>
        <v/>
      </c>
      <c r="L966" s="114">
        <v>0</v>
      </c>
      <c r="M966" s="113" t="e">
        <f t="shared" si="200"/>
        <v>#VALUE!</v>
      </c>
      <c r="N966" s="113" t="e">
        <f t="shared" si="201"/>
        <v>#VALUE!</v>
      </c>
      <c r="O966" s="113" t="e">
        <f t="shared" si="202"/>
        <v>#VALUE!</v>
      </c>
      <c r="P966" s="113" t="e">
        <f t="shared" si="203"/>
        <v>#VALUE!</v>
      </c>
      <c r="Q966" s="113">
        <f>SUMIFS(Zahlungsfreigabe!$L$12:$L$1000,Zahlungsfreigabe!$C$12:$C$1000,Baukosten!F966,Zahlungsfreigabe!$E$12:$E$1000,D966)</f>
        <v>0</v>
      </c>
      <c r="R966" s="113" t="e">
        <f t="shared" si="204"/>
        <v>#VALUE!</v>
      </c>
      <c r="S966" s="130" t="e">
        <f t="shared" si="205"/>
        <v>#VALUE!</v>
      </c>
      <c r="T966" s="55">
        <v>0</v>
      </c>
      <c r="U966" s="113" t="e">
        <f t="shared" si="206"/>
        <v>#VALUE!</v>
      </c>
      <c r="V966" s="11"/>
      <c r="W966" s="11"/>
      <c r="AC966" s="100" t="str">
        <f t="shared" si="195"/>
        <v/>
      </c>
      <c r="AD966" s="129" t="e">
        <f t="shared" si="196"/>
        <v>#VALUE!</v>
      </c>
      <c r="AE966" s="5" t="e">
        <f t="shared" si="197"/>
        <v>#VALUE!</v>
      </c>
    </row>
    <row r="967" spans="1:31" s="22" customFormat="1" x14ac:dyDescent="0.2">
      <c r="A967" s="41" t="str">
        <f>IF(F967="","",1+MAX(A$10:A966))</f>
        <v/>
      </c>
      <c r="B967" s="21"/>
      <c r="C967" s="20">
        <v>455</v>
      </c>
      <c r="D967" s="18" t="s">
        <v>114</v>
      </c>
      <c r="E967" s="113"/>
      <c r="F967" s="11"/>
      <c r="G967" s="113"/>
      <c r="H967" s="114">
        <v>0</v>
      </c>
      <c r="I967" s="113">
        <f t="shared" si="198"/>
        <v>0</v>
      </c>
      <c r="J967" s="113">
        <f t="shared" si="199"/>
        <v>0</v>
      </c>
      <c r="K967" s="113" t="str">
        <f>IF(ISERROR(VLOOKUP(AC967,Nachträge!$A$2:$Y$646,25,FALSE)),"",VLOOKUP(AC967,Nachträge!$A$2:$Y$646,25,FALSE))</f>
        <v/>
      </c>
      <c r="L967" s="114">
        <v>0</v>
      </c>
      <c r="M967" s="113" t="e">
        <f t="shared" si="200"/>
        <v>#VALUE!</v>
      </c>
      <c r="N967" s="113" t="e">
        <f t="shared" si="201"/>
        <v>#VALUE!</v>
      </c>
      <c r="O967" s="113" t="e">
        <f t="shared" si="202"/>
        <v>#VALUE!</v>
      </c>
      <c r="P967" s="113" t="e">
        <f t="shared" si="203"/>
        <v>#VALUE!</v>
      </c>
      <c r="Q967" s="113">
        <f>SUMIFS(Zahlungsfreigabe!$L$12:$L$1000,Zahlungsfreigabe!$C$12:$C$1000,Baukosten!F967,Zahlungsfreigabe!$E$12:$E$1000,D967)</f>
        <v>0</v>
      </c>
      <c r="R967" s="113" t="e">
        <f t="shared" si="204"/>
        <v>#VALUE!</v>
      </c>
      <c r="S967" s="130" t="e">
        <f t="shared" si="205"/>
        <v>#VALUE!</v>
      </c>
      <c r="T967" s="55">
        <v>0</v>
      </c>
      <c r="U967" s="113" t="e">
        <f t="shared" si="206"/>
        <v>#VALUE!</v>
      </c>
      <c r="V967" s="11"/>
      <c r="W967" s="11"/>
      <c r="AC967" s="100" t="str">
        <f t="shared" si="195"/>
        <v/>
      </c>
      <c r="AD967" s="129" t="e">
        <f t="shared" si="196"/>
        <v>#VALUE!</v>
      </c>
      <c r="AE967" s="5" t="e">
        <f t="shared" si="197"/>
        <v>#VALUE!</v>
      </c>
    </row>
    <row r="968" spans="1:31" s="22" customFormat="1" x14ac:dyDescent="0.2">
      <c r="A968" s="41" t="str">
        <f>IF(F968="","",1+MAX(A$10:A967))</f>
        <v/>
      </c>
      <c r="B968" s="21"/>
      <c r="C968" s="20">
        <v>455</v>
      </c>
      <c r="D968" s="18" t="s">
        <v>114</v>
      </c>
      <c r="E968" s="113"/>
      <c r="F968" s="11"/>
      <c r="G968" s="113"/>
      <c r="H968" s="114">
        <v>0</v>
      </c>
      <c r="I968" s="113">
        <f t="shared" si="198"/>
        <v>0</v>
      </c>
      <c r="J968" s="113">
        <f t="shared" si="199"/>
        <v>0</v>
      </c>
      <c r="K968" s="113" t="str">
        <f>IF(ISERROR(VLOOKUP(AC968,Nachträge!$A$2:$Y$646,25,FALSE)),"",VLOOKUP(AC968,Nachträge!$A$2:$Y$646,25,FALSE))</f>
        <v/>
      </c>
      <c r="L968" s="114">
        <v>0</v>
      </c>
      <c r="M968" s="113" t="e">
        <f t="shared" si="200"/>
        <v>#VALUE!</v>
      </c>
      <c r="N968" s="113" t="e">
        <f t="shared" si="201"/>
        <v>#VALUE!</v>
      </c>
      <c r="O968" s="113" t="e">
        <f t="shared" si="202"/>
        <v>#VALUE!</v>
      </c>
      <c r="P968" s="113" t="e">
        <f t="shared" si="203"/>
        <v>#VALUE!</v>
      </c>
      <c r="Q968" s="113">
        <f>SUMIFS(Zahlungsfreigabe!$L$12:$L$1000,Zahlungsfreigabe!$C$12:$C$1000,Baukosten!F968,Zahlungsfreigabe!$E$12:$E$1000,D968)</f>
        <v>0</v>
      </c>
      <c r="R968" s="113" t="e">
        <f t="shared" si="204"/>
        <v>#VALUE!</v>
      </c>
      <c r="S968" s="130" t="e">
        <f t="shared" si="205"/>
        <v>#VALUE!</v>
      </c>
      <c r="T968" s="55">
        <v>0</v>
      </c>
      <c r="U968" s="113" t="e">
        <f t="shared" si="206"/>
        <v>#VALUE!</v>
      </c>
      <c r="V968" s="11"/>
      <c r="W968" s="11"/>
      <c r="AC968" s="100" t="str">
        <f t="shared" si="195"/>
        <v/>
      </c>
      <c r="AD968" s="129" t="e">
        <f t="shared" si="196"/>
        <v>#VALUE!</v>
      </c>
      <c r="AE968" s="5" t="e">
        <f t="shared" si="197"/>
        <v>#VALUE!</v>
      </c>
    </row>
    <row r="969" spans="1:31" s="22" customFormat="1" x14ac:dyDescent="0.2">
      <c r="A969" s="41" t="str">
        <f>IF(F969="","",1+MAX(A$10:A968))</f>
        <v/>
      </c>
      <c r="B969" s="21"/>
      <c r="C969" s="20">
        <v>455</v>
      </c>
      <c r="D969" s="18" t="s">
        <v>114</v>
      </c>
      <c r="E969" s="113"/>
      <c r="F969" s="11"/>
      <c r="G969" s="113"/>
      <c r="H969" s="114">
        <v>0</v>
      </c>
      <c r="I969" s="113">
        <f t="shared" si="198"/>
        <v>0</v>
      </c>
      <c r="J969" s="113">
        <f t="shared" si="199"/>
        <v>0</v>
      </c>
      <c r="K969" s="113" t="str">
        <f>IF(ISERROR(VLOOKUP(AC969,Nachträge!$A$2:$Y$646,25,FALSE)),"",VLOOKUP(AC969,Nachträge!$A$2:$Y$646,25,FALSE))</f>
        <v/>
      </c>
      <c r="L969" s="114">
        <v>0</v>
      </c>
      <c r="M969" s="113" t="e">
        <f t="shared" si="200"/>
        <v>#VALUE!</v>
      </c>
      <c r="N969" s="113" t="e">
        <f t="shared" si="201"/>
        <v>#VALUE!</v>
      </c>
      <c r="O969" s="113" t="e">
        <f t="shared" si="202"/>
        <v>#VALUE!</v>
      </c>
      <c r="P969" s="113" t="e">
        <f t="shared" si="203"/>
        <v>#VALUE!</v>
      </c>
      <c r="Q969" s="113">
        <f>SUMIFS(Zahlungsfreigabe!$L$12:$L$1000,Zahlungsfreigabe!$C$12:$C$1000,Baukosten!F969,Zahlungsfreigabe!$E$12:$E$1000,D969)</f>
        <v>0</v>
      </c>
      <c r="R969" s="113" t="e">
        <f t="shared" si="204"/>
        <v>#VALUE!</v>
      </c>
      <c r="S969" s="130" t="e">
        <f t="shared" si="205"/>
        <v>#VALUE!</v>
      </c>
      <c r="T969" s="55">
        <v>0</v>
      </c>
      <c r="U969" s="113" t="e">
        <f t="shared" si="206"/>
        <v>#VALUE!</v>
      </c>
      <c r="V969" s="11"/>
      <c r="W969" s="11"/>
      <c r="AC969" s="100" t="str">
        <f t="shared" si="195"/>
        <v/>
      </c>
      <c r="AD969" s="129" t="e">
        <f t="shared" si="196"/>
        <v>#VALUE!</v>
      </c>
      <c r="AE969" s="5" t="e">
        <f t="shared" si="197"/>
        <v>#VALUE!</v>
      </c>
    </row>
    <row r="970" spans="1:31" s="22" customFormat="1" x14ac:dyDescent="0.2">
      <c r="A970" s="41" t="str">
        <f>IF(F970="","",1+MAX(A$10:A969))</f>
        <v/>
      </c>
      <c r="B970" s="21"/>
      <c r="C970" s="20">
        <v>455</v>
      </c>
      <c r="D970" s="18" t="s">
        <v>114</v>
      </c>
      <c r="E970" s="113"/>
      <c r="F970" s="11"/>
      <c r="G970" s="113"/>
      <c r="H970" s="114">
        <v>0</v>
      </c>
      <c r="I970" s="113">
        <f t="shared" si="198"/>
        <v>0</v>
      </c>
      <c r="J970" s="113">
        <f t="shared" si="199"/>
        <v>0</v>
      </c>
      <c r="K970" s="113" t="str">
        <f>IF(ISERROR(VLOOKUP(AC970,Nachträge!$A$2:$Y$646,25,FALSE)),"",VLOOKUP(AC970,Nachträge!$A$2:$Y$646,25,FALSE))</f>
        <v/>
      </c>
      <c r="L970" s="114">
        <v>0</v>
      </c>
      <c r="M970" s="113" t="e">
        <f t="shared" si="200"/>
        <v>#VALUE!</v>
      </c>
      <c r="N970" s="113" t="e">
        <f t="shared" si="201"/>
        <v>#VALUE!</v>
      </c>
      <c r="O970" s="113" t="e">
        <f t="shared" si="202"/>
        <v>#VALUE!</v>
      </c>
      <c r="P970" s="113" t="e">
        <f t="shared" si="203"/>
        <v>#VALUE!</v>
      </c>
      <c r="Q970" s="113">
        <f>SUMIFS(Zahlungsfreigabe!$L$12:$L$1000,Zahlungsfreigabe!$C$12:$C$1000,Baukosten!F970,Zahlungsfreigabe!$E$12:$E$1000,D970)</f>
        <v>0</v>
      </c>
      <c r="R970" s="113" t="e">
        <f t="shared" si="204"/>
        <v>#VALUE!</v>
      </c>
      <c r="S970" s="130" t="e">
        <f t="shared" si="205"/>
        <v>#VALUE!</v>
      </c>
      <c r="T970" s="55">
        <v>0</v>
      </c>
      <c r="U970" s="113" t="e">
        <f t="shared" si="206"/>
        <v>#VALUE!</v>
      </c>
      <c r="V970" s="11"/>
      <c r="W970" s="11"/>
      <c r="AC970" s="100" t="str">
        <f t="shared" si="195"/>
        <v/>
      </c>
      <c r="AD970" s="129" t="e">
        <f t="shared" si="196"/>
        <v>#VALUE!</v>
      </c>
      <c r="AE970" s="5" t="e">
        <f t="shared" si="197"/>
        <v>#VALUE!</v>
      </c>
    </row>
    <row r="971" spans="1:31" s="22" customFormat="1" x14ac:dyDescent="0.2">
      <c r="A971" s="41" t="str">
        <f>IF(F971="","",1+MAX(A$10:A970))</f>
        <v/>
      </c>
      <c r="B971" s="21"/>
      <c r="C971" s="20">
        <v>455</v>
      </c>
      <c r="D971" s="18" t="s">
        <v>114</v>
      </c>
      <c r="E971" s="113"/>
      <c r="F971" s="11"/>
      <c r="G971" s="113"/>
      <c r="H971" s="114">
        <v>0</v>
      </c>
      <c r="I971" s="113">
        <f t="shared" si="198"/>
        <v>0</v>
      </c>
      <c r="J971" s="113">
        <f t="shared" si="199"/>
        <v>0</v>
      </c>
      <c r="K971" s="113" t="str">
        <f>IF(ISERROR(VLOOKUP(AC971,Nachträge!$A$2:$Y$646,25,FALSE)),"",VLOOKUP(AC971,Nachträge!$A$2:$Y$646,25,FALSE))</f>
        <v/>
      </c>
      <c r="L971" s="114">
        <v>0</v>
      </c>
      <c r="M971" s="113" t="e">
        <f t="shared" si="200"/>
        <v>#VALUE!</v>
      </c>
      <c r="N971" s="113" t="e">
        <f t="shared" si="201"/>
        <v>#VALUE!</v>
      </c>
      <c r="O971" s="113" t="e">
        <f t="shared" si="202"/>
        <v>#VALUE!</v>
      </c>
      <c r="P971" s="113" t="e">
        <f t="shared" si="203"/>
        <v>#VALUE!</v>
      </c>
      <c r="Q971" s="113">
        <f>SUMIFS(Zahlungsfreigabe!$L$12:$L$1000,Zahlungsfreigabe!$C$12:$C$1000,Baukosten!F971,Zahlungsfreigabe!$E$12:$E$1000,D971)</f>
        <v>0</v>
      </c>
      <c r="R971" s="113" t="e">
        <f t="shared" si="204"/>
        <v>#VALUE!</v>
      </c>
      <c r="S971" s="130" t="e">
        <f t="shared" si="205"/>
        <v>#VALUE!</v>
      </c>
      <c r="T971" s="55">
        <v>0</v>
      </c>
      <c r="U971" s="113" t="e">
        <f t="shared" si="206"/>
        <v>#VALUE!</v>
      </c>
      <c r="V971" s="11"/>
      <c r="W971" s="11"/>
      <c r="AC971" s="100" t="str">
        <f t="shared" si="195"/>
        <v/>
      </c>
      <c r="AD971" s="129" t="e">
        <f t="shared" si="196"/>
        <v>#VALUE!</v>
      </c>
      <c r="AE971" s="5" t="e">
        <f t="shared" si="197"/>
        <v>#VALUE!</v>
      </c>
    </row>
    <row r="972" spans="1:31" s="22" customFormat="1" x14ac:dyDescent="0.2">
      <c r="A972" s="41" t="str">
        <f>IF(F972="","",1+MAX(A$10:A971))</f>
        <v/>
      </c>
      <c r="B972" s="21"/>
      <c r="C972" s="20">
        <v>455</v>
      </c>
      <c r="D972" s="18" t="s">
        <v>114</v>
      </c>
      <c r="E972" s="113"/>
      <c r="F972" s="11"/>
      <c r="G972" s="113"/>
      <c r="H972" s="114">
        <v>0</v>
      </c>
      <c r="I972" s="113">
        <f t="shared" si="198"/>
        <v>0</v>
      </c>
      <c r="J972" s="113">
        <f t="shared" si="199"/>
        <v>0</v>
      </c>
      <c r="K972" s="113" t="str">
        <f>IF(ISERROR(VLOOKUP(AC972,Nachträge!$A$2:$Y$646,25,FALSE)),"",VLOOKUP(AC972,Nachträge!$A$2:$Y$646,25,FALSE))</f>
        <v/>
      </c>
      <c r="L972" s="114">
        <v>0</v>
      </c>
      <c r="M972" s="113" t="e">
        <f t="shared" si="200"/>
        <v>#VALUE!</v>
      </c>
      <c r="N972" s="113" t="e">
        <f t="shared" si="201"/>
        <v>#VALUE!</v>
      </c>
      <c r="O972" s="113" t="e">
        <f t="shared" si="202"/>
        <v>#VALUE!</v>
      </c>
      <c r="P972" s="113" t="e">
        <f t="shared" si="203"/>
        <v>#VALUE!</v>
      </c>
      <c r="Q972" s="113">
        <f>SUMIFS(Zahlungsfreigabe!$L$12:$L$1000,Zahlungsfreigabe!$C$12:$C$1000,Baukosten!F972,Zahlungsfreigabe!$E$12:$E$1000,D972)</f>
        <v>0</v>
      </c>
      <c r="R972" s="113" t="e">
        <f t="shared" si="204"/>
        <v>#VALUE!</v>
      </c>
      <c r="S972" s="130" t="e">
        <f t="shared" si="205"/>
        <v>#VALUE!</v>
      </c>
      <c r="T972" s="55">
        <v>0</v>
      </c>
      <c r="U972" s="113" t="e">
        <f t="shared" si="206"/>
        <v>#VALUE!</v>
      </c>
      <c r="V972" s="11"/>
      <c r="W972" s="11"/>
      <c r="AC972" s="100" t="str">
        <f t="shared" ref="AC972:AC1035" si="207">IFERROR(A972,"")</f>
        <v/>
      </c>
      <c r="AD972" s="129" t="e">
        <f t="shared" ref="AD972:AD1035" si="208">J972+K972</f>
        <v>#VALUE!</v>
      </c>
      <c r="AE972" s="5" t="e">
        <f t="shared" ref="AE972:AE1035" si="209">(AD972/100)*80</f>
        <v>#VALUE!</v>
      </c>
    </row>
    <row r="973" spans="1:31" s="22" customFormat="1" x14ac:dyDescent="0.2">
      <c r="A973" s="41" t="str">
        <f>IF(F973="","",1+MAX(A$10:A972))</f>
        <v/>
      </c>
      <c r="B973" s="21"/>
      <c r="C973" s="20">
        <v>455</v>
      </c>
      <c r="D973" s="18" t="s">
        <v>114</v>
      </c>
      <c r="E973" s="113"/>
      <c r="F973" s="11"/>
      <c r="G973" s="113"/>
      <c r="H973" s="114">
        <v>0</v>
      </c>
      <c r="I973" s="113">
        <f t="shared" ref="I973:I1036" si="210">-SUM(G973*H973)</f>
        <v>0</v>
      </c>
      <c r="J973" s="113">
        <f t="shared" ref="J973:J1036" si="211">SUM(G973+I973)</f>
        <v>0</v>
      </c>
      <c r="K973" s="113" t="str">
        <f>IF(ISERROR(VLOOKUP(AC973,Nachträge!$A$2:$Y$646,25,FALSE)),"",VLOOKUP(AC973,Nachträge!$A$2:$Y$646,25,FALSE))</f>
        <v/>
      </c>
      <c r="L973" s="114">
        <v>0</v>
      </c>
      <c r="M973" s="113" t="e">
        <f t="shared" ref="M973:M1036" si="212">-SUM(K973*L973)</f>
        <v>#VALUE!</v>
      </c>
      <c r="N973" s="113" t="e">
        <f t="shared" ref="N973:N1036" si="213">SUM(K973+M973)</f>
        <v>#VALUE!</v>
      </c>
      <c r="O973" s="113" t="e">
        <f t="shared" ref="O973:O1036" si="214">SUM(G973+K973)</f>
        <v>#VALUE!</v>
      </c>
      <c r="P973" s="113" t="e">
        <f t="shared" ref="P973:P1036" si="215">SUM(J973+N973)</f>
        <v>#VALUE!</v>
      </c>
      <c r="Q973" s="113">
        <f>SUMIFS(Zahlungsfreigabe!$L$12:$L$1000,Zahlungsfreigabe!$C$12:$C$1000,Baukosten!F973,Zahlungsfreigabe!$E$12:$E$1000,D973)</f>
        <v>0</v>
      </c>
      <c r="R973" s="113" t="e">
        <f t="shared" si="204"/>
        <v>#VALUE!</v>
      </c>
      <c r="S973" s="130" t="e">
        <f t="shared" si="205"/>
        <v>#VALUE!</v>
      </c>
      <c r="T973" s="55">
        <v>0</v>
      </c>
      <c r="U973" s="113" t="e">
        <f t="shared" si="206"/>
        <v>#VALUE!</v>
      </c>
      <c r="V973" s="11"/>
      <c r="W973" s="11"/>
      <c r="AC973" s="100" t="str">
        <f t="shared" si="207"/>
        <v/>
      </c>
      <c r="AD973" s="129" t="e">
        <f t="shared" si="208"/>
        <v>#VALUE!</v>
      </c>
      <c r="AE973" s="5" t="e">
        <f t="shared" si="209"/>
        <v>#VALUE!</v>
      </c>
    </row>
    <row r="974" spans="1:31" s="22" customFormat="1" x14ac:dyDescent="0.2">
      <c r="A974" s="41" t="str">
        <f>IF(F974="","",1+MAX(A$10:A973))</f>
        <v/>
      </c>
      <c r="B974" s="21"/>
      <c r="C974" s="20">
        <v>455</v>
      </c>
      <c r="D974" s="18" t="s">
        <v>114</v>
      </c>
      <c r="E974" s="113"/>
      <c r="F974" s="11"/>
      <c r="G974" s="113"/>
      <c r="H974" s="114">
        <v>0</v>
      </c>
      <c r="I974" s="113">
        <f t="shared" si="210"/>
        <v>0</v>
      </c>
      <c r="J974" s="113">
        <f t="shared" si="211"/>
        <v>0</v>
      </c>
      <c r="K974" s="113" t="str">
        <f>IF(ISERROR(VLOOKUP(AC974,Nachträge!$A$2:$Y$646,25,FALSE)),"",VLOOKUP(AC974,Nachträge!$A$2:$Y$646,25,FALSE))</f>
        <v/>
      </c>
      <c r="L974" s="114">
        <v>0</v>
      </c>
      <c r="M974" s="113" t="e">
        <f t="shared" si="212"/>
        <v>#VALUE!</v>
      </c>
      <c r="N974" s="113" t="e">
        <f t="shared" si="213"/>
        <v>#VALUE!</v>
      </c>
      <c r="O974" s="113" t="e">
        <f t="shared" si="214"/>
        <v>#VALUE!</v>
      </c>
      <c r="P974" s="113" t="e">
        <f t="shared" si="215"/>
        <v>#VALUE!</v>
      </c>
      <c r="Q974" s="113">
        <f>SUMIFS(Zahlungsfreigabe!$L$12:$L$1000,Zahlungsfreigabe!$C$12:$C$1000,Baukosten!F974,Zahlungsfreigabe!$E$12:$E$1000,D974)</f>
        <v>0</v>
      </c>
      <c r="R974" s="113" t="e">
        <f t="shared" si="204"/>
        <v>#VALUE!</v>
      </c>
      <c r="S974" s="130" t="e">
        <f t="shared" si="205"/>
        <v>#VALUE!</v>
      </c>
      <c r="T974" s="55">
        <v>0</v>
      </c>
      <c r="U974" s="113" t="e">
        <f t="shared" si="206"/>
        <v>#VALUE!</v>
      </c>
      <c r="V974" s="11"/>
      <c r="W974" s="11"/>
      <c r="AC974" s="100" t="str">
        <f t="shared" si="207"/>
        <v/>
      </c>
      <c r="AD974" s="129" t="e">
        <f t="shared" si="208"/>
        <v>#VALUE!</v>
      </c>
      <c r="AE974" s="5" t="e">
        <f t="shared" si="209"/>
        <v>#VALUE!</v>
      </c>
    </row>
    <row r="975" spans="1:31" s="22" customFormat="1" x14ac:dyDescent="0.2">
      <c r="A975" s="41" t="str">
        <f>IF(F975="","",1+MAX(A$10:A974))</f>
        <v/>
      </c>
      <c r="B975" s="21"/>
      <c r="C975" s="20">
        <v>455</v>
      </c>
      <c r="D975" s="18" t="s">
        <v>114</v>
      </c>
      <c r="E975" s="113"/>
      <c r="F975" s="11"/>
      <c r="G975" s="113"/>
      <c r="H975" s="114">
        <v>0</v>
      </c>
      <c r="I975" s="113">
        <f t="shared" si="210"/>
        <v>0</v>
      </c>
      <c r="J975" s="113">
        <f t="shared" si="211"/>
        <v>0</v>
      </c>
      <c r="K975" s="113" t="str">
        <f>IF(ISERROR(VLOOKUP(AC975,Nachträge!$A$2:$Y$646,25,FALSE)),"",VLOOKUP(AC975,Nachträge!$A$2:$Y$646,25,FALSE))</f>
        <v/>
      </c>
      <c r="L975" s="114">
        <v>0</v>
      </c>
      <c r="M975" s="113" t="e">
        <f t="shared" si="212"/>
        <v>#VALUE!</v>
      </c>
      <c r="N975" s="113" t="e">
        <f t="shared" si="213"/>
        <v>#VALUE!</v>
      </c>
      <c r="O975" s="113" t="e">
        <f t="shared" si="214"/>
        <v>#VALUE!</v>
      </c>
      <c r="P975" s="113" t="e">
        <f t="shared" si="215"/>
        <v>#VALUE!</v>
      </c>
      <c r="Q975" s="113">
        <f>SUMIFS(Zahlungsfreigabe!$L$12:$L$1000,Zahlungsfreigabe!$C$12:$C$1000,Baukosten!F975,Zahlungsfreigabe!$E$12:$E$1000,D975)</f>
        <v>0</v>
      </c>
      <c r="R975" s="113" t="e">
        <f t="shared" si="204"/>
        <v>#VALUE!</v>
      </c>
      <c r="S975" s="130" t="e">
        <f t="shared" si="205"/>
        <v>#VALUE!</v>
      </c>
      <c r="T975" s="55">
        <v>0</v>
      </c>
      <c r="U975" s="113" t="e">
        <f t="shared" si="206"/>
        <v>#VALUE!</v>
      </c>
      <c r="V975" s="11"/>
      <c r="W975" s="11"/>
      <c r="AC975" s="100" t="str">
        <f t="shared" si="207"/>
        <v/>
      </c>
      <c r="AD975" s="129" t="e">
        <f t="shared" si="208"/>
        <v>#VALUE!</v>
      </c>
      <c r="AE975" s="5" t="e">
        <f t="shared" si="209"/>
        <v>#VALUE!</v>
      </c>
    </row>
    <row r="976" spans="1:31" s="22" customFormat="1" x14ac:dyDescent="0.2">
      <c r="A976" s="41" t="str">
        <f>IF(F976="","",1+MAX(A$10:A975))</f>
        <v/>
      </c>
      <c r="B976" s="21"/>
      <c r="C976" s="20">
        <v>455</v>
      </c>
      <c r="D976" s="18" t="s">
        <v>114</v>
      </c>
      <c r="E976" s="113"/>
      <c r="F976" s="11"/>
      <c r="G976" s="113"/>
      <c r="H976" s="114">
        <v>0</v>
      </c>
      <c r="I976" s="113">
        <f t="shared" si="210"/>
        <v>0</v>
      </c>
      <c r="J976" s="113">
        <f t="shared" si="211"/>
        <v>0</v>
      </c>
      <c r="K976" s="113" t="str">
        <f>IF(ISERROR(VLOOKUP(AC976,Nachträge!$A$2:$Y$646,25,FALSE)),"",VLOOKUP(AC976,Nachträge!$A$2:$Y$646,25,FALSE))</f>
        <v/>
      </c>
      <c r="L976" s="114">
        <v>0</v>
      </c>
      <c r="M976" s="113" t="e">
        <f t="shared" si="212"/>
        <v>#VALUE!</v>
      </c>
      <c r="N976" s="113" t="e">
        <f t="shared" si="213"/>
        <v>#VALUE!</v>
      </c>
      <c r="O976" s="113" t="e">
        <f t="shared" si="214"/>
        <v>#VALUE!</v>
      </c>
      <c r="P976" s="113" t="e">
        <f t="shared" si="215"/>
        <v>#VALUE!</v>
      </c>
      <c r="Q976" s="113">
        <f>SUMIFS(Zahlungsfreigabe!$L$12:$L$1000,Zahlungsfreigabe!$C$12:$C$1000,Baukosten!F976,Zahlungsfreigabe!$E$12:$E$1000,D976)</f>
        <v>0</v>
      </c>
      <c r="R976" s="113" t="e">
        <f t="shared" si="204"/>
        <v>#VALUE!</v>
      </c>
      <c r="S976" s="130" t="e">
        <f t="shared" si="205"/>
        <v>#VALUE!</v>
      </c>
      <c r="T976" s="55">
        <v>0</v>
      </c>
      <c r="U976" s="113" t="e">
        <f t="shared" si="206"/>
        <v>#VALUE!</v>
      </c>
      <c r="V976" s="11"/>
      <c r="W976" s="11"/>
      <c r="AC976" s="100" t="str">
        <f t="shared" si="207"/>
        <v/>
      </c>
      <c r="AD976" s="129" t="e">
        <f t="shared" si="208"/>
        <v>#VALUE!</v>
      </c>
      <c r="AE976" s="5" t="e">
        <f t="shared" si="209"/>
        <v>#VALUE!</v>
      </c>
    </row>
    <row r="977" spans="1:31" s="22" customFormat="1" x14ac:dyDescent="0.2">
      <c r="A977" s="41" t="str">
        <f>IF(F977="","",1+MAX(A$10:A976))</f>
        <v/>
      </c>
      <c r="B977" s="21"/>
      <c r="C977" s="20">
        <v>455</v>
      </c>
      <c r="D977" s="18" t="s">
        <v>114</v>
      </c>
      <c r="E977" s="113"/>
      <c r="F977" s="11"/>
      <c r="G977" s="113"/>
      <c r="H977" s="114">
        <v>0</v>
      </c>
      <c r="I977" s="113">
        <f t="shared" si="210"/>
        <v>0</v>
      </c>
      <c r="J977" s="113">
        <f t="shared" si="211"/>
        <v>0</v>
      </c>
      <c r="K977" s="113" t="str">
        <f>IF(ISERROR(VLOOKUP(AC977,Nachträge!$A$2:$Y$646,25,FALSE)),"",VLOOKUP(AC977,Nachträge!$A$2:$Y$646,25,FALSE))</f>
        <v/>
      </c>
      <c r="L977" s="114">
        <v>0</v>
      </c>
      <c r="M977" s="113" t="e">
        <f t="shared" si="212"/>
        <v>#VALUE!</v>
      </c>
      <c r="N977" s="113" t="e">
        <f t="shared" si="213"/>
        <v>#VALUE!</v>
      </c>
      <c r="O977" s="113" t="e">
        <f t="shared" si="214"/>
        <v>#VALUE!</v>
      </c>
      <c r="P977" s="113" t="e">
        <f t="shared" si="215"/>
        <v>#VALUE!</v>
      </c>
      <c r="Q977" s="113">
        <f>SUMIFS(Zahlungsfreigabe!$L$12:$L$1000,Zahlungsfreigabe!$C$12:$C$1000,Baukosten!F977,Zahlungsfreigabe!$E$12:$E$1000,D977)</f>
        <v>0</v>
      </c>
      <c r="R977" s="113" t="e">
        <f t="shared" si="204"/>
        <v>#VALUE!</v>
      </c>
      <c r="S977" s="130" t="e">
        <f t="shared" si="205"/>
        <v>#VALUE!</v>
      </c>
      <c r="T977" s="55">
        <v>0</v>
      </c>
      <c r="U977" s="113" t="e">
        <f t="shared" si="206"/>
        <v>#VALUE!</v>
      </c>
      <c r="V977" s="11"/>
      <c r="W977" s="11"/>
      <c r="AC977" s="100" t="str">
        <f t="shared" si="207"/>
        <v/>
      </c>
      <c r="AD977" s="129" t="e">
        <f t="shared" si="208"/>
        <v>#VALUE!</v>
      </c>
      <c r="AE977" s="5" t="e">
        <f t="shared" si="209"/>
        <v>#VALUE!</v>
      </c>
    </row>
    <row r="978" spans="1:31" s="22" customFormat="1" x14ac:dyDescent="0.2">
      <c r="A978" s="41" t="str">
        <f>IF(F978="","",1+MAX(A$10:A977))</f>
        <v/>
      </c>
      <c r="B978" s="21"/>
      <c r="C978" s="20">
        <v>455</v>
      </c>
      <c r="D978" s="18" t="s">
        <v>114</v>
      </c>
      <c r="E978" s="113"/>
      <c r="F978" s="11"/>
      <c r="G978" s="113"/>
      <c r="H978" s="114">
        <v>0</v>
      </c>
      <c r="I978" s="113">
        <f t="shared" si="210"/>
        <v>0</v>
      </c>
      <c r="J978" s="113">
        <f t="shared" si="211"/>
        <v>0</v>
      </c>
      <c r="K978" s="113" t="str">
        <f>IF(ISERROR(VLOOKUP(AC978,Nachträge!$A$2:$Y$646,25,FALSE)),"",VLOOKUP(AC978,Nachträge!$A$2:$Y$646,25,FALSE))</f>
        <v/>
      </c>
      <c r="L978" s="114">
        <v>0</v>
      </c>
      <c r="M978" s="113" t="e">
        <f t="shared" si="212"/>
        <v>#VALUE!</v>
      </c>
      <c r="N978" s="113" t="e">
        <f t="shared" si="213"/>
        <v>#VALUE!</v>
      </c>
      <c r="O978" s="113" t="e">
        <f t="shared" si="214"/>
        <v>#VALUE!</v>
      </c>
      <c r="P978" s="113" t="e">
        <f t="shared" si="215"/>
        <v>#VALUE!</v>
      </c>
      <c r="Q978" s="113">
        <f>SUMIFS(Zahlungsfreigabe!$L$12:$L$1000,Zahlungsfreigabe!$C$12:$C$1000,Baukosten!F978,Zahlungsfreigabe!$E$12:$E$1000,D978)</f>
        <v>0</v>
      </c>
      <c r="R978" s="113" t="e">
        <f t="shared" si="204"/>
        <v>#VALUE!</v>
      </c>
      <c r="S978" s="130" t="e">
        <f t="shared" si="205"/>
        <v>#VALUE!</v>
      </c>
      <c r="T978" s="55">
        <v>0</v>
      </c>
      <c r="U978" s="113" t="e">
        <f t="shared" si="206"/>
        <v>#VALUE!</v>
      </c>
      <c r="V978" s="11"/>
      <c r="W978" s="11"/>
      <c r="AC978" s="100" t="str">
        <f t="shared" si="207"/>
        <v/>
      </c>
      <c r="AD978" s="129" t="e">
        <f t="shared" si="208"/>
        <v>#VALUE!</v>
      </c>
      <c r="AE978" s="5" t="e">
        <f t="shared" si="209"/>
        <v>#VALUE!</v>
      </c>
    </row>
    <row r="979" spans="1:31" s="22" customFormat="1" x14ac:dyDescent="0.2">
      <c r="A979" s="41" t="str">
        <f>IF(F979="","",1+MAX(A$10:A978))</f>
        <v/>
      </c>
      <c r="B979" s="21"/>
      <c r="C979" s="20">
        <v>455</v>
      </c>
      <c r="D979" s="18" t="s">
        <v>114</v>
      </c>
      <c r="E979" s="113"/>
      <c r="F979" s="11"/>
      <c r="G979" s="113"/>
      <c r="H979" s="114">
        <v>0</v>
      </c>
      <c r="I979" s="113">
        <f t="shared" si="210"/>
        <v>0</v>
      </c>
      <c r="J979" s="113">
        <f t="shared" si="211"/>
        <v>0</v>
      </c>
      <c r="K979" s="113" t="str">
        <f>IF(ISERROR(VLOOKUP(AC979,Nachträge!$A$2:$Y$646,25,FALSE)),"",VLOOKUP(AC979,Nachträge!$A$2:$Y$646,25,FALSE))</f>
        <v/>
      </c>
      <c r="L979" s="114">
        <v>0</v>
      </c>
      <c r="M979" s="113" t="e">
        <f t="shared" si="212"/>
        <v>#VALUE!</v>
      </c>
      <c r="N979" s="113" t="e">
        <f t="shared" si="213"/>
        <v>#VALUE!</v>
      </c>
      <c r="O979" s="113" t="e">
        <f t="shared" si="214"/>
        <v>#VALUE!</v>
      </c>
      <c r="P979" s="113" t="e">
        <f t="shared" si="215"/>
        <v>#VALUE!</v>
      </c>
      <c r="Q979" s="113">
        <f>SUMIFS(Zahlungsfreigabe!$L$12:$L$1000,Zahlungsfreigabe!$C$12:$C$1000,Baukosten!F979,Zahlungsfreigabe!$E$12:$E$1000,D979)</f>
        <v>0</v>
      </c>
      <c r="R979" s="113" t="e">
        <f t="shared" si="204"/>
        <v>#VALUE!</v>
      </c>
      <c r="S979" s="130" t="e">
        <f t="shared" si="205"/>
        <v>#VALUE!</v>
      </c>
      <c r="T979" s="55">
        <v>0</v>
      </c>
      <c r="U979" s="113" t="e">
        <f t="shared" si="206"/>
        <v>#VALUE!</v>
      </c>
      <c r="V979" s="11"/>
      <c r="W979" s="11"/>
      <c r="AC979" s="100" t="str">
        <f t="shared" si="207"/>
        <v/>
      </c>
      <c r="AD979" s="129" t="e">
        <f t="shared" si="208"/>
        <v>#VALUE!</v>
      </c>
      <c r="AE979" s="5" t="e">
        <f t="shared" si="209"/>
        <v>#VALUE!</v>
      </c>
    </row>
    <row r="980" spans="1:31" s="22" customFormat="1" x14ac:dyDescent="0.2">
      <c r="A980" s="41" t="str">
        <f>IF(F980="","",1+MAX(A$10:A979))</f>
        <v/>
      </c>
      <c r="B980" s="21"/>
      <c r="C980" s="20">
        <v>455</v>
      </c>
      <c r="D980" s="18" t="s">
        <v>114</v>
      </c>
      <c r="E980" s="113"/>
      <c r="F980" s="11"/>
      <c r="G980" s="113"/>
      <c r="H980" s="114">
        <v>0</v>
      </c>
      <c r="I980" s="113">
        <f t="shared" si="210"/>
        <v>0</v>
      </c>
      <c r="J980" s="113">
        <f t="shared" si="211"/>
        <v>0</v>
      </c>
      <c r="K980" s="113" t="str">
        <f>IF(ISERROR(VLOOKUP(AC980,Nachträge!$A$2:$Y$646,25,FALSE)),"",VLOOKUP(AC980,Nachträge!$A$2:$Y$646,25,FALSE))</f>
        <v/>
      </c>
      <c r="L980" s="114">
        <v>0</v>
      </c>
      <c r="M980" s="113" t="e">
        <f t="shared" si="212"/>
        <v>#VALUE!</v>
      </c>
      <c r="N980" s="113" t="e">
        <f t="shared" si="213"/>
        <v>#VALUE!</v>
      </c>
      <c r="O980" s="113" t="e">
        <f t="shared" si="214"/>
        <v>#VALUE!</v>
      </c>
      <c r="P980" s="113" t="e">
        <f t="shared" si="215"/>
        <v>#VALUE!</v>
      </c>
      <c r="Q980" s="113">
        <f>SUMIFS(Zahlungsfreigabe!$L$12:$L$1000,Zahlungsfreigabe!$C$12:$C$1000,Baukosten!F980,Zahlungsfreigabe!$E$12:$E$1000,D980)</f>
        <v>0</v>
      </c>
      <c r="R980" s="113" t="e">
        <f t="shared" si="204"/>
        <v>#VALUE!</v>
      </c>
      <c r="S980" s="130" t="e">
        <f t="shared" si="205"/>
        <v>#VALUE!</v>
      </c>
      <c r="T980" s="55">
        <v>0</v>
      </c>
      <c r="U980" s="113" t="e">
        <f t="shared" si="206"/>
        <v>#VALUE!</v>
      </c>
      <c r="V980" s="11"/>
      <c r="W980" s="11"/>
      <c r="AC980" s="100" t="str">
        <f t="shared" si="207"/>
        <v/>
      </c>
      <c r="AD980" s="129" t="e">
        <f t="shared" si="208"/>
        <v>#VALUE!</v>
      </c>
      <c r="AE980" s="5" t="e">
        <f t="shared" si="209"/>
        <v>#VALUE!</v>
      </c>
    </row>
    <row r="981" spans="1:31" s="22" customFormat="1" x14ac:dyDescent="0.2">
      <c r="A981" s="41" t="str">
        <f>IF(F981="","",1+MAX(A$10:A980))</f>
        <v/>
      </c>
      <c r="B981" s="21"/>
      <c r="C981" s="20">
        <v>455</v>
      </c>
      <c r="D981" s="18" t="s">
        <v>114</v>
      </c>
      <c r="E981" s="113"/>
      <c r="F981" s="11"/>
      <c r="G981" s="113"/>
      <c r="H981" s="114">
        <v>0</v>
      </c>
      <c r="I981" s="113">
        <f t="shared" si="210"/>
        <v>0</v>
      </c>
      <c r="J981" s="113">
        <f t="shared" si="211"/>
        <v>0</v>
      </c>
      <c r="K981" s="113" t="str">
        <f>IF(ISERROR(VLOOKUP(AC981,Nachträge!$A$2:$Y$646,25,FALSE)),"",VLOOKUP(AC981,Nachträge!$A$2:$Y$646,25,FALSE))</f>
        <v/>
      </c>
      <c r="L981" s="114">
        <v>0</v>
      </c>
      <c r="M981" s="113" t="e">
        <f t="shared" si="212"/>
        <v>#VALUE!</v>
      </c>
      <c r="N981" s="113" t="e">
        <f t="shared" si="213"/>
        <v>#VALUE!</v>
      </c>
      <c r="O981" s="113" t="e">
        <f t="shared" si="214"/>
        <v>#VALUE!</v>
      </c>
      <c r="P981" s="113" t="e">
        <f t="shared" si="215"/>
        <v>#VALUE!</v>
      </c>
      <c r="Q981" s="113">
        <f>SUMIFS(Zahlungsfreigabe!$L$12:$L$1000,Zahlungsfreigabe!$C$12:$C$1000,Baukosten!F981,Zahlungsfreigabe!$E$12:$E$1000,D981)</f>
        <v>0</v>
      </c>
      <c r="R981" s="113" t="e">
        <f t="shared" si="204"/>
        <v>#VALUE!</v>
      </c>
      <c r="S981" s="130" t="e">
        <f t="shared" si="205"/>
        <v>#VALUE!</v>
      </c>
      <c r="T981" s="55">
        <v>0</v>
      </c>
      <c r="U981" s="113" t="e">
        <f t="shared" si="206"/>
        <v>#VALUE!</v>
      </c>
      <c r="V981" s="11"/>
      <c r="W981" s="11"/>
      <c r="AC981" s="100" t="str">
        <f t="shared" si="207"/>
        <v/>
      </c>
      <c r="AD981" s="129" t="e">
        <f t="shared" si="208"/>
        <v>#VALUE!</v>
      </c>
      <c r="AE981" s="5" t="e">
        <f t="shared" si="209"/>
        <v>#VALUE!</v>
      </c>
    </row>
    <row r="982" spans="1:31" s="22" customFormat="1" x14ac:dyDescent="0.2">
      <c r="A982" s="41" t="str">
        <f>IF(F982="","",1+MAX(A$10:A981))</f>
        <v/>
      </c>
      <c r="B982" s="21"/>
      <c r="C982" s="20">
        <v>455</v>
      </c>
      <c r="D982" s="18" t="s">
        <v>114</v>
      </c>
      <c r="E982" s="113"/>
      <c r="F982" s="11"/>
      <c r="G982" s="113"/>
      <c r="H982" s="114">
        <v>0</v>
      </c>
      <c r="I982" s="113">
        <f t="shared" si="210"/>
        <v>0</v>
      </c>
      <c r="J982" s="113">
        <f t="shared" si="211"/>
        <v>0</v>
      </c>
      <c r="K982" s="113" t="str">
        <f>IF(ISERROR(VLOOKUP(AC982,Nachträge!$A$2:$Y$646,25,FALSE)),"",VLOOKUP(AC982,Nachträge!$A$2:$Y$646,25,FALSE))</f>
        <v/>
      </c>
      <c r="L982" s="114">
        <v>0</v>
      </c>
      <c r="M982" s="113" t="e">
        <f t="shared" si="212"/>
        <v>#VALUE!</v>
      </c>
      <c r="N982" s="113" t="e">
        <f t="shared" si="213"/>
        <v>#VALUE!</v>
      </c>
      <c r="O982" s="113" t="e">
        <f t="shared" si="214"/>
        <v>#VALUE!</v>
      </c>
      <c r="P982" s="113" t="e">
        <f t="shared" si="215"/>
        <v>#VALUE!</v>
      </c>
      <c r="Q982" s="113">
        <f>SUMIFS(Zahlungsfreigabe!$L$12:$L$1000,Zahlungsfreigabe!$C$12:$C$1000,Baukosten!F982,Zahlungsfreigabe!$E$12:$E$1000,D982)</f>
        <v>0</v>
      </c>
      <c r="R982" s="113" t="e">
        <f t="shared" si="204"/>
        <v>#VALUE!</v>
      </c>
      <c r="S982" s="130" t="e">
        <f t="shared" si="205"/>
        <v>#VALUE!</v>
      </c>
      <c r="T982" s="55">
        <v>0</v>
      </c>
      <c r="U982" s="113" t="e">
        <f t="shared" si="206"/>
        <v>#VALUE!</v>
      </c>
      <c r="V982" s="11"/>
      <c r="W982" s="11"/>
      <c r="AC982" s="100" t="str">
        <f t="shared" si="207"/>
        <v/>
      </c>
      <c r="AD982" s="129" t="e">
        <f t="shared" si="208"/>
        <v>#VALUE!</v>
      </c>
      <c r="AE982" s="5" t="e">
        <f t="shared" si="209"/>
        <v>#VALUE!</v>
      </c>
    </row>
    <row r="983" spans="1:31" s="22" customFormat="1" x14ac:dyDescent="0.2">
      <c r="A983" s="41" t="str">
        <f>IF(F983="","",1+MAX(A$10:A982))</f>
        <v/>
      </c>
      <c r="B983" s="21"/>
      <c r="C983" s="20">
        <v>455</v>
      </c>
      <c r="D983" s="18" t="s">
        <v>114</v>
      </c>
      <c r="E983" s="113"/>
      <c r="F983" s="11"/>
      <c r="G983" s="113"/>
      <c r="H983" s="114">
        <v>0</v>
      </c>
      <c r="I983" s="113">
        <f t="shared" si="210"/>
        <v>0</v>
      </c>
      <c r="J983" s="113">
        <f t="shared" si="211"/>
        <v>0</v>
      </c>
      <c r="K983" s="113" t="str">
        <f>IF(ISERROR(VLOOKUP(AC983,Nachträge!$A$2:$Y$646,25,FALSE)),"",VLOOKUP(AC983,Nachträge!$A$2:$Y$646,25,FALSE))</f>
        <v/>
      </c>
      <c r="L983" s="114">
        <v>0</v>
      </c>
      <c r="M983" s="113" t="e">
        <f t="shared" si="212"/>
        <v>#VALUE!</v>
      </c>
      <c r="N983" s="113" t="e">
        <f t="shared" si="213"/>
        <v>#VALUE!</v>
      </c>
      <c r="O983" s="113" t="e">
        <f t="shared" si="214"/>
        <v>#VALUE!</v>
      </c>
      <c r="P983" s="113" t="e">
        <f t="shared" si="215"/>
        <v>#VALUE!</v>
      </c>
      <c r="Q983" s="113">
        <f>SUMIFS(Zahlungsfreigabe!$L$12:$L$1000,Zahlungsfreigabe!$C$12:$C$1000,Baukosten!F983,Zahlungsfreigabe!$E$12:$E$1000,D983)</f>
        <v>0</v>
      </c>
      <c r="R983" s="113" t="e">
        <f t="shared" si="204"/>
        <v>#VALUE!</v>
      </c>
      <c r="S983" s="130" t="e">
        <f t="shared" si="205"/>
        <v>#VALUE!</v>
      </c>
      <c r="T983" s="55">
        <v>0</v>
      </c>
      <c r="U983" s="113" t="e">
        <f t="shared" si="206"/>
        <v>#VALUE!</v>
      </c>
      <c r="V983" s="11"/>
      <c r="W983" s="11"/>
      <c r="AC983" s="100" t="str">
        <f t="shared" si="207"/>
        <v/>
      </c>
      <c r="AD983" s="129" t="e">
        <f t="shared" si="208"/>
        <v>#VALUE!</v>
      </c>
      <c r="AE983" s="5" t="e">
        <f t="shared" si="209"/>
        <v>#VALUE!</v>
      </c>
    </row>
    <row r="984" spans="1:31" s="22" customFormat="1" x14ac:dyDescent="0.2">
      <c r="A984" s="41" t="str">
        <f>IF(F984="","",1+MAX(A$10:A983))</f>
        <v/>
      </c>
      <c r="B984" s="21"/>
      <c r="C984" s="20">
        <v>456</v>
      </c>
      <c r="D984" s="18" t="s">
        <v>115</v>
      </c>
      <c r="E984" s="113"/>
      <c r="F984" s="11"/>
      <c r="G984" s="113"/>
      <c r="H984" s="114">
        <v>0</v>
      </c>
      <c r="I984" s="113">
        <f t="shared" si="210"/>
        <v>0</v>
      </c>
      <c r="J984" s="113">
        <f t="shared" si="211"/>
        <v>0</v>
      </c>
      <c r="K984" s="113" t="str">
        <f>IF(ISERROR(VLOOKUP(AC984,Nachträge!$A$2:$Y$646,25,FALSE)),"",VLOOKUP(AC984,Nachträge!$A$2:$Y$646,25,FALSE))</f>
        <v/>
      </c>
      <c r="L984" s="114">
        <v>0</v>
      </c>
      <c r="M984" s="113" t="e">
        <f t="shared" si="212"/>
        <v>#VALUE!</v>
      </c>
      <c r="N984" s="113" t="e">
        <f t="shared" si="213"/>
        <v>#VALUE!</v>
      </c>
      <c r="O984" s="113" t="e">
        <f t="shared" si="214"/>
        <v>#VALUE!</v>
      </c>
      <c r="P984" s="113" t="e">
        <f t="shared" si="215"/>
        <v>#VALUE!</v>
      </c>
      <c r="Q984" s="113">
        <f>SUMIFS(Zahlungsfreigabe!$L$12:$L$1000,Zahlungsfreigabe!$C$12:$C$1000,Baukosten!F984,Zahlungsfreigabe!$E$12:$E$1000,D984)</f>
        <v>0</v>
      </c>
      <c r="R984" s="113" t="e">
        <f t="shared" si="204"/>
        <v>#VALUE!</v>
      </c>
      <c r="S984" s="130" t="e">
        <f t="shared" si="205"/>
        <v>#VALUE!</v>
      </c>
      <c r="T984" s="55">
        <v>0</v>
      </c>
      <c r="U984" s="113" t="e">
        <f t="shared" si="206"/>
        <v>#VALUE!</v>
      </c>
      <c r="V984" s="11"/>
      <c r="W984" s="11"/>
      <c r="AC984" s="100" t="str">
        <f t="shared" si="207"/>
        <v/>
      </c>
      <c r="AD984" s="129" t="e">
        <f t="shared" si="208"/>
        <v>#VALUE!</v>
      </c>
      <c r="AE984" s="5" t="e">
        <f t="shared" si="209"/>
        <v>#VALUE!</v>
      </c>
    </row>
    <row r="985" spans="1:31" s="22" customFormat="1" x14ac:dyDescent="0.2">
      <c r="A985" s="41" t="str">
        <f>IF(F985="","",1+MAX(A$10:A984))</f>
        <v/>
      </c>
      <c r="B985" s="21"/>
      <c r="C985" s="20">
        <v>456</v>
      </c>
      <c r="D985" s="18" t="s">
        <v>115</v>
      </c>
      <c r="E985" s="113"/>
      <c r="F985" s="11"/>
      <c r="G985" s="113"/>
      <c r="H985" s="114">
        <v>0</v>
      </c>
      <c r="I985" s="113">
        <f t="shared" si="210"/>
        <v>0</v>
      </c>
      <c r="J985" s="113">
        <f t="shared" si="211"/>
        <v>0</v>
      </c>
      <c r="K985" s="113" t="str">
        <f>IF(ISERROR(VLOOKUP(AC985,Nachträge!$A$2:$Y$646,25,FALSE)),"",VLOOKUP(AC985,Nachträge!$A$2:$Y$646,25,FALSE))</f>
        <v/>
      </c>
      <c r="L985" s="114">
        <v>0</v>
      </c>
      <c r="M985" s="113" t="e">
        <f t="shared" si="212"/>
        <v>#VALUE!</v>
      </c>
      <c r="N985" s="113" t="e">
        <f t="shared" si="213"/>
        <v>#VALUE!</v>
      </c>
      <c r="O985" s="113" t="e">
        <f t="shared" si="214"/>
        <v>#VALUE!</v>
      </c>
      <c r="P985" s="113" t="e">
        <f t="shared" si="215"/>
        <v>#VALUE!</v>
      </c>
      <c r="Q985" s="113">
        <f>SUMIFS(Zahlungsfreigabe!$L$12:$L$1000,Zahlungsfreigabe!$C$12:$C$1000,Baukosten!F985,Zahlungsfreigabe!$E$12:$E$1000,D985)</f>
        <v>0</v>
      </c>
      <c r="R985" s="113" t="e">
        <f t="shared" si="204"/>
        <v>#VALUE!</v>
      </c>
      <c r="S985" s="130" t="e">
        <f t="shared" si="205"/>
        <v>#VALUE!</v>
      </c>
      <c r="T985" s="55">
        <v>0</v>
      </c>
      <c r="U985" s="113" t="e">
        <f t="shared" si="206"/>
        <v>#VALUE!</v>
      </c>
      <c r="V985" s="11"/>
      <c r="W985" s="11"/>
      <c r="AC985" s="100" t="str">
        <f t="shared" si="207"/>
        <v/>
      </c>
      <c r="AD985" s="129" t="e">
        <f t="shared" si="208"/>
        <v>#VALUE!</v>
      </c>
      <c r="AE985" s="5" t="e">
        <f t="shared" si="209"/>
        <v>#VALUE!</v>
      </c>
    </row>
    <row r="986" spans="1:31" s="22" customFormat="1" x14ac:dyDescent="0.2">
      <c r="A986" s="41" t="str">
        <f>IF(F986="","",1+MAX(A$10:A985))</f>
        <v/>
      </c>
      <c r="B986" s="21"/>
      <c r="C986" s="20">
        <v>456</v>
      </c>
      <c r="D986" s="18" t="s">
        <v>115</v>
      </c>
      <c r="E986" s="113"/>
      <c r="F986" s="11"/>
      <c r="G986" s="113"/>
      <c r="H986" s="114">
        <v>0</v>
      </c>
      <c r="I986" s="113">
        <f t="shared" si="210"/>
        <v>0</v>
      </c>
      <c r="J986" s="113">
        <f t="shared" si="211"/>
        <v>0</v>
      </c>
      <c r="K986" s="113" t="str">
        <f>IF(ISERROR(VLOOKUP(AC986,Nachträge!$A$2:$Y$646,25,FALSE)),"",VLOOKUP(AC986,Nachträge!$A$2:$Y$646,25,FALSE))</f>
        <v/>
      </c>
      <c r="L986" s="114">
        <v>0</v>
      </c>
      <c r="M986" s="113" t="e">
        <f t="shared" si="212"/>
        <v>#VALUE!</v>
      </c>
      <c r="N986" s="113" t="e">
        <f t="shared" si="213"/>
        <v>#VALUE!</v>
      </c>
      <c r="O986" s="113" t="e">
        <f t="shared" si="214"/>
        <v>#VALUE!</v>
      </c>
      <c r="P986" s="113" t="e">
        <f t="shared" si="215"/>
        <v>#VALUE!</v>
      </c>
      <c r="Q986" s="113">
        <f>SUMIFS(Zahlungsfreigabe!$L$12:$L$1000,Zahlungsfreigabe!$C$12:$C$1000,Baukosten!F986,Zahlungsfreigabe!$E$12:$E$1000,D986)</f>
        <v>0</v>
      </c>
      <c r="R986" s="113" t="e">
        <f t="shared" si="204"/>
        <v>#VALUE!</v>
      </c>
      <c r="S986" s="130" t="e">
        <f t="shared" si="205"/>
        <v>#VALUE!</v>
      </c>
      <c r="T986" s="55">
        <v>0</v>
      </c>
      <c r="U986" s="113" t="e">
        <f t="shared" si="206"/>
        <v>#VALUE!</v>
      </c>
      <c r="V986" s="11"/>
      <c r="W986" s="11"/>
      <c r="AC986" s="100" t="str">
        <f t="shared" si="207"/>
        <v/>
      </c>
      <c r="AD986" s="129" t="e">
        <f t="shared" si="208"/>
        <v>#VALUE!</v>
      </c>
      <c r="AE986" s="5" t="e">
        <f t="shared" si="209"/>
        <v>#VALUE!</v>
      </c>
    </row>
    <row r="987" spans="1:31" s="22" customFormat="1" x14ac:dyDescent="0.2">
      <c r="A987" s="41" t="str">
        <f>IF(F987="","",1+MAX(A$10:A986))</f>
        <v/>
      </c>
      <c r="B987" s="21"/>
      <c r="C987" s="20">
        <v>456</v>
      </c>
      <c r="D987" s="18" t="s">
        <v>115</v>
      </c>
      <c r="E987" s="113"/>
      <c r="F987" s="11"/>
      <c r="G987" s="113"/>
      <c r="H987" s="114">
        <v>0</v>
      </c>
      <c r="I987" s="113">
        <f t="shared" si="210"/>
        <v>0</v>
      </c>
      <c r="J987" s="113">
        <f t="shared" si="211"/>
        <v>0</v>
      </c>
      <c r="K987" s="113" t="str">
        <f>IF(ISERROR(VLOOKUP(AC987,Nachträge!$A$2:$Y$646,25,FALSE)),"",VLOOKUP(AC987,Nachträge!$A$2:$Y$646,25,FALSE))</f>
        <v/>
      </c>
      <c r="L987" s="114">
        <v>0</v>
      </c>
      <c r="M987" s="113" t="e">
        <f t="shared" si="212"/>
        <v>#VALUE!</v>
      </c>
      <c r="N987" s="113" t="e">
        <f t="shared" si="213"/>
        <v>#VALUE!</v>
      </c>
      <c r="O987" s="113" t="e">
        <f t="shared" si="214"/>
        <v>#VALUE!</v>
      </c>
      <c r="P987" s="113" t="e">
        <f t="shared" si="215"/>
        <v>#VALUE!</v>
      </c>
      <c r="Q987" s="113">
        <f>SUMIFS(Zahlungsfreigabe!$L$12:$L$1000,Zahlungsfreigabe!$C$12:$C$1000,Baukosten!F987,Zahlungsfreigabe!$E$12:$E$1000,D987)</f>
        <v>0</v>
      </c>
      <c r="R987" s="113" t="e">
        <f t="shared" si="204"/>
        <v>#VALUE!</v>
      </c>
      <c r="S987" s="130" t="e">
        <f t="shared" si="205"/>
        <v>#VALUE!</v>
      </c>
      <c r="T987" s="55">
        <v>0</v>
      </c>
      <c r="U987" s="113" t="e">
        <f t="shared" si="206"/>
        <v>#VALUE!</v>
      </c>
      <c r="V987" s="11"/>
      <c r="W987" s="11"/>
      <c r="AC987" s="100" t="str">
        <f t="shared" si="207"/>
        <v/>
      </c>
      <c r="AD987" s="129" t="e">
        <f t="shared" si="208"/>
        <v>#VALUE!</v>
      </c>
      <c r="AE987" s="5" t="e">
        <f t="shared" si="209"/>
        <v>#VALUE!</v>
      </c>
    </row>
    <row r="988" spans="1:31" s="22" customFormat="1" x14ac:dyDescent="0.2">
      <c r="A988" s="41" t="str">
        <f>IF(F988="","",1+MAX(A$10:A987))</f>
        <v/>
      </c>
      <c r="B988" s="21"/>
      <c r="C988" s="20">
        <v>456</v>
      </c>
      <c r="D988" s="18" t="s">
        <v>115</v>
      </c>
      <c r="E988" s="113"/>
      <c r="F988" s="11"/>
      <c r="G988" s="113"/>
      <c r="H988" s="114">
        <v>0</v>
      </c>
      <c r="I988" s="113">
        <f t="shared" si="210"/>
        <v>0</v>
      </c>
      <c r="J988" s="113">
        <f t="shared" si="211"/>
        <v>0</v>
      </c>
      <c r="K988" s="113" t="str">
        <f>IF(ISERROR(VLOOKUP(AC988,Nachträge!$A$2:$Y$646,25,FALSE)),"",VLOOKUP(AC988,Nachträge!$A$2:$Y$646,25,FALSE))</f>
        <v/>
      </c>
      <c r="L988" s="114">
        <v>0</v>
      </c>
      <c r="M988" s="113" t="e">
        <f t="shared" si="212"/>
        <v>#VALUE!</v>
      </c>
      <c r="N988" s="113" t="e">
        <f t="shared" si="213"/>
        <v>#VALUE!</v>
      </c>
      <c r="O988" s="113" t="e">
        <f t="shared" si="214"/>
        <v>#VALUE!</v>
      </c>
      <c r="P988" s="113" t="e">
        <f t="shared" si="215"/>
        <v>#VALUE!</v>
      </c>
      <c r="Q988" s="113">
        <f>SUMIFS(Zahlungsfreigabe!$L$12:$L$1000,Zahlungsfreigabe!$C$12:$C$1000,Baukosten!F988,Zahlungsfreigabe!$E$12:$E$1000,D988)</f>
        <v>0</v>
      </c>
      <c r="R988" s="113" t="e">
        <f t="shared" si="204"/>
        <v>#VALUE!</v>
      </c>
      <c r="S988" s="130" t="e">
        <f t="shared" si="205"/>
        <v>#VALUE!</v>
      </c>
      <c r="T988" s="55">
        <v>0</v>
      </c>
      <c r="U988" s="113" t="e">
        <f t="shared" si="206"/>
        <v>#VALUE!</v>
      </c>
      <c r="V988" s="11"/>
      <c r="W988" s="11"/>
      <c r="AC988" s="100" t="str">
        <f t="shared" si="207"/>
        <v/>
      </c>
      <c r="AD988" s="129" t="e">
        <f t="shared" si="208"/>
        <v>#VALUE!</v>
      </c>
      <c r="AE988" s="5" t="e">
        <f t="shared" si="209"/>
        <v>#VALUE!</v>
      </c>
    </row>
    <row r="989" spans="1:31" s="22" customFormat="1" x14ac:dyDescent="0.2">
      <c r="A989" s="41" t="str">
        <f>IF(F989="","",1+MAX(A$10:A988))</f>
        <v/>
      </c>
      <c r="B989" s="21"/>
      <c r="C989" s="20">
        <v>456</v>
      </c>
      <c r="D989" s="18" t="s">
        <v>115</v>
      </c>
      <c r="E989" s="113"/>
      <c r="F989" s="11"/>
      <c r="G989" s="113"/>
      <c r="H989" s="114">
        <v>0</v>
      </c>
      <c r="I989" s="113">
        <f t="shared" si="210"/>
        <v>0</v>
      </c>
      <c r="J989" s="113">
        <f t="shared" si="211"/>
        <v>0</v>
      </c>
      <c r="K989" s="113" t="str">
        <f>IF(ISERROR(VLOOKUP(AC989,Nachträge!$A$2:$Y$646,25,FALSE)),"",VLOOKUP(AC989,Nachträge!$A$2:$Y$646,25,FALSE))</f>
        <v/>
      </c>
      <c r="L989" s="114">
        <v>0</v>
      </c>
      <c r="M989" s="113" t="e">
        <f t="shared" si="212"/>
        <v>#VALUE!</v>
      </c>
      <c r="N989" s="113" t="e">
        <f t="shared" si="213"/>
        <v>#VALUE!</v>
      </c>
      <c r="O989" s="113" t="e">
        <f t="shared" si="214"/>
        <v>#VALUE!</v>
      </c>
      <c r="P989" s="113" t="e">
        <f t="shared" si="215"/>
        <v>#VALUE!</v>
      </c>
      <c r="Q989" s="113">
        <f>SUMIFS(Zahlungsfreigabe!$L$12:$L$1000,Zahlungsfreigabe!$C$12:$C$1000,Baukosten!F989,Zahlungsfreigabe!$E$12:$E$1000,D989)</f>
        <v>0</v>
      </c>
      <c r="R989" s="113" t="e">
        <f t="shared" si="204"/>
        <v>#VALUE!</v>
      </c>
      <c r="S989" s="130" t="e">
        <f t="shared" si="205"/>
        <v>#VALUE!</v>
      </c>
      <c r="T989" s="55">
        <v>0</v>
      </c>
      <c r="U989" s="113" t="e">
        <f t="shared" si="206"/>
        <v>#VALUE!</v>
      </c>
      <c r="V989" s="11"/>
      <c r="W989" s="11"/>
      <c r="AC989" s="100" t="str">
        <f t="shared" si="207"/>
        <v/>
      </c>
      <c r="AD989" s="129" t="e">
        <f t="shared" si="208"/>
        <v>#VALUE!</v>
      </c>
      <c r="AE989" s="5" t="e">
        <f t="shared" si="209"/>
        <v>#VALUE!</v>
      </c>
    </row>
    <row r="990" spans="1:31" s="22" customFormat="1" x14ac:dyDescent="0.2">
      <c r="A990" s="41" t="str">
        <f>IF(F990="","",1+MAX(A$10:A989))</f>
        <v/>
      </c>
      <c r="B990" s="21"/>
      <c r="C990" s="20">
        <v>456</v>
      </c>
      <c r="D990" s="18" t="s">
        <v>115</v>
      </c>
      <c r="E990" s="113"/>
      <c r="F990" s="11"/>
      <c r="G990" s="113"/>
      <c r="H990" s="114">
        <v>0</v>
      </c>
      <c r="I990" s="113">
        <f t="shared" si="210"/>
        <v>0</v>
      </c>
      <c r="J990" s="113">
        <f t="shared" si="211"/>
        <v>0</v>
      </c>
      <c r="K990" s="113" t="str">
        <f>IF(ISERROR(VLOOKUP(AC990,Nachträge!$A$2:$Y$646,25,FALSE)),"",VLOOKUP(AC990,Nachträge!$A$2:$Y$646,25,FALSE))</f>
        <v/>
      </c>
      <c r="L990" s="114">
        <v>0</v>
      </c>
      <c r="M990" s="113" t="e">
        <f t="shared" si="212"/>
        <v>#VALUE!</v>
      </c>
      <c r="N990" s="113" t="e">
        <f t="shared" si="213"/>
        <v>#VALUE!</v>
      </c>
      <c r="O990" s="113" t="e">
        <f t="shared" si="214"/>
        <v>#VALUE!</v>
      </c>
      <c r="P990" s="113" t="e">
        <f t="shared" si="215"/>
        <v>#VALUE!</v>
      </c>
      <c r="Q990" s="113">
        <f>SUMIFS(Zahlungsfreigabe!$L$12:$L$1000,Zahlungsfreigabe!$C$12:$C$1000,Baukosten!F990,Zahlungsfreigabe!$E$12:$E$1000,D990)</f>
        <v>0</v>
      </c>
      <c r="R990" s="113" t="e">
        <f t="shared" si="204"/>
        <v>#VALUE!</v>
      </c>
      <c r="S990" s="130" t="e">
        <f t="shared" si="205"/>
        <v>#VALUE!</v>
      </c>
      <c r="T990" s="55">
        <v>0</v>
      </c>
      <c r="U990" s="113" t="e">
        <f t="shared" si="206"/>
        <v>#VALUE!</v>
      </c>
      <c r="V990" s="11"/>
      <c r="W990" s="11"/>
      <c r="AC990" s="100" t="str">
        <f t="shared" si="207"/>
        <v/>
      </c>
      <c r="AD990" s="129" t="e">
        <f t="shared" si="208"/>
        <v>#VALUE!</v>
      </c>
      <c r="AE990" s="5" t="e">
        <f t="shared" si="209"/>
        <v>#VALUE!</v>
      </c>
    </row>
    <row r="991" spans="1:31" s="22" customFormat="1" x14ac:dyDescent="0.2">
      <c r="A991" s="41" t="str">
        <f>IF(F991="","",1+MAX(A$10:A990))</f>
        <v/>
      </c>
      <c r="B991" s="21"/>
      <c r="C991" s="20">
        <v>456</v>
      </c>
      <c r="D991" s="18" t="s">
        <v>115</v>
      </c>
      <c r="E991" s="113"/>
      <c r="F991" s="11"/>
      <c r="G991" s="113"/>
      <c r="H991" s="114">
        <v>0</v>
      </c>
      <c r="I991" s="113">
        <f t="shared" si="210"/>
        <v>0</v>
      </c>
      <c r="J991" s="113">
        <f t="shared" si="211"/>
        <v>0</v>
      </c>
      <c r="K991" s="113" t="str">
        <f>IF(ISERROR(VLOOKUP(AC991,Nachträge!$A$2:$Y$646,25,FALSE)),"",VLOOKUP(AC991,Nachträge!$A$2:$Y$646,25,FALSE))</f>
        <v/>
      </c>
      <c r="L991" s="114">
        <v>0</v>
      </c>
      <c r="M991" s="113" t="e">
        <f t="shared" si="212"/>
        <v>#VALUE!</v>
      </c>
      <c r="N991" s="113" t="e">
        <f t="shared" si="213"/>
        <v>#VALUE!</v>
      </c>
      <c r="O991" s="113" t="e">
        <f t="shared" si="214"/>
        <v>#VALUE!</v>
      </c>
      <c r="P991" s="113" t="e">
        <f t="shared" si="215"/>
        <v>#VALUE!</v>
      </c>
      <c r="Q991" s="113">
        <f>SUMIFS(Zahlungsfreigabe!$L$12:$L$1000,Zahlungsfreigabe!$C$12:$C$1000,Baukosten!F991,Zahlungsfreigabe!$E$12:$E$1000,D991)</f>
        <v>0</v>
      </c>
      <c r="R991" s="113" t="e">
        <f t="shared" si="204"/>
        <v>#VALUE!</v>
      </c>
      <c r="S991" s="130" t="e">
        <f t="shared" si="205"/>
        <v>#VALUE!</v>
      </c>
      <c r="T991" s="55">
        <v>0</v>
      </c>
      <c r="U991" s="113" t="e">
        <f t="shared" si="206"/>
        <v>#VALUE!</v>
      </c>
      <c r="V991" s="11"/>
      <c r="W991" s="11"/>
      <c r="AC991" s="100" t="str">
        <f t="shared" si="207"/>
        <v/>
      </c>
      <c r="AD991" s="129" t="e">
        <f t="shared" si="208"/>
        <v>#VALUE!</v>
      </c>
      <c r="AE991" s="5" t="e">
        <f t="shared" si="209"/>
        <v>#VALUE!</v>
      </c>
    </row>
    <row r="992" spans="1:31" s="22" customFormat="1" x14ac:dyDescent="0.2">
      <c r="A992" s="41" t="str">
        <f>IF(F992="","",1+MAX(A$10:A991))</f>
        <v/>
      </c>
      <c r="B992" s="21"/>
      <c r="C992" s="20">
        <v>456</v>
      </c>
      <c r="D992" s="18" t="s">
        <v>115</v>
      </c>
      <c r="E992" s="113"/>
      <c r="F992" s="11"/>
      <c r="G992" s="113"/>
      <c r="H992" s="114">
        <v>0</v>
      </c>
      <c r="I992" s="113">
        <f t="shared" si="210"/>
        <v>0</v>
      </c>
      <c r="J992" s="113">
        <f t="shared" si="211"/>
        <v>0</v>
      </c>
      <c r="K992" s="113" t="str">
        <f>IF(ISERROR(VLOOKUP(AC992,Nachträge!$A$2:$Y$646,25,FALSE)),"",VLOOKUP(AC992,Nachträge!$A$2:$Y$646,25,FALSE))</f>
        <v/>
      </c>
      <c r="L992" s="114">
        <v>0</v>
      </c>
      <c r="M992" s="113" t="e">
        <f t="shared" si="212"/>
        <v>#VALUE!</v>
      </c>
      <c r="N992" s="113" t="e">
        <f t="shared" si="213"/>
        <v>#VALUE!</v>
      </c>
      <c r="O992" s="113" t="e">
        <f t="shared" si="214"/>
        <v>#VALUE!</v>
      </c>
      <c r="P992" s="113" t="e">
        <f t="shared" si="215"/>
        <v>#VALUE!</v>
      </c>
      <c r="Q992" s="113">
        <f>SUMIFS(Zahlungsfreigabe!$L$12:$L$1000,Zahlungsfreigabe!$C$12:$C$1000,Baukosten!F992,Zahlungsfreigabe!$E$12:$E$1000,D992)</f>
        <v>0</v>
      </c>
      <c r="R992" s="113" t="e">
        <f t="shared" si="204"/>
        <v>#VALUE!</v>
      </c>
      <c r="S992" s="130" t="e">
        <f t="shared" si="205"/>
        <v>#VALUE!</v>
      </c>
      <c r="T992" s="55">
        <v>0</v>
      </c>
      <c r="U992" s="113" t="e">
        <f t="shared" si="206"/>
        <v>#VALUE!</v>
      </c>
      <c r="V992" s="11"/>
      <c r="W992" s="11"/>
      <c r="AC992" s="100" t="str">
        <f t="shared" si="207"/>
        <v/>
      </c>
      <c r="AD992" s="129" t="e">
        <f t="shared" si="208"/>
        <v>#VALUE!</v>
      </c>
      <c r="AE992" s="5" t="e">
        <f t="shared" si="209"/>
        <v>#VALUE!</v>
      </c>
    </row>
    <row r="993" spans="1:31" s="22" customFormat="1" x14ac:dyDescent="0.2">
      <c r="A993" s="41" t="str">
        <f>IF(F993="","",1+MAX(A$10:A992))</f>
        <v/>
      </c>
      <c r="B993" s="21"/>
      <c r="C993" s="20">
        <v>456</v>
      </c>
      <c r="D993" s="18" t="s">
        <v>115</v>
      </c>
      <c r="E993" s="113"/>
      <c r="F993" s="11"/>
      <c r="G993" s="113"/>
      <c r="H993" s="114">
        <v>0</v>
      </c>
      <c r="I993" s="113">
        <f t="shared" si="210"/>
        <v>0</v>
      </c>
      <c r="J993" s="113">
        <f t="shared" si="211"/>
        <v>0</v>
      </c>
      <c r="K993" s="113" t="str">
        <f>IF(ISERROR(VLOOKUP(AC993,Nachträge!$A$2:$Y$646,25,FALSE)),"",VLOOKUP(AC993,Nachträge!$A$2:$Y$646,25,FALSE))</f>
        <v/>
      </c>
      <c r="L993" s="114">
        <v>0</v>
      </c>
      <c r="M993" s="113" t="e">
        <f t="shared" si="212"/>
        <v>#VALUE!</v>
      </c>
      <c r="N993" s="113" t="e">
        <f t="shared" si="213"/>
        <v>#VALUE!</v>
      </c>
      <c r="O993" s="113" t="e">
        <f t="shared" si="214"/>
        <v>#VALUE!</v>
      </c>
      <c r="P993" s="113" t="e">
        <f t="shared" si="215"/>
        <v>#VALUE!</v>
      </c>
      <c r="Q993" s="113">
        <f>SUMIFS(Zahlungsfreigabe!$L$12:$L$1000,Zahlungsfreigabe!$C$12:$C$1000,Baukosten!F993,Zahlungsfreigabe!$E$12:$E$1000,D993)</f>
        <v>0</v>
      </c>
      <c r="R993" s="113" t="e">
        <f t="shared" si="204"/>
        <v>#VALUE!</v>
      </c>
      <c r="S993" s="130" t="e">
        <f t="shared" si="205"/>
        <v>#VALUE!</v>
      </c>
      <c r="T993" s="55">
        <v>0</v>
      </c>
      <c r="U993" s="113" t="e">
        <f t="shared" si="206"/>
        <v>#VALUE!</v>
      </c>
      <c r="V993" s="11"/>
      <c r="W993" s="11"/>
      <c r="AC993" s="100" t="str">
        <f t="shared" si="207"/>
        <v/>
      </c>
      <c r="AD993" s="129" t="e">
        <f t="shared" si="208"/>
        <v>#VALUE!</v>
      </c>
      <c r="AE993" s="5" t="e">
        <f t="shared" si="209"/>
        <v>#VALUE!</v>
      </c>
    </row>
    <row r="994" spans="1:31" s="22" customFormat="1" x14ac:dyDescent="0.2">
      <c r="A994" s="41" t="str">
        <f>IF(F994="","",1+MAX(A$10:A993))</f>
        <v/>
      </c>
      <c r="B994" s="21"/>
      <c r="C994" s="20">
        <v>456</v>
      </c>
      <c r="D994" s="18" t="s">
        <v>115</v>
      </c>
      <c r="E994" s="113"/>
      <c r="F994" s="11"/>
      <c r="G994" s="113"/>
      <c r="H994" s="114">
        <v>0</v>
      </c>
      <c r="I994" s="113">
        <f t="shared" si="210"/>
        <v>0</v>
      </c>
      <c r="J994" s="113">
        <f t="shared" si="211"/>
        <v>0</v>
      </c>
      <c r="K994" s="113" t="str">
        <f>IF(ISERROR(VLOOKUP(AC994,Nachträge!$A$2:$Y$646,25,FALSE)),"",VLOOKUP(AC994,Nachträge!$A$2:$Y$646,25,FALSE))</f>
        <v/>
      </c>
      <c r="L994" s="114">
        <v>0</v>
      </c>
      <c r="M994" s="113" t="e">
        <f t="shared" si="212"/>
        <v>#VALUE!</v>
      </c>
      <c r="N994" s="113" t="e">
        <f t="shared" si="213"/>
        <v>#VALUE!</v>
      </c>
      <c r="O994" s="113" t="e">
        <f t="shared" si="214"/>
        <v>#VALUE!</v>
      </c>
      <c r="P994" s="113" t="e">
        <f t="shared" si="215"/>
        <v>#VALUE!</v>
      </c>
      <c r="Q994" s="113">
        <f>SUMIFS(Zahlungsfreigabe!$L$12:$L$1000,Zahlungsfreigabe!$C$12:$C$1000,Baukosten!F994,Zahlungsfreigabe!$E$12:$E$1000,D994)</f>
        <v>0</v>
      </c>
      <c r="R994" s="113" t="e">
        <f t="shared" si="204"/>
        <v>#VALUE!</v>
      </c>
      <c r="S994" s="130" t="e">
        <f t="shared" si="205"/>
        <v>#VALUE!</v>
      </c>
      <c r="T994" s="55">
        <v>0</v>
      </c>
      <c r="U994" s="113" t="e">
        <f t="shared" si="206"/>
        <v>#VALUE!</v>
      </c>
      <c r="V994" s="11"/>
      <c r="W994" s="11"/>
      <c r="AC994" s="100" t="str">
        <f t="shared" si="207"/>
        <v/>
      </c>
      <c r="AD994" s="129" t="e">
        <f t="shared" si="208"/>
        <v>#VALUE!</v>
      </c>
      <c r="AE994" s="5" t="e">
        <f t="shared" si="209"/>
        <v>#VALUE!</v>
      </c>
    </row>
    <row r="995" spans="1:31" s="22" customFormat="1" x14ac:dyDescent="0.2">
      <c r="A995" s="41" t="str">
        <f>IF(F995="","",1+MAX(A$10:A994))</f>
        <v/>
      </c>
      <c r="B995" s="21"/>
      <c r="C995" s="20">
        <v>456</v>
      </c>
      <c r="D995" s="18" t="s">
        <v>115</v>
      </c>
      <c r="E995" s="113"/>
      <c r="F995" s="11"/>
      <c r="G995" s="113"/>
      <c r="H995" s="114">
        <v>0</v>
      </c>
      <c r="I995" s="113">
        <f t="shared" si="210"/>
        <v>0</v>
      </c>
      <c r="J995" s="113">
        <f t="shared" si="211"/>
        <v>0</v>
      </c>
      <c r="K995" s="113" t="str">
        <f>IF(ISERROR(VLOOKUP(AC995,Nachträge!$A$2:$Y$646,25,FALSE)),"",VLOOKUP(AC995,Nachträge!$A$2:$Y$646,25,FALSE))</f>
        <v/>
      </c>
      <c r="L995" s="114">
        <v>0</v>
      </c>
      <c r="M995" s="113" t="e">
        <f t="shared" si="212"/>
        <v>#VALUE!</v>
      </c>
      <c r="N995" s="113" t="e">
        <f t="shared" si="213"/>
        <v>#VALUE!</v>
      </c>
      <c r="O995" s="113" t="e">
        <f t="shared" si="214"/>
        <v>#VALUE!</v>
      </c>
      <c r="P995" s="113" t="e">
        <f t="shared" si="215"/>
        <v>#VALUE!</v>
      </c>
      <c r="Q995" s="113">
        <f>SUMIFS(Zahlungsfreigabe!$L$12:$L$1000,Zahlungsfreigabe!$C$12:$C$1000,Baukosten!F995,Zahlungsfreigabe!$E$12:$E$1000,D995)</f>
        <v>0</v>
      </c>
      <c r="R995" s="113" t="e">
        <f t="shared" si="204"/>
        <v>#VALUE!</v>
      </c>
      <c r="S995" s="130" t="e">
        <f t="shared" si="205"/>
        <v>#VALUE!</v>
      </c>
      <c r="T995" s="55">
        <v>0</v>
      </c>
      <c r="U995" s="113" t="e">
        <f t="shared" si="206"/>
        <v>#VALUE!</v>
      </c>
      <c r="V995" s="11"/>
      <c r="W995" s="11"/>
      <c r="AC995" s="100" t="str">
        <f t="shared" si="207"/>
        <v/>
      </c>
      <c r="AD995" s="129" t="e">
        <f t="shared" si="208"/>
        <v>#VALUE!</v>
      </c>
      <c r="AE995" s="5" t="e">
        <f t="shared" si="209"/>
        <v>#VALUE!</v>
      </c>
    </row>
    <row r="996" spans="1:31" s="22" customFormat="1" x14ac:dyDescent="0.2">
      <c r="A996" s="41" t="str">
        <f>IF(F996="","",1+MAX(A$10:A995))</f>
        <v/>
      </c>
      <c r="B996" s="21"/>
      <c r="C996" s="20">
        <v>456</v>
      </c>
      <c r="D996" s="18" t="s">
        <v>115</v>
      </c>
      <c r="E996" s="113"/>
      <c r="F996" s="11"/>
      <c r="G996" s="113"/>
      <c r="H996" s="114">
        <v>0</v>
      </c>
      <c r="I996" s="113">
        <f t="shared" si="210"/>
        <v>0</v>
      </c>
      <c r="J996" s="113">
        <f t="shared" si="211"/>
        <v>0</v>
      </c>
      <c r="K996" s="113" t="str">
        <f>IF(ISERROR(VLOOKUP(AC996,Nachträge!$A$2:$Y$646,25,FALSE)),"",VLOOKUP(AC996,Nachträge!$A$2:$Y$646,25,FALSE))</f>
        <v/>
      </c>
      <c r="L996" s="114">
        <v>0</v>
      </c>
      <c r="M996" s="113" t="e">
        <f t="shared" si="212"/>
        <v>#VALUE!</v>
      </c>
      <c r="N996" s="113" t="e">
        <f t="shared" si="213"/>
        <v>#VALUE!</v>
      </c>
      <c r="O996" s="113" t="e">
        <f t="shared" si="214"/>
        <v>#VALUE!</v>
      </c>
      <c r="P996" s="113" t="e">
        <f t="shared" si="215"/>
        <v>#VALUE!</v>
      </c>
      <c r="Q996" s="113">
        <f>SUMIFS(Zahlungsfreigabe!$L$12:$L$1000,Zahlungsfreigabe!$C$12:$C$1000,Baukosten!F996,Zahlungsfreigabe!$E$12:$E$1000,D996)</f>
        <v>0</v>
      </c>
      <c r="R996" s="113" t="e">
        <f t="shared" si="204"/>
        <v>#VALUE!</v>
      </c>
      <c r="S996" s="130" t="e">
        <f t="shared" si="205"/>
        <v>#VALUE!</v>
      </c>
      <c r="T996" s="55">
        <v>0</v>
      </c>
      <c r="U996" s="113" t="e">
        <f t="shared" si="206"/>
        <v>#VALUE!</v>
      </c>
      <c r="V996" s="11"/>
      <c r="W996" s="11"/>
      <c r="AC996" s="100" t="str">
        <f t="shared" si="207"/>
        <v/>
      </c>
      <c r="AD996" s="129" t="e">
        <f t="shared" si="208"/>
        <v>#VALUE!</v>
      </c>
      <c r="AE996" s="5" t="e">
        <f t="shared" si="209"/>
        <v>#VALUE!</v>
      </c>
    </row>
    <row r="997" spans="1:31" s="22" customFormat="1" x14ac:dyDescent="0.2">
      <c r="A997" s="41" t="str">
        <f>IF(F997="","",1+MAX(A$10:A996))</f>
        <v/>
      </c>
      <c r="B997" s="21"/>
      <c r="C997" s="20">
        <v>456</v>
      </c>
      <c r="D997" s="18" t="s">
        <v>115</v>
      </c>
      <c r="E997" s="113"/>
      <c r="F997" s="11"/>
      <c r="G997" s="113"/>
      <c r="H997" s="114">
        <v>0</v>
      </c>
      <c r="I997" s="113">
        <f t="shared" si="210"/>
        <v>0</v>
      </c>
      <c r="J997" s="113">
        <f t="shared" si="211"/>
        <v>0</v>
      </c>
      <c r="K997" s="113" t="str">
        <f>IF(ISERROR(VLOOKUP(AC997,Nachträge!$A$2:$Y$646,25,FALSE)),"",VLOOKUP(AC997,Nachträge!$A$2:$Y$646,25,FALSE))</f>
        <v/>
      </c>
      <c r="L997" s="114">
        <v>0</v>
      </c>
      <c r="M997" s="113" t="e">
        <f t="shared" si="212"/>
        <v>#VALUE!</v>
      </c>
      <c r="N997" s="113" t="e">
        <f t="shared" si="213"/>
        <v>#VALUE!</v>
      </c>
      <c r="O997" s="113" t="e">
        <f t="shared" si="214"/>
        <v>#VALUE!</v>
      </c>
      <c r="P997" s="113" t="e">
        <f t="shared" si="215"/>
        <v>#VALUE!</v>
      </c>
      <c r="Q997" s="113">
        <f>SUMIFS(Zahlungsfreigabe!$L$12:$L$1000,Zahlungsfreigabe!$C$12:$C$1000,Baukosten!F997,Zahlungsfreigabe!$E$12:$E$1000,D997)</f>
        <v>0</v>
      </c>
      <c r="R997" s="113" t="e">
        <f t="shared" si="204"/>
        <v>#VALUE!</v>
      </c>
      <c r="S997" s="130" t="e">
        <f t="shared" si="205"/>
        <v>#VALUE!</v>
      </c>
      <c r="T997" s="55">
        <v>0</v>
      </c>
      <c r="U997" s="113" t="e">
        <f t="shared" si="206"/>
        <v>#VALUE!</v>
      </c>
      <c r="V997" s="11"/>
      <c r="W997" s="11"/>
      <c r="AC997" s="100" t="str">
        <f t="shared" si="207"/>
        <v/>
      </c>
      <c r="AD997" s="129" t="e">
        <f t="shared" si="208"/>
        <v>#VALUE!</v>
      </c>
      <c r="AE997" s="5" t="e">
        <f t="shared" si="209"/>
        <v>#VALUE!</v>
      </c>
    </row>
    <row r="998" spans="1:31" s="22" customFormat="1" x14ac:dyDescent="0.2">
      <c r="A998" s="41" t="str">
        <f>IF(F998="","",1+MAX(A$10:A997))</f>
        <v/>
      </c>
      <c r="B998" s="21"/>
      <c r="C998" s="20">
        <v>456</v>
      </c>
      <c r="D998" s="18" t="s">
        <v>115</v>
      </c>
      <c r="E998" s="113"/>
      <c r="F998" s="11"/>
      <c r="G998" s="113"/>
      <c r="H998" s="114">
        <v>0</v>
      </c>
      <c r="I998" s="113">
        <f t="shared" si="210"/>
        <v>0</v>
      </c>
      <c r="J998" s="113">
        <f t="shared" si="211"/>
        <v>0</v>
      </c>
      <c r="K998" s="113" t="str">
        <f>IF(ISERROR(VLOOKUP(AC998,Nachträge!$A$2:$Y$646,25,FALSE)),"",VLOOKUP(AC998,Nachträge!$A$2:$Y$646,25,FALSE))</f>
        <v/>
      </c>
      <c r="L998" s="114">
        <v>0</v>
      </c>
      <c r="M998" s="113" t="e">
        <f t="shared" si="212"/>
        <v>#VALUE!</v>
      </c>
      <c r="N998" s="113" t="e">
        <f t="shared" si="213"/>
        <v>#VALUE!</v>
      </c>
      <c r="O998" s="113" t="e">
        <f t="shared" si="214"/>
        <v>#VALUE!</v>
      </c>
      <c r="P998" s="113" t="e">
        <f t="shared" si="215"/>
        <v>#VALUE!</v>
      </c>
      <c r="Q998" s="113">
        <f>SUMIFS(Zahlungsfreigabe!$L$12:$L$1000,Zahlungsfreigabe!$C$12:$C$1000,Baukosten!F998,Zahlungsfreigabe!$E$12:$E$1000,D998)</f>
        <v>0</v>
      </c>
      <c r="R998" s="113" t="e">
        <f t="shared" si="204"/>
        <v>#VALUE!</v>
      </c>
      <c r="S998" s="130" t="e">
        <f t="shared" si="205"/>
        <v>#VALUE!</v>
      </c>
      <c r="T998" s="55">
        <v>0</v>
      </c>
      <c r="U998" s="113" t="e">
        <f t="shared" si="206"/>
        <v>#VALUE!</v>
      </c>
      <c r="V998" s="11"/>
      <c r="W998" s="11"/>
      <c r="AC998" s="100" t="str">
        <f t="shared" si="207"/>
        <v/>
      </c>
      <c r="AD998" s="129" t="e">
        <f t="shared" si="208"/>
        <v>#VALUE!</v>
      </c>
      <c r="AE998" s="5" t="e">
        <f t="shared" si="209"/>
        <v>#VALUE!</v>
      </c>
    </row>
    <row r="999" spans="1:31" s="22" customFormat="1" x14ac:dyDescent="0.2">
      <c r="A999" s="41" t="str">
        <f>IF(F999="","",1+MAX(A$10:A998))</f>
        <v/>
      </c>
      <c r="B999" s="21"/>
      <c r="C999" s="20">
        <v>456</v>
      </c>
      <c r="D999" s="18" t="s">
        <v>115</v>
      </c>
      <c r="E999" s="113"/>
      <c r="F999" s="11"/>
      <c r="G999" s="113"/>
      <c r="H999" s="114">
        <v>0</v>
      </c>
      <c r="I999" s="113">
        <f t="shared" si="210"/>
        <v>0</v>
      </c>
      <c r="J999" s="113">
        <f t="shared" si="211"/>
        <v>0</v>
      </c>
      <c r="K999" s="113" t="str">
        <f>IF(ISERROR(VLOOKUP(AC999,Nachträge!$A$2:$Y$646,25,FALSE)),"",VLOOKUP(AC999,Nachträge!$A$2:$Y$646,25,FALSE))</f>
        <v/>
      </c>
      <c r="L999" s="114">
        <v>0</v>
      </c>
      <c r="M999" s="113" t="e">
        <f t="shared" si="212"/>
        <v>#VALUE!</v>
      </c>
      <c r="N999" s="113" t="e">
        <f t="shared" si="213"/>
        <v>#VALUE!</v>
      </c>
      <c r="O999" s="113" t="e">
        <f t="shared" si="214"/>
        <v>#VALUE!</v>
      </c>
      <c r="P999" s="113" t="e">
        <f t="shared" si="215"/>
        <v>#VALUE!</v>
      </c>
      <c r="Q999" s="113">
        <f>SUMIFS(Zahlungsfreigabe!$L$12:$L$1000,Zahlungsfreigabe!$C$12:$C$1000,Baukosten!F999,Zahlungsfreigabe!$E$12:$E$1000,D999)</f>
        <v>0</v>
      </c>
      <c r="R999" s="113" t="e">
        <f t="shared" si="204"/>
        <v>#VALUE!</v>
      </c>
      <c r="S999" s="130" t="e">
        <f t="shared" si="205"/>
        <v>#VALUE!</v>
      </c>
      <c r="T999" s="55">
        <v>0</v>
      </c>
      <c r="U999" s="113" t="e">
        <f t="shared" si="206"/>
        <v>#VALUE!</v>
      </c>
      <c r="V999" s="11"/>
      <c r="W999" s="11"/>
      <c r="AC999" s="100" t="str">
        <f t="shared" si="207"/>
        <v/>
      </c>
      <c r="AD999" s="129" t="e">
        <f t="shared" si="208"/>
        <v>#VALUE!</v>
      </c>
      <c r="AE999" s="5" t="e">
        <f t="shared" si="209"/>
        <v>#VALUE!</v>
      </c>
    </row>
    <row r="1000" spans="1:31" s="22" customFormat="1" x14ac:dyDescent="0.2">
      <c r="A1000" s="41" t="str">
        <f>IF(F1000="","",1+MAX(A$10:A999))</f>
        <v/>
      </c>
      <c r="B1000" s="21"/>
      <c r="C1000" s="20">
        <v>456</v>
      </c>
      <c r="D1000" s="18" t="s">
        <v>115</v>
      </c>
      <c r="E1000" s="113"/>
      <c r="F1000" s="11"/>
      <c r="G1000" s="113"/>
      <c r="H1000" s="114">
        <v>0</v>
      </c>
      <c r="I1000" s="113">
        <f t="shared" si="210"/>
        <v>0</v>
      </c>
      <c r="J1000" s="113">
        <f t="shared" si="211"/>
        <v>0</v>
      </c>
      <c r="K1000" s="113" t="str">
        <f>IF(ISERROR(VLOOKUP(AC1000,Nachträge!$A$2:$Y$646,25,FALSE)),"",VLOOKUP(AC1000,Nachträge!$A$2:$Y$646,25,FALSE))</f>
        <v/>
      </c>
      <c r="L1000" s="114">
        <v>0</v>
      </c>
      <c r="M1000" s="113" t="e">
        <f t="shared" si="212"/>
        <v>#VALUE!</v>
      </c>
      <c r="N1000" s="113" t="e">
        <f t="shared" si="213"/>
        <v>#VALUE!</v>
      </c>
      <c r="O1000" s="113" t="e">
        <f t="shared" si="214"/>
        <v>#VALUE!</v>
      </c>
      <c r="P1000" s="113" t="e">
        <f t="shared" si="215"/>
        <v>#VALUE!</v>
      </c>
      <c r="Q1000" s="113">
        <f>SUMIFS(Zahlungsfreigabe!$L$12:$L$1000,Zahlungsfreigabe!$C$12:$C$1000,Baukosten!F1000,Zahlungsfreigabe!$E$12:$E$1000,D1000)</f>
        <v>0</v>
      </c>
      <c r="R1000" s="113" t="e">
        <f t="shared" si="204"/>
        <v>#VALUE!</v>
      </c>
      <c r="S1000" s="130" t="e">
        <f t="shared" si="205"/>
        <v>#VALUE!</v>
      </c>
      <c r="T1000" s="55">
        <v>0</v>
      </c>
      <c r="U1000" s="113" t="e">
        <f t="shared" si="206"/>
        <v>#VALUE!</v>
      </c>
      <c r="V1000" s="11"/>
      <c r="W1000" s="11"/>
      <c r="AC1000" s="100" t="str">
        <f t="shared" si="207"/>
        <v/>
      </c>
      <c r="AD1000" s="129" t="e">
        <f t="shared" si="208"/>
        <v>#VALUE!</v>
      </c>
      <c r="AE1000" s="5" t="e">
        <f t="shared" si="209"/>
        <v>#VALUE!</v>
      </c>
    </row>
    <row r="1001" spans="1:31" s="22" customFormat="1" x14ac:dyDescent="0.2">
      <c r="A1001" s="41" t="str">
        <f>IF(F1001="","",1+MAX(A$10:A1000))</f>
        <v/>
      </c>
      <c r="B1001" s="21"/>
      <c r="C1001" s="20">
        <v>456</v>
      </c>
      <c r="D1001" s="18" t="s">
        <v>115</v>
      </c>
      <c r="E1001" s="113"/>
      <c r="F1001" s="11"/>
      <c r="G1001" s="113"/>
      <c r="H1001" s="114">
        <v>0</v>
      </c>
      <c r="I1001" s="113">
        <f t="shared" si="210"/>
        <v>0</v>
      </c>
      <c r="J1001" s="113">
        <f t="shared" si="211"/>
        <v>0</v>
      </c>
      <c r="K1001" s="113" t="str">
        <f>IF(ISERROR(VLOOKUP(AC1001,Nachträge!$A$2:$Y$646,25,FALSE)),"",VLOOKUP(AC1001,Nachträge!$A$2:$Y$646,25,FALSE))</f>
        <v/>
      </c>
      <c r="L1001" s="114">
        <v>0</v>
      </c>
      <c r="M1001" s="113" t="e">
        <f t="shared" si="212"/>
        <v>#VALUE!</v>
      </c>
      <c r="N1001" s="113" t="e">
        <f t="shared" si="213"/>
        <v>#VALUE!</v>
      </c>
      <c r="O1001" s="113" t="e">
        <f t="shared" si="214"/>
        <v>#VALUE!</v>
      </c>
      <c r="P1001" s="113" t="e">
        <f t="shared" si="215"/>
        <v>#VALUE!</v>
      </c>
      <c r="Q1001" s="113">
        <f>SUMIFS(Zahlungsfreigabe!$L$12:$L$1000,Zahlungsfreigabe!$C$12:$C$1000,Baukosten!F1001,Zahlungsfreigabe!$E$12:$E$1000,D1001)</f>
        <v>0</v>
      </c>
      <c r="R1001" s="113" t="e">
        <f t="shared" si="204"/>
        <v>#VALUE!</v>
      </c>
      <c r="S1001" s="130" t="e">
        <f t="shared" si="205"/>
        <v>#VALUE!</v>
      </c>
      <c r="T1001" s="55">
        <v>0</v>
      </c>
      <c r="U1001" s="113" t="e">
        <f t="shared" si="206"/>
        <v>#VALUE!</v>
      </c>
      <c r="V1001" s="11"/>
      <c r="W1001" s="11"/>
      <c r="AC1001" s="100" t="str">
        <f t="shared" si="207"/>
        <v/>
      </c>
      <c r="AD1001" s="129" t="e">
        <f t="shared" si="208"/>
        <v>#VALUE!</v>
      </c>
      <c r="AE1001" s="5" t="e">
        <f t="shared" si="209"/>
        <v>#VALUE!</v>
      </c>
    </row>
    <row r="1002" spans="1:31" s="22" customFormat="1" x14ac:dyDescent="0.2">
      <c r="A1002" s="41" t="str">
        <f>IF(F1002="","",1+MAX(A$10:A1001))</f>
        <v/>
      </c>
      <c r="B1002" s="21"/>
      <c r="C1002" s="20">
        <v>456</v>
      </c>
      <c r="D1002" s="18" t="s">
        <v>115</v>
      </c>
      <c r="E1002" s="113"/>
      <c r="F1002" s="11"/>
      <c r="G1002" s="113"/>
      <c r="H1002" s="114">
        <v>0</v>
      </c>
      <c r="I1002" s="113">
        <f t="shared" si="210"/>
        <v>0</v>
      </c>
      <c r="J1002" s="113">
        <f t="shared" si="211"/>
        <v>0</v>
      </c>
      <c r="K1002" s="113" t="str">
        <f>IF(ISERROR(VLOOKUP(AC1002,Nachträge!$A$2:$Y$646,25,FALSE)),"",VLOOKUP(AC1002,Nachträge!$A$2:$Y$646,25,FALSE))</f>
        <v/>
      </c>
      <c r="L1002" s="114">
        <v>0</v>
      </c>
      <c r="M1002" s="113" t="e">
        <f t="shared" si="212"/>
        <v>#VALUE!</v>
      </c>
      <c r="N1002" s="113" t="e">
        <f t="shared" si="213"/>
        <v>#VALUE!</v>
      </c>
      <c r="O1002" s="113" t="e">
        <f t="shared" si="214"/>
        <v>#VALUE!</v>
      </c>
      <c r="P1002" s="113" t="e">
        <f t="shared" si="215"/>
        <v>#VALUE!</v>
      </c>
      <c r="Q1002" s="113">
        <f>SUMIFS(Zahlungsfreigabe!$L$12:$L$1000,Zahlungsfreigabe!$C$12:$C$1000,Baukosten!F1002,Zahlungsfreigabe!$E$12:$E$1000,D1002)</f>
        <v>0</v>
      </c>
      <c r="R1002" s="113" t="e">
        <f t="shared" si="204"/>
        <v>#VALUE!</v>
      </c>
      <c r="S1002" s="130" t="e">
        <f t="shared" si="205"/>
        <v>#VALUE!</v>
      </c>
      <c r="T1002" s="55">
        <v>0</v>
      </c>
      <c r="U1002" s="113" t="e">
        <f t="shared" si="206"/>
        <v>#VALUE!</v>
      </c>
      <c r="V1002" s="11"/>
      <c r="W1002" s="11"/>
      <c r="AC1002" s="100" t="str">
        <f t="shared" si="207"/>
        <v/>
      </c>
      <c r="AD1002" s="129" t="e">
        <f t="shared" si="208"/>
        <v>#VALUE!</v>
      </c>
      <c r="AE1002" s="5" t="e">
        <f t="shared" si="209"/>
        <v>#VALUE!</v>
      </c>
    </row>
    <row r="1003" spans="1:31" s="22" customFormat="1" x14ac:dyDescent="0.2">
      <c r="A1003" s="41" t="str">
        <f>IF(F1003="","",1+MAX(A$10:A1002))</f>
        <v/>
      </c>
      <c r="B1003" s="21"/>
      <c r="C1003" s="20">
        <v>456</v>
      </c>
      <c r="D1003" s="18" t="s">
        <v>115</v>
      </c>
      <c r="E1003" s="113"/>
      <c r="F1003" s="11"/>
      <c r="G1003" s="113"/>
      <c r="H1003" s="114">
        <v>0</v>
      </c>
      <c r="I1003" s="113">
        <f t="shared" si="210"/>
        <v>0</v>
      </c>
      <c r="J1003" s="113">
        <f t="shared" si="211"/>
        <v>0</v>
      </c>
      <c r="K1003" s="113" t="str">
        <f>IF(ISERROR(VLOOKUP(AC1003,Nachträge!$A$2:$Y$646,25,FALSE)),"",VLOOKUP(AC1003,Nachträge!$A$2:$Y$646,25,FALSE))</f>
        <v/>
      </c>
      <c r="L1003" s="114">
        <v>0</v>
      </c>
      <c r="M1003" s="113" t="e">
        <f t="shared" si="212"/>
        <v>#VALUE!</v>
      </c>
      <c r="N1003" s="113" t="e">
        <f t="shared" si="213"/>
        <v>#VALUE!</v>
      </c>
      <c r="O1003" s="113" t="e">
        <f t="shared" si="214"/>
        <v>#VALUE!</v>
      </c>
      <c r="P1003" s="113" t="e">
        <f t="shared" si="215"/>
        <v>#VALUE!</v>
      </c>
      <c r="Q1003" s="113">
        <f>SUMIFS(Zahlungsfreigabe!$L$12:$L$1000,Zahlungsfreigabe!$C$12:$C$1000,Baukosten!F1003,Zahlungsfreigabe!$E$12:$E$1000,D1003)</f>
        <v>0</v>
      </c>
      <c r="R1003" s="113" t="e">
        <f t="shared" ref="R1003:R1039" si="216">(J1003+K1003)-Q1003</f>
        <v>#VALUE!</v>
      </c>
      <c r="S1003" s="130" t="e">
        <f t="shared" ref="S1003:S1039" si="217">SUM(J1003+K1003)</f>
        <v>#VALUE!</v>
      </c>
      <c r="T1003" s="55">
        <v>0</v>
      </c>
      <c r="U1003" s="113" t="e">
        <f t="shared" ref="U1003:U1039" si="218">-SUM(J1003+K1003)*T1003</f>
        <v>#VALUE!</v>
      </c>
      <c r="V1003" s="11"/>
      <c r="W1003" s="11"/>
      <c r="AC1003" s="100" t="str">
        <f t="shared" si="207"/>
        <v/>
      </c>
      <c r="AD1003" s="129" t="e">
        <f t="shared" si="208"/>
        <v>#VALUE!</v>
      </c>
      <c r="AE1003" s="5" t="e">
        <f t="shared" si="209"/>
        <v>#VALUE!</v>
      </c>
    </row>
    <row r="1004" spans="1:31" s="22" customFormat="1" x14ac:dyDescent="0.2">
      <c r="A1004" s="41" t="str">
        <f>IF(F1004="","",1+MAX(A$10:A1003))</f>
        <v/>
      </c>
      <c r="B1004" s="21"/>
      <c r="C1004" s="20">
        <v>456</v>
      </c>
      <c r="D1004" s="18" t="s">
        <v>115</v>
      </c>
      <c r="E1004" s="113"/>
      <c r="F1004" s="11"/>
      <c r="G1004" s="113"/>
      <c r="H1004" s="114">
        <v>0</v>
      </c>
      <c r="I1004" s="113">
        <f t="shared" si="210"/>
        <v>0</v>
      </c>
      <c r="J1004" s="113">
        <f t="shared" si="211"/>
        <v>0</v>
      </c>
      <c r="K1004" s="113" t="str">
        <f>IF(ISERROR(VLOOKUP(AC1004,Nachträge!$A$2:$Y$646,25,FALSE)),"",VLOOKUP(AC1004,Nachträge!$A$2:$Y$646,25,FALSE))</f>
        <v/>
      </c>
      <c r="L1004" s="114">
        <v>0</v>
      </c>
      <c r="M1004" s="113" t="e">
        <f t="shared" si="212"/>
        <v>#VALUE!</v>
      </c>
      <c r="N1004" s="113" t="e">
        <f t="shared" si="213"/>
        <v>#VALUE!</v>
      </c>
      <c r="O1004" s="113" t="e">
        <f t="shared" si="214"/>
        <v>#VALUE!</v>
      </c>
      <c r="P1004" s="113" t="e">
        <f t="shared" si="215"/>
        <v>#VALUE!</v>
      </c>
      <c r="Q1004" s="113">
        <f>SUMIFS(Zahlungsfreigabe!$L$12:$L$1000,Zahlungsfreigabe!$C$12:$C$1000,Baukosten!F1004,Zahlungsfreigabe!$E$12:$E$1000,D1004)</f>
        <v>0</v>
      </c>
      <c r="R1004" s="113" t="e">
        <f t="shared" si="216"/>
        <v>#VALUE!</v>
      </c>
      <c r="S1004" s="130" t="e">
        <f t="shared" si="217"/>
        <v>#VALUE!</v>
      </c>
      <c r="T1004" s="55">
        <v>0</v>
      </c>
      <c r="U1004" s="113" t="e">
        <f t="shared" si="218"/>
        <v>#VALUE!</v>
      </c>
      <c r="V1004" s="11"/>
      <c r="W1004" s="11"/>
      <c r="AC1004" s="100" t="str">
        <f t="shared" si="207"/>
        <v/>
      </c>
      <c r="AD1004" s="129" t="e">
        <f t="shared" si="208"/>
        <v>#VALUE!</v>
      </c>
      <c r="AE1004" s="5" t="e">
        <f t="shared" si="209"/>
        <v>#VALUE!</v>
      </c>
    </row>
    <row r="1005" spans="1:31" s="22" customFormat="1" x14ac:dyDescent="0.2">
      <c r="A1005" s="41" t="str">
        <f>IF(F1005="","",1+MAX(A$10:A1004))</f>
        <v/>
      </c>
      <c r="B1005" s="21"/>
      <c r="C1005" s="20">
        <v>456</v>
      </c>
      <c r="D1005" s="18" t="s">
        <v>115</v>
      </c>
      <c r="E1005" s="113"/>
      <c r="F1005" s="11"/>
      <c r="G1005" s="113"/>
      <c r="H1005" s="114">
        <v>0</v>
      </c>
      <c r="I1005" s="113">
        <f t="shared" si="210"/>
        <v>0</v>
      </c>
      <c r="J1005" s="113">
        <f t="shared" si="211"/>
        <v>0</v>
      </c>
      <c r="K1005" s="113" t="str">
        <f>IF(ISERROR(VLOOKUP(AC1005,Nachträge!$A$2:$Y$646,25,FALSE)),"",VLOOKUP(AC1005,Nachträge!$A$2:$Y$646,25,FALSE))</f>
        <v/>
      </c>
      <c r="L1005" s="114">
        <v>0</v>
      </c>
      <c r="M1005" s="113" t="e">
        <f t="shared" si="212"/>
        <v>#VALUE!</v>
      </c>
      <c r="N1005" s="113" t="e">
        <f t="shared" si="213"/>
        <v>#VALUE!</v>
      </c>
      <c r="O1005" s="113" t="e">
        <f t="shared" si="214"/>
        <v>#VALUE!</v>
      </c>
      <c r="P1005" s="113" t="e">
        <f t="shared" si="215"/>
        <v>#VALUE!</v>
      </c>
      <c r="Q1005" s="113">
        <f>SUMIFS(Zahlungsfreigabe!$L$12:$L$1000,Zahlungsfreigabe!$C$12:$C$1000,Baukosten!F1005,Zahlungsfreigabe!$E$12:$E$1000,D1005)</f>
        <v>0</v>
      </c>
      <c r="R1005" s="113" t="e">
        <f t="shared" si="216"/>
        <v>#VALUE!</v>
      </c>
      <c r="S1005" s="130" t="e">
        <f t="shared" si="217"/>
        <v>#VALUE!</v>
      </c>
      <c r="T1005" s="55">
        <v>0</v>
      </c>
      <c r="U1005" s="113" t="e">
        <f t="shared" si="218"/>
        <v>#VALUE!</v>
      </c>
      <c r="V1005" s="11"/>
      <c r="W1005" s="11"/>
      <c r="AC1005" s="100" t="str">
        <f t="shared" si="207"/>
        <v/>
      </c>
      <c r="AD1005" s="129" t="e">
        <f t="shared" si="208"/>
        <v>#VALUE!</v>
      </c>
      <c r="AE1005" s="5" t="e">
        <f t="shared" si="209"/>
        <v>#VALUE!</v>
      </c>
    </row>
    <row r="1006" spans="1:31" s="22" customFormat="1" x14ac:dyDescent="0.2">
      <c r="A1006" s="41" t="str">
        <f>IF(F1006="","",1+MAX(A$10:A1005))</f>
        <v/>
      </c>
      <c r="B1006" s="21"/>
      <c r="C1006" s="20">
        <v>456</v>
      </c>
      <c r="D1006" s="18" t="s">
        <v>115</v>
      </c>
      <c r="E1006" s="113"/>
      <c r="F1006" s="11"/>
      <c r="G1006" s="113"/>
      <c r="H1006" s="114">
        <v>0</v>
      </c>
      <c r="I1006" s="113">
        <f t="shared" si="210"/>
        <v>0</v>
      </c>
      <c r="J1006" s="113">
        <f t="shared" si="211"/>
        <v>0</v>
      </c>
      <c r="K1006" s="113" t="str">
        <f>IF(ISERROR(VLOOKUP(AC1006,Nachträge!$A$2:$Y$646,25,FALSE)),"",VLOOKUP(AC1006,Nachträge!$A$2:$Y$646,25,FALSE))</f>
        <v/>
      </c>
      <c r="L1006" s="114">
        <v>0</v>
      </c>
      <c r="M1006" s="113" t="e">
        <f t="shared" si="212"/>
        <v>#VALUE!</v>
      </c>
      <c r="N1006" s="113" t="e">
        <f t="shared" si="213"/>
        <v>#VALUE!</v>
      </c>
      <c r="O1006" s="113" t="e">
        <f t="shared" si="214"/>
        <v>#VALUE!</v>
      </c>
      <c r="P1006" s="113" t="e">
        <f t="shared" si="215"/>
        <v>#VALUE!</v>
      </c>
      <c r="Q1006" s="113">
        <f>SUMIFS(Zahlungsfreigabe!$L$12:$L$1000,Zahlungsfreigabe!$C$12:$C$1000,Baukosten!F1006,Zahlungsfreigabe!$E$12:$E$1000,D1006)</f>
        <v>0</v>
      </c>
      <c r="R1006" s="113" t="e">
        <f t="shared" si="216"/>
        <v>#VALUE!</v>
      </c>
      <c r="S1006" s="130" t="e">
        <f t="shared" si="217"/>
        <v>#VALUE!</v>
      </c>
      <c r="T1006" s="55">
        <v>0</v>
      </c>
      <c r="U1006" s="113" t="e">
        <f t="shared" si="218"/>
        <v>#VALUE!</v>
      </c>
      <c r="V1006" s="11"/>
      <c r="W1006" s="11"/>
      <c r="AC1006" s="100" t="str">
        <f t="shared" si="207"/>
        <v/>
      </c>
      <c r="AD1006" s="129" t="e">
        <f t="shared" si="208"/>
        <v>#VALUE!</v>
      </c>
      <c r="AE1006" s="5" t="e">
        <f t="shared" si="209"/>
        <v>#VALUE!</v>
      </c>
    </row>
    <row r="1007" spans="1:31" s="22" customFormat="1" ht="25.5" x14ac:dyDescent="0.2">
      <c r="A1007" s="41" t="str">
        <f>IF(F1007="","",1+MAX(A$10:A1006))</f>
        <v/>
      </c>
      <c r="B1007" s="21"/>
      <c r="C1007" s="20">
        <v>459</v>
      </c>
      <c r="D1007" s="52" t="s">
        <v>116</v>
      </c>
      <c r="E1007" s="113"/>
      <c r="F1007" s="11"/>
      <c r="G1007" s="113"/>
      <c r="H1007" s="114">
        <v>0</v>
      </c>
      <c r="I1007" s="113">
        <f t="shared" si="210"/>
        <v>0</v>
      </c>
      <c r="J1007" s="113">
        <f t="shared" si="211"/>
        <v>0</v>
      </c>
      <c r="K1007" s="113" t="str">
        <f>IF(ISERROR(VLOOKUP(AC1007,Nachträge!$A$2:$Y$646,25,FALSE)),"",VLOOKUP(AC1007,Nachträge!$A$2:$Y$646,25,FALSE))</f>
        <v/>
      </c>
      <c r="L1007" s="114">
        <v>0</v>
      </c>
      <c r="M1007" s="113" t="e">
        <f t="shared" si="212"/>
        <v>#VALUE!</v>
      </c>
      <c r="N1007" s="113" t="e">
        <f t="shared" si="213"/>
        <v>#VALUE!</v>
      </c>
      <c r="O1007" s="113" t="e">
        <f t="shared" si="214"/>
        <v>#VALUE!</v>
      </c>
      <c r="P1007" s="113" t="e">
        <f t="shared" si="215"/>
        <v>#VALUE!</v>
      </c>
      <c r="Q1007" s="113">
        <f>SUMIFS(Zahlungsfreigabe!$L$12:$L$1000,Zahlungsfreigabe!$C$12:$C$1000,Baukosten!F1007,Zahlungsfreigabe!$E$12:$E$1000,D1007)</f>
        <v>0</v>
      </c>
      <c r="R1007" s="113" t="e">
        <f t="shared" si="216"/>
        <v>#VALUE!</v>
      </c>
      <c r="S1007" s="130" t="e">
        <f t="shared" si="217"/>
        <v>#VALUE!</v>
      </c>
      <c r="T1007" s="55">
        <v>0</v>
      </c>
      <c r="U1007" s="113" t="e">
        <f t="shared" si="218"/>
        <v>#VALUE!</v>
      </c>
      <c r="V1007" s="11"/>
      <c r="W1007" s="11"/>
      <c r="AC1007" s="100" t="str">
        <f t="shared" si="207"/>
        <v/>
      </c>
      <c r="AD1007" s="129" t="e">
        <f t="shared" si="208"/>
        <v>#VALUE!</v>
      </c>
      <c r="AE1007" s="5" t="e">
        <f t="shared" si="209"/>
        <v>#VALUE!</v>
      </c>
    </row>
    <row r="1008" spans="1:31" s="22" customFormat="1" ht="25.5" x14ac:dyDescent="0.2">
      <c r="A1008" s="41" t="str">
        <f>IF(F1008="","",1+MAX(A$10:A1007))</f>
        <v/>
      </c>
      <c r="B1008" s="21"/>
      <c r="C1008" s="20">
        <v>459</v>
      </c>
      <c r="D1008" s="52" t="s">
        <v>116</v>
      </c>
      <c r="E1008" s="113"/>
      <c r="F1008" s="11"/>
      <c r="G1008" s="113"/>
      <c r="H1008" s="114">
        <v>0</v>
      </c>
      <c r="I1008" s="113">
        <f t="shared" si="210"/>
        <v>0</v>
      </c>
      <c r="J1008" s="113">
        <f t="shared" si="211"/>
        <v>0</v>
      </c>
      <c r="K1008" s="113" t="str">
        <f>IF(ISERROR(VLOOKUP(AC1008,Nachträge!$A$2:$Y$646,25,FALSE)),"",VLOOKUP(AC1008,Nachträge!$A$2:$Y$646,25,FALSE))</f>
        <v/>
      </c>
      <c r="L1008" s="114">
        <v>0</v>
      </c>
      <c r="M1008" s="113" t="e">
        <f t="shared" si="212"/>
        <v>#VALUE!</v>
      </c>
      <c r="N1008" s="113" t="e">
        <f t="shared" si="213"/>
        <v>#VALUE!</v>
      </c>
      <c r="O1008" s="113" t="e">
        <f t="shared" si="214"/>
        <v>#VALUE!</v>
      </c>
      <c r="P1008" s="113" t="e">
        <f t="shared" si="215"/>
        <v>#VALUE!</v>
      </c>
      <c r="Q1008" s="113">
        <f>SUMIFS(Zahlungsfreigabe!$L$12:$L$1000,Zahlungsfreigabe!$C$12:$C$1000,Baukosten!F1008,Zahlungsfreigabe!$E$12:$E$1000,D1008)</f>
        <v>0</v>
      </c>
      <c r="R1008" s="113" t="e">
        <f t="shared" si="216"/>
        <v>#VALUE!</v>
      </c>
      <c r="S1008" s="130" t="e">
        <f t="shared" si="217"/>
        <v>#VALUE!</v>
      </c>
      <c r="T1008" s="55">
        <v>0</v>
      </c>
      <c r="U1008" s="113" t="e">
        <f t="shared" si="218"/>
        <v>#VALUE!</v>
      </c>
      <c r="V1008" s="11"/>
      <c r="W1008" s="11"/>
      <c r="AC1008" s="100" t="str">
        <f t="shared" si="207"/>
        <v/>
      </c>
      <c r="AD1008" s="129" t="e">
        <f t="shared" si="208"/>
        <v>#VALUE!</v>
      </c>
      <c r="AE1008" s="5" t="e">
        <f t="shared" si="209"/>
        <v>#VALUE!</v>
      </c>
    </row>
    <row r="1009" spans="1:31" s="22" customFormat="1" ht="25.5" x14ac:dyDescent="0.2">
      <c r="A1009" s="41" t="str">
        <f>IF(F1009="","",1+MAX(A$10:A1008))</f>
        <v/>
      </c>
      <c r="B1009" s="21"/>
      <c r="C1009" s="20">
        <v>459</v>
      </c>
      <c r="D1009" s="52" t="s">
        <v>116</v>
      </c>
      <c r="E1009" s="113"/>
      <c r="F1009" s="11"/>
      <c r="G1009" s="113"/>
      <c r="H1009" s="114">
        <v>0</v>
      </c>
      <c r="I1009" s="113">
        <f t="shared" si="210"/>
        <v>0</v>
      </c>
      <c r="J1009" s="113">
        <f t="shared" si="211"/>
        <v>0</v>
      </c>
      <c r="K1009" s="113" t="str">
        <f>IF(ISERROR(VLOOKUP(AC1009,Nachträge!$A$2:$Y$646,25,FALSE)),"",VLOOKUP(AC1009,Nachträge!$A$2:$Y$646,25,FALSE))</f>
        <v/>
      </c>
      <c r="L1009" s="114">
        <v>0</v>
      </c>
      <c r="M1009" s="113" t="e">
        <f t="shared" si="212"/>
        <v>#VALUE!</v>
      </c>
      <c r="N1009" s="113" t="e">
        <f t="shared" si="213"/>
        <v>#VALUE!</v>
      </c>
      <c r="O1009" s="113" t="e">
        <f t="shared" si="214"/>
        <v>#VALUE!</v>
      </c>
      <c r="P1009" s="113" t="e">
        <f t="shared" si="215"/>
        <v>#VALUE!</v>
      </c>
      <c r="Q1009" s="113">
        <f>SUMIFS(Zahlungsfreigabe!$L$12:$L$1000,Zahlungsfreigabe!$C$12:$C$1000,Baukosten!F1009,Zahlungsfreigabe!$E$12:$E$1000,D1009)</f>
        <v>0</v>
      </c>
      <c r="R1009" s="113" t="e">
        <f t="shared" si="216"/>
        <v>#VALUE!</v>
      </c>
      <c r="S1009" s="130" t="e">
        <f t="shared" si="217"/>
        <v>#VALUE!</v>
      </c>
      <c r="T1009" s="55">
        <v>0</v>
      </c>
      <c r="U1009" s="113" t="e">
        <f t="shared" si="218"/>
        <v>#VALUE!</v>
      </c>
      <c r="V1009" s="11"/>
      <c r="W1009" s="11"/>
      <c r="AC1009" s="100" t="str">
        <f t="shared" si="207"/>
        <v/>
      </c>
      <c r="AD1009" s="129" t="e">
        <f t="shared" si="208"/>
        <v>#VALUE!</v>
      </c>
      <c r="AE1009" s="5" t="e">
        <f t="shared" si="209"/>
        <v>#VALUE!</v>
      </c>
    </row>
    <row r="1010" spans="1:31" s="22" customFormat="1" ht="25.5" x14ac:dyDescent="0.2">
      <c r="A1010" s="41" t="str">
        <f>IF(F1010="","",1+MAX(A$10:A1009))</f>
        <v/>
      </c>
      <c r="B1010" s="21"/>
      <c r="C1010" s="20">
        <v>459</v>
      </c>
      <c r="D1010" s="52" t="s">
        <v>116</v>
      </c>
      <c r="E1010" s="113"/>
      <c r="F1010" s="11"/>
      <c r="G1010" s="113"/>
      <c r="H1010" s="114">
        <v>0</v>
      </c>
      <c r="I1010" s="113">
        <f t="shared" si="210"/>
        <v>0</v>
      </c>
      <c r="J1010" s="113">
        <f t="shared" si="211"/>
        <v>0</v>
      </c>
      <c r="K1010" s="113" t="str">
        <f>IF(ISERROR(VLOOKUP(AC1010,Nachträge!$A$2:$Y$646,25,FALSE)),"",VLOOKUP(AC1010,Nachträge!$A$2:$Y$646,25,FALSE))</f>
        <v/>
      </c>
      <c r="L1010" s="114">
        <v>0</v>
      </c>
      <c r="M1010" s="113" t="e">
        <f t="shared" si="212"/>
        <v>#VALUE!</v>
      </c>
      <c r="N1010" s="113" t="e">
        <f t="shared" si="213"/>
        <v>#VALUE!</v>
      </c>
      <c r="O1010" s="113" t="e">
        <f t="shared" si="214"/>
        <v>#VALUE!</v>
      </c>
      <c r="P1010" s="113" t="e">
        <f t="shared" si="215"/>
        <v>#VALUE!</v>
      </c>
      <c r="Q1010" s="113">
        <f>SUMIFS(Zahlungsfreigabe!$L$12:$L$1000,Zahlungsfreigabe!$C$12:$C$1000,Baukosten!F1010,Zahlungsfreigabe!$E$12:$E$1000,D1010)</f>
        <v>0</v>
      </c>
      <c r="R1010" s="113" t="e">
        <f t="shared" si="216"/>
        <v>#VALUE!</v>
      </c>
      <c r="S1010" s="130" t="e">
        <f t="shared" si="217"/>
        <v>#VALUE!</v>
      </c>
      <c r="T1010" s="55">
        <v>0</v>
      </c>
      <c r="U1010" s="113" t="e">
        <f t="shared" si="218"/>
        <v>#VALUE!</v>
      </c>
      <c r="V1010" s="11"/>
      <c r="W1010" s="11"/>
      <c r="AC1010" s="100" t="str">
        <f t="shared" si="207"/>
        <v/>
      </c>
      <c r="AD1010" s="129" t="e">
        <f t="shared" si="208"/>
        <v>#VALUE!</v>
      </c>
      <c r="AE1010" s="5" t="e">
        <f t="shared" si="209"/>
        <v>#VALUE!</v>
      </c>
    </row>
    <row r="1011" spans="1:31" s="22" customFormat="1" ht="25.5" x14ac:dyDescent="0.2">
      <c r="A1011" s="41" t="str">
        <f>IF(F1011="","",1+MAX(A$10:A1010))</f>
        <v/>
      </c>
      <c r="B1011" s="21"/>
      <c r="C1011" s="20">
        <v>459</v>
      </c>
      <c r="D1011" s="52" t="s">
        <v>116</v>
      </c>
      <c r="E1011" s="113"/>
      <c r="F1011" s="11"/>
      <c r="G1011" s="113"/>
      <c r="H1011" s="114">
        <v>0</v>
      </c>
      <c r="I1011" s="113">
        <f t="shared" si="210"/>
        <v>0</v>
      </c>
      <c r="J1011" s="113">
        <f t="shared" si="211"/>
        <v>0</v>
      </c>
      <c r="K1011" s="113" t="str">
        <f>IF(ISERROR(VLOOKUP(AC1011,Nachträge!$A$2:$Y$646,25,FALSE)),"",VLOOKUP(AC1011,Nachträge!$A$2:$Y$646,25,FALSE))</f>
        <v/>
      </c>
      <c r="L1011" s="114">
        <v>0</v>
      </c>
      <c r="M1011" s="113" t="e">
        <f t="shared" si="212"/>
        <v>#VALUE!</v>
      </c>
      <c r="N1011" s="113" t="e">
        <f t="shared" si="213"/>
        <v>#VALUE!</v>
      </c>
      <c r="O1011" s="113" t="e">
        <f t="shared" si="214"/>
        <v>#VALUE!</v>
      </c>
      <c r="P1011" s="113" t="e">
        <f t="shared" si="215"/>
        <v>#VALUE!</v>
      </c>
      <c r="Q1011" s="113">
        <f>SUMIFS(Zahlungsfreigabe!$L$12:$L$1000,Zahlungsfreigabe!$C$12:$C$1000,Baukosten!F1011,Zahlungsfreigabe!$E$12:$E$1000,D1011)</f>
        <v>0</v>
      </c>
      <c r="R1011" s="113" t="e">
        <f t="shared" si="216"/>
        <v>#VALUE!</v>
      </c>
      <c r="S1011" s="130" t="e">
        <f t="shared" si="217"/>
        <v>#VALUE!</v>
      </c>
      <c r="T1011" s="55">
        <v>0</v>
      </c>
      <c r="U1011" s="113" t="e">
        <f t="shared" si="218"/>
        <v>#VALUE!</v>
      </c>
      <c r="V1011" s="11"/>
      <c r="W1011" s="11"/>
      <c r="AC1011" s="100" t="str">
        <f t="shared" si="207"/>
        <v/>
      </c>
      <c r="AD1011" s="129" t="e">
        <f t="shared" si="208"/>
        <v>#VALUE!</v>
      </c>
      <c r="AE1011" s="5" t="e">
        <f t="shared" si="209"/>
        <v>#VALUE!</v>
      </c>
    </row>
    <row r="1012" spans="1:31" s="22" customFormat="1" ht="25.5" x14ac:dyDescent="0.2">
      <c r="A1012" s="41" t="str">
        <f>IF(F1012="","",1+MAX(A$10:A1011))</f>
        <v/>
      </c>
      <c r="B1012" s="21"/>
      <c r="C1012" s="20">
        <v>459</v>
      </c>
      <c r="D1012" s="52" t="s">
        <v>116</v>
      </c>
      <c r="E1012" s="113"/>
      <c r="F1012" s="11"/>
      <c r="G1012" s="113"/>
      <c r="H1012" s="114">
        <v>0</v>
      </c>
      <c r="I1012" s="113">
        <f t="shared" si="210"/>
        <v>0</v>
      </c>
      <c r="J1012" s="113">
        <f t="shared" si="211"/>
        <v>0</v>
      </c>
      <c r="K1012" s="113" t="str">
        <f>IF(ISERROR(VLOOKUP(AC1012,Nachträge!$A$2:$Y$646,25,FALSE)),"",VLOOKUP(AC1012,Nachträge!$A$2:$Y$646,25,FALSE))</f>
        <v/>
      </c>
      <c r="L1012" s="114">
        <v>0</v>
      </c>
      <c r="M1012" s="113" t="e">
        <f t="shared" si="212"/>
        <v>#VALUE!</v>
      </c>
      <c r="N1012" s="113" t="e">
        <f t="shared" si="213"/>
        <v>#VALUE!</v>
      </c>
      <c r="O1012" s="113" t="e">
        <f t="shared" si="214"/>
        <v>#VALUE!</v>
      </c>
      <c r="P1012" s="113" t="e">
        <f t="shared" si="215"/>
        <v>#VALUE!</v>
      </c>
      <c r="Q1012" s="113">
        <f>SUMIFS(Zahlungsfreigabe!$L$12:$L$1000,Zahlungsfreigabe!$C$12:$C$1000,Baukosten!F1012,Zahlungsfreigabe!$E$12:$E$1000,D1012)</f>
        <v>0</v>
      </c>
      <c r="R1012" s="113" t="e">
        <f t="shared" si="216"/>
        <v>#VALUE!</v>
      </c>
      <c r="S1012" s="130" t="e">
        <f t="shared" si="217"/>
        <v>#VALUE!</v>
      </c>
      <c r="T1012" s="55">
        <v>0</v>
      </c>
      <c r="U1012" s="113" t="e">
        <f t="shared" si="218"/>
        <v>#VALUE!</v>
      </c>
      <c r="V1012" s="11"/>
      <c r="W1012" s="11"/>
      <c r="AC1012" s="100" t="str">
        <f t="shared" si="207"/>
        <v/>
      </c>
      <c r="AD1012" s="129" t="e">
        <f t="shared" si="208"/>
        <v>#VALUE!</v>
      </c>
      <c r="AE1012" s="5" t="e">
        <f t="shared" si="209"/>
        <v>#VALUE!</v>
      </c>
    </row>
    <row r="1013" spans="1:31" s="22" customFormat="1" ht="25.5" x14ac:dyDescent="0.2">
      <c r="A1013" s="41" t="str">
        <f>IF(F1013="","",1+MAX(A$10:A1012))</f>
        <v/>
      </c>
      <c r="B1013" s="21"/>
      <c r="C1013" s="20">
        <v>459</v>
      </c>
      <c r="D1013" s="52" t="s">
        <v>116</v>
      </c>
      <c r="E1013" s="113"/>
      <c r="F1013" s="11"/>
      <c r="G1013" s="113"/>
      <c r="H1013" s="114">
        <v>0</v>
      </c>
      <c r="I1013" s="113">
        <f t="shared" si="210"/>
        <v>0</v>
      </c>
      <c r="J1013" s="113">
        <f t="shared" si="211"/>
        <v>0</v>
      </c>
      <c r="K1013" s="113" t="str">
        <f>IF(ISERROR(VLOOKUP(AC1013,Nachträge!$A$2:$Y$646,25,FALSE)),"",VLOOKUP(AC1013,Nachträge!$A$2:$Y$646,25,FALSE))</f>
        <v/>
      </c>
      <c r="L1013" s="114">
        <v>0</v>
      </c>
      <c r="M1013" s="113" t="e">
        <f t="shared" si="212"/>
        <v>#VALUE!</v>
      </c>
      <c r="N1013" s="113" t="e">
        <f t="shared" si="213"/>
        <v>#VALUE!</v>
      </c>
      <c r="O1013" s="113" t="e">
        <f t="shared" si="214"/>
        <v>#VALUE!</v>
      </c>
      <c r="P1013" s="113" t="e">
        <f t="shared" si="215"/>
        <v>#VALUE!</v>
      </c>
      <c r="Q1013" s="113">
        <f>SUMIFS(Zahlungsfreigabe!$L$12:$L$1000,Zahlungsfreigabe!$C$12:$C$1000,Baukosten!F1013,Zahlungsfreigabe!$E$12:$E$1000,D1013)</f>
        <v>0</v>
      </c>
      <c r="R1013" s="113" t="e">
        <f t="shared" si="216"/>
        <v>#VALUE!</v>
      </c>
      <c r="S1013" s="130" t="e">
        <f t="shared" si="217"/>
        <v>#VALUE!</v>
      </c>
      <c r="T1013" s="55">
        <v>0</v>
      </c>
      <c r="U1013" s="113" t="e">
        <f t="shared" si="218"/>
        <v>#VALUE!</v>
      </c>
      <c r="V1013" s="11"/>
      <c r="W1013" s="11"/>
      <c r="AC1013" s="100" t="str">
        <f t="shared" si="207"/>
        <v/>
      </c>
      <c r="AD1013" s="129" t="e">
        <f t="shared" si="208"/>
        <v>#VALUE!</v>
      </c>
      <c r="AE1013" s="5" t="e">
        <f t="shared" si="209"/>
        <v>#VALUE!</v>
      </c>
    </row>
    <row r="1014" spans="1:31" s="22" customFormat="1" ht="25.5" x14ac:dyDescent="0.2">
      <c r="A1014" s="41" t="str">
        <f>IF(F1014="","",1+MAX(A$10:A1013))</f>
        <v/>
      </c>
      <c r="B1014" s="21"/>
      <c r="C1014" s="20">
        <v>459</v>
      </c>
      <c r="D1014" s="52" t="s">
        <v>116</v>
      </c>
      <c r="E1014" s="113"/>
      <c r="F1014" s="11"/>
      <c r="G1014" s="113"/>
      <c r="H1014" s="114">
        <v>0</v>
      </c>
      <c r="I1014" s="113">
        <f t="shared" si="210"/>
        <v>0</v>
      </c>
      <c r="J1014" s="113">
        <f t="shared" si="211"/>
        <v>0</v>
      </c>
      <c r="K1014" s="113" t="str">
        <f>IF(ISERROR(VLOOKUP(AC1014,Nachträge!$A$2:$Y$646,25,FALSE)),"",VLOOKUP(AC1014,Nachträge!$A$2:$Y$646,25,FALSE))</f>
        <v/>
      </c>
      <c r="L1014" s="114">
        <v>0</v>
      </c>
      <c r="M1014" s="113" t="e">
        <f t="shared" si="212"/>
        <v>#VALUE!</v>
      </c>
      <c r="N1014" s="113" t="e">
        <f t="shared" si="213"/>
        <v>#VALUE!</v>
      </c>
      <c r="O1014" s="113" t="e">
        <f t="shared" si="214"/>
        <v>#VALUE!</v>
      </c>
      <c r="P1014" s="113" t="e">
        <f t="shared" si="215"/>
        <v>#VALUE!</v>
      </c>
      <c r="Q1014" s="113">
        <f>SUMIFS(Zahlungsfreigabe!$L$12:$L$1000,Zahlungsfreigabe!$C$12:$C$1000,Baukosten!F1014,Zahlungsfreigabe!$E$12:$E$1000,D1014)</f>
        <v>0</v>
      </c>
      <c r="R1014" s="113" t="e">
        <f t="shared" si="216"/>
        <v>#VALUE!</v>
      </c>
      <c r="S1014" s="130" t="e">
        <f t="shared" si="217"/>
        <v>#VALUE!</v>
      </c>
      <c r="T1014" s="55">
        <v>0</v>
      </c>
      <c r="U1014" s="113" t="e">
        <f t="shared" si="218"/>
        <v>#VALUE!</v>
      </c>
      <c r="V1014" s="11"/>
      <c r="W1014" s="11"/>
      <c r="AC1014" s="100" t="str">
        <f t="shared" si="207"/>
        <v/>
      </c>
      <c r="AD1014" s="129" t="e">
        <f t="shared" si="208"/>
        <v>#VALUE!</v>
      </c>
      <c r="AE1014" s="5" t="e">
        <f t="shared" si="209"/>
        <v>#VALUE!</v>
      </c>
    </row>
    <row r="1015" spans="1:31" s="22" customFormat="1" ht="25.5" x14ac:dyDescent="0.2">
      <c r="A1015" s="41" t="str">
        <f>IF(F1015="","",1+MAX(A$10:A1014))</f>
        <v/>
      </c>
      <c r="B1015" s="21"/>
      <c r="C1015" s="20">
        <v>459</v>
      </c>
      <c r="D1015" s="52" t="s">
        <v>116</v>
      </c>
      <c r="E1015" s="113"/>
      <c r="F1015" s="11"/>
      <c r="G1015" s="113"/>
      <c r="H1015" s="114">
        <v>0</v>
      </c>
      <c r="I1015" s="113">
        <f t="shared" si="210"/>
        <v>0</v>
      </c>
      <c r="J1015" s="113">
        <f t="shared" si="211"/>
        <v>0</v>
      </c>
      <c r="K1015" s="113" t="str">
        <f>IF(ISERROR(VLOOKUP(AC1015,Nachträge!$A$2:$Y$646,25,FALSE)),"",VLOOKUP(AC1015,Nachträge!$A$2:$Y$646,25,FALSE))</f>
        <v/>
      </c>
      <c r="L1015" s="114">
        <v>0</v>
      </c>
      <c r="M1015" s="113" t="e">
        <f t="shared" si="212"/>
        <v>#VALUE!</v>
      </c>
      <c r="N1015" s="113" t="e">
        <f t="shared" si="213"/>
        <v>#VALUE!</v>
      </c>
      <c r="O1015" s="113" t="e">
        <f t="shared" si="214"/>
        <v>#VALUE!</v>
      </c>
      <c r="P1015" s="113" t="e">
        <f t="shared" si="215"/>
        <v>#VALUE!</v>
      </c>
      <c r="Q1015" s="113">
        <f>SUMIFS(Zahlungsfreigabe!$L$12:$L$1000,Zahlungsfreigabe!$C$12:$C$1000,Baukosten!F1015,Zahlungsfreigabe!$E$12:$E$1000,D1015)</f>
        <v>0</v>
      </c>
      <c r="R1015" s="113" t="e">
        <f t="shared" si="216"/>
        <v>#VALUE!</v>
      </c>
      <c r="S1015" s="130" t="e">
        <f t="shared" si="217"/>
        <v>#VALUE!</v>
      </c>
      <c r="T1015" s="55">
        <v>0</v>
      </c>
      <c r="U1015" s="113" t="e">
        <f t="shared" si="218"/>
        <v>#VALUE!</v>
      </c>
      <c r="V1015" s="11"/>
      <c r="W1015" s="11"/>
      <c r="AC1015" s="100" t="str">
        <f t="shared" si="207"/>
        <v/>
      </c>
      <c r="AD1015" s="129" t="e">
        <f t="shared" si="208"/>
        <v>#VALUE!</v>
      </c>
      <c r="AE1015" s="5" t="e">
        <f t="shared" si="209"/>
        <v>#VALUE!</v>
      </c>
    </row>
    <row r="1016" spans="1:31" s="22" customFormat="1" ht="25.5" x14ac:dyDescent="0.2">
      <c r="A1016" s="41" t="str">
        <f>IF(F1016="","",1+MAX(A$10:A1015))</f>
        <v/>
      </c>
      <c r="B1016" s="21"/>
      <c r="C1016" s="20">
        <v>459</v>
      </c>
      <c r="D1016" s="52" t="s">
        <v>116</v>
      </c>
      <c r="E1016" s="113"/>
      <c r="F1016" s="11"/>
      <c r="G1016" s="113"/>
      <c r="H1016" s="114">
        <v>0</v>
      </c>
      <c r="I1016" s="113">
        <f t="shared" si="210"/>
        <v>0</v>
      </c>
      <c r="J1016" s="113">
        <f t="shared" si="211"/>
        <v>0</v>
      </c>
      <c r="K1016" s="113" t="str">
        <f>IF(ISERROR(VLOOKUP(AC1016,Nachträge!$A$2:$Y$646,25,FALSE)),"",VLOOKUP(AC1016,Nachträge!$A$2:$Y$646,25,FALSE))</f>
        <v/>
      </c>
      <c r="L1016" s="114">
        <v>0</v>
      </c>
      <c r="M1016" s="113" t="e">
        <f t="shared" si="212"/>
        <v>#VALUE!</v>
      </c>
      <c r="N1016" s="113" t="e">
        <f t="shared" si="213"/>
        <v>#VALUE!</v>
      </c>
      <c r="O1016" s="113" t="e">
        <f t="shared" si="214"/>
        <v>#VALUE!</v>
      </c>
      <c r="P1016" s="113" t="e">
        <f t="shared" si="215"/>
        <v>#VALUE!</v>
      </c>
      <c r="Q1016" s="113">
        <f>SUMIFS(Zahlungsfreigabe!$L$12:$L$1000,Zahlungsfreigabe!$C$12:$C$1000,Baukosten!F1016,Zahlungsfreigabe!$E$12:$E$1000,D1016)</f>
        <v>0</v>
      </c>
      <c r="R1016" s="113" t="e">
        <f t="shared" si="216"/>
        <v>#VALUE!</v>
      </c>
      <c r="S1016" s="130" t="e">
        <f t="shared" si="217"/>
        <v>#VALUE!</v>
      </c>
      <c r="T1016" s="55">
        <v>0</v>
      </c>
      <c r="U1016" s="113" t="e">
        <f t="shared" si="218"/>
        <v>#VALUE!</v>
      </c>
      <c r="V1016" s="11"/>
      <c r="W1016" s="11"/>
      <c r="AC1016" s="100" t="str">
        <f t="shared" si="207"/>
        <v/>
      </c>
      <c r="AD1016" s="129" t="e">
        <f t="shared" si="208"/>
        <v>#VALUE!</v>
      </c>
      <c r="AE1016" s="5" t="e">
        <f t="shared" si="209"/>
        <v>#VALUE!</v>
      </c>
    </row>
    <row r="1017" spans="1:31" s="22" customFormat="1" ht="25.5" x14ac:dyDescent="0.2">
      <c r="A1017" s="41" t="str">
        <f>IF(F1017="","",1+MAX(A$10:A1016))</f>
        <v/>
      </c>
      <c r="B1017" s="21"/>
      <c r="C1017" s="20">
        <v>459</v>
      </c>
      <c r="D1017" s="52" t="s">
        <v>116</v>
      </c>
      <c r="E1017" s="113"/>
      <c r="F1017" s="11"/>
      <c r="G1017" s="113"/>
      <c r="H1017" s="114">
        <v>0</v>
      </c>
      <c r="I1017" s="113">
        <f t="shared" si="210"/>
        <v>0</v>
      </c>
      <c r="J1017" s="113">
        <f t="shared" si="211"/>
        <v>0</v>
      </c>
      <c r="K1017" s="113" t="str">
        <f>IF(ISERROR(VLOOKUP(AC1017,Nachträge!$A$2:$Y$646,25,FALSE)),"",VLOOKUP(AC1017,Nachträge!$A$2:$Y$646,25,FALSE))</f>
        <v/>
      </c>
      <c r="L1017" s="114">
        <v>0</v>
      </c>
      <c r="M1017" s="113" t="e">
        <f t="shared" si="212"/>
        <v>#VALUE!</v>
      </c>
      <c r="N1017" s="113" t="e">
        <f t="shared" si="213"/>
        <v>#VALUE!</v>
      </c>
      <c r="O1017" s="113" t="e">
        <f t="shared" si="214"/>
        <v>#VALUE!</v>
      </c>
      <c r="P1017" s="113" t="e">
        <f t="shared" si="215"/>
        <v>#VALUE!</v>
      </c>
      <c r="Q1017" s="113">
        <f>SUMIFS(Zahlungsfreigabe!$L$12:$L$1000,Zahlungsfreigabe!$C$12:$C$1000,Baukosten!F1017,Zahlungsfreigabe!$E$12:$E$1000,D1017)</f>
        <v>0</v>
      </c>
      <c r="R1017" s="113" t="e">
        <f t="shared" si="216"/>
        <v>#VALUE!</v>
      </c>
      <c r="S1017" s="130" t="e">
        <f t="shared" si="217"/>
        <v>#VALUE!</v>
      </c>
      <c r="T1017" s="55">
        <v>0</v>
      </c>
      <c r="U1017" s="113" t="e">
        <f t="shared" si="218"/>
        <v>#VALUE!</v>
      </c>
      <c r="V1017" s="11"/>
      <c r="W1017" s="11"/>
      <c r="AC1017" s="100" t="str">
        <f t="shared" si="207"/>
        <v/>
      </c>
      <c r="AD1017" s="129" t="e">
        <f t="shared" si="208"/>
        <v>#VALUE!</v>
      </c>
      <c r="AE1017" s="5" t="e">
        <f t="shared" si="209"/>
        <v>#VALUE!</v>
      </c>
    </row>
    <row r="1018" spans="1:31" s="22" customFormat="1" ht="25.5" x14ac:dyDescent="0.2">
      <c r="A1018" s="41" t="str">
        <f>IF(F1018="","",1+MAX(A$10:A1017))</f>
        <v/>
      </c>
      <c r="B1018" s="21"/>
      <c r="C1018" s="20">
        <v>459</v>
      </c>
      <c r="D1018" s="52" t="s">
        <v>116</v>
      </c>
      <c r="E1018" s="113"/>
      <c r="F1018" s="11"/>
      <c r="G1018" s="113"/>
      <c r="H1018" s="114">
        <v>0</v>
      </c>
      <c r="I1018" s="113">
        <f t="shared" si="210"/>
        <v>0</v>
      </c>
      <c r="J1018" s="113">
        <f t="shared" si="211"/>
        <v>0</v>
      </c>
      <c r="K1018" s="113" t="str">
        <f>IF(ISERROR(VLOOKUP(AC1018,Nachträge!$A$2:$Y$646,25,FALSE)),"",VLOOKUP(AC1018,Nachträge!$A$2:$Y$646,25,FALSE))</f>
        <v/>
      </c>
      <c r="L1018" s="114">
        <v>0</v>
      </c>
      <c r="M1018" s="113" t="e">
        <f t="shared" si="212"/>
        <v>#VALUE!</v>
      </c>
      <c r="N1018" s="113" t="e">
        <f t="shared" si="213"/>
        <v>#VALUE!</v>
      </c>
      <c r="O1018" s="113" t="e">
        <f t="shared" si="214"/>
        <v>#VALUE!</v>
      </c>
      <c r="P1018" s="113" t="e">
        <f t="shared" si="215"/>
        <v>#VALUE!</v>
      </c>
      <c r="Q1018" s="113">
        <f>SUMIFS(Zahlungsfreigabe!$L$12:$L$1000,Zahlungsfreigabe!$C$12:$C$1000,Baukosten!F1018,Zahlungsfreigabe!$E$12:$E$1000,D1018)</f>
        <v>0</v>
      </c>
      <c r="R1018" s="113" t="e">
        <f t="shared" si="216"/>
        <v>#VALUE!</v>
      </c>
      <c r="S1018" s="130" t="e">
        <f t="shared" si="217"/>
        <v>#VALUE!</v>
      </c>
      <c r="T1018" s="55">
        <v>0</v>
      </c>
      <c r="U1018" s="113" t="e">
        <f t="shared" si="218"/>
        <v>#VALUE!</v>
      </c>
      <c r="V1018" s="11"/>
      <c r="W1018" s="11"/>
      <c r="AC1018" s="100" t="str">
        <f t="shared" si="207"/>
        <v/>
      </c>
      <c r="AD1018" s="129" t="e">
        <f t="shared" si="208"/>
        <v>#VALUE!</v>
      </c>
      <c r="AE1018" s="5" t="e">
        <f t="shared" si="209"/>
        <v>#VALUE!</v>
      </c>
    </row>
    <row r="1019" spans="1:31" s="22" customFormat="1" ht="25.5" x14ac:dyDescent="0.2">
      <c r="A1019" s="41" t="str">
        <f>IF(F1019="","",1+MAX(A$10:A1018))</f>
        <v/>
      </c>
      <c r="B1019" s="21"/>
      <c r="C1019" s="20">
        <v>459</v>
      </c>
      <c r="D1019" s="52" t="s">
        <v>116</v>
      </c>
      <c r="E1019" s="113"/>
      <c r="F1019" s="11"/>
      <c r="G1019" s="113"/>
      <c r="H1019" s="114">
        <v>0</v>
      </c>
      <c r="I1019" s="113">
        <f t="shared" si="210"/>
        <v>0</v>
      </c>
      <c r="J1019" s="113">
        <f t="shared" si="211"/>
        <v>0</v>
      </c>
      <c r="K1019" s="113" t="str">
        <f>IF(ISERROR(VLOOKUP(AC1019,Nachträge!$A$2:$Y$646,25,FALSE)),"",VLOOKUP(AC1019,Nachträge!$A$2:$Y$646,25,FALSE))</f>
        <v/>
      </c>
      <c r="L1019" s="114">
        <v>0</v>
      </c>
      <c r="M1019" s="113" t="e">
        <f t="shared" si="212"/>
        <v>#VALUE!</v>
      </c>
      <c r="N1019" s="113" t="e">
        <f t="shared" si="213"/>
        <v>#VALUE!</v>
      </c>
      <c r="O1019" s="113" t="e">
        <f t="shared" si="214"/>
        <v>#VALUE!</v>
      </c>
      <c r="P1019" s="113" t="e">
        <f t="shared" si="215"/>
        <v>#VALUE!</v>
      </c>
      <c r="Q1019" s="113">
        <f>SUMIFS(Zahlungsfreigabe!$L$12:$L$1000,Zahlungsfreigabe!$C$12:$C$1000,Baukosten!F1019,Zahlungsfreigabe!$E$12:$E$1000,D1019)</f>
        <v>0</v>
      </c>
      <c r="R1019" s="113" t="e">
        <f t="shared" si="216"/>
        <v>#VALUE!</v>
      </c>
      <c r="S1019" s="130" t="e">
        <f t="shared" si="217"/>
        <v>#VALUE!</v>
      </c>
      <c r="T1019" s="55">
        <v>0</v>
      </c>
      <c r="U1019" s="113" t="e">
        <f t="shared" si="218"/>
        <v>#VALUE!</v>
      </c>
      <c r="V1019" s="11"/>
      <c r="W1019" s="11"/>
      <c r="AC1019" s="100" t="str">
        <f t="shared" si="207"/>
        <v/>
      </c>
      <c r="AD1019" s="129" t="e">
        <f t="shared" si="208"/>
        <v>#VALUE!</v>
      </c>
      <c r="AE1019" s="5" t="e">
        <f t="shared" si="209"/>
        <v>#VALUE!</v>
      </c>
    </row>
    <row r="1020" spans="1:31" s="22" customFormat="1" ht="25.5" x14ac:dyDescent="0.2">
      <c r="A1020" s="41" t="str">
        <f>IF(F1020="","",1+MAX(A$10:A1019))</f>
        <v/>
      </c>
      <c r="B1020" s="21"/>
      <c r="C1020" s="20">
        <v>459</v>
      </c>
      <c r="D1020" s="52" t="s">
        <v>116</v>
      </c>
      <c r="E1020" s="113"/>
      <c r="F1020" s="11"/>
      <c r="G1020" s="113"/>
      <c r="H1020" s="114">
        <v>0</v>
      </c>
      <c r="I1020" s="113">
        <f t="shared" si="210"/>
        <v>0</v>
      </c>
      <c r="J1020" s="113">
        <f t="shared" si="211"/>
        <v>0</v>
      </c>
      <c r="K1020" s="113" t="str">
        <f>IF(ISERROR(VLOOKUP(AC1020,Nachträge!$A$2:$Y$646,25,FALSE)),"",VLOOKUP(AC1020,Nachträge!$A$2:$Y$646,25,FALSE))</f>
        <v/>
      </c>
      <c r="L1020" s="114">
        <v>0</v>
      </c>
      <c r="M1020" s="113" t="e">
        <f t="shared" si="212"/>
        <v>#VALUE!</v>
      </c>
      <c r="N1020" s="113" t="e">
        <f t="shared" si="213"/>
        <v>#VALUE!</v>
      </c>
      <c r="O1020" s="113" t="e">
        <f t="shared" si="214"/>
        <v>#VALUE!</v>
      </c>
      <c r="P1020" s="113" t="e">
        <f t="shared" si="215"/>
        <v>#VALUE!</v>
      </c>
      <c r="Q1020" s="113">
        <f>SUMIFS(Zahlungsfreigabe!$L$12:$L$1000,Zahlungsfreigabe!$C$12:$C$1000,Baukosten!F1020,Zahlungsfreigabe!$E$12:$E$1000,D1020)</f>
        <v>0</v>
      </c>
      <c r="R1020" s="113" t="e">
        <f t="shared" si="216"/>
        <v>#VALUE!</v>
      </c>
      <c r="S1020" s="130" t="e">
        <f t="shared" si="217"/>
        <v>#VALUE!</v>
      </c>
      <c r="T1020" s="55">
        <v>0</v>
      </c>
      <c r="U1020" s="113" t="e">
        <f t="shared" si="218"/>
        <v>#VALUE!</v>
      </c>
      <c r="V1020" s="11"/>
      <c r="W1020" s="11"/>
      <c r="AC1020" s="100" t="str">
        <f t="shared" si="207"/>
        <v/>
      </c>
      <c r="AD1020" s="129" t="e">
        <f t="shared" si="208"/>
        <v>#VALUE!</v>
      </c>
      <c r="AE1020" s="5" t="e">
        <f t="shared" si="209"/>
        <v>#VALUE!</v>
      </c>
    </row>
    <row r="1021" spans="1:31" s="22" customFormat="1" ht="25.5" x14ac:dyDescent="0.2">
      <c r="A1021" s="41" t="str">
        <f>IF(F1021="","",1+MAX(A$10:A1020))</f>
        <v/>
      </c>
      <c r="B1021" s="21"/>
      <c r="C1021" s="20">
        <v>459</v>
      </c>
      <c r="D1021" s="52" t="s">
        <v>116</v>
      </c>
      <c r="E1021" s="113"/>
      <c r="F1021" s="11"/>
      <c r="G1021" s="113"/>
      <c r="H1021" s="114">
        <v>0</v>
      </c>
      <c r="I1021" s="113">
        <f t="shared" si="210"/>
        <v>0</v>
      </c>
      <c r="J1021" s="113">
        <f t="shared" si="211"/>
        <v>0</v>
      </c>
      <c r="K1021" s="113" t="str">
        <f>IF(ISERROR(VLOOKUP(AC1021,Nachträge!$A$2:$Y$646,25,FALSE)),"",VLOOKUP(AC1021,Nachträge!$A$2:$Y$646,25,FALSE))</f>
        <v/>
      </c>
      <c r="L1021" s="114">
        <v>0</v>
      </c>
      <c r="M1021" s="113" t="e">
        <f t="shared" si="212"/>
        <v>#VALUE!</v>
      </c>
      <c r="N1021" s="113" t="e">
        <f t="shared" si="213"/>
        <v>#VALUE!</v>
      </c>
      <c r="O1021" s="113" t="e">
        <f t="shared" si="214"/>
        <v>#VALUE!</v>
      </c>
      <c r="P1021" s="113" t="e">
        <f t="shared" si="215"/>
        <v>#VALUE!</v>
      </c>
      <c r="Q1021" s="113">
        <f>SUMIFS(Zahlungsfreigabe!$L$12:$L$1000,Zahlungsfreigabe!$C$12:$C$1000,Baukosten!F1021,Zahlungsfreigabe!$E$12:$E$1000,D1021)</f>
        <v>0</v>
      </c>
      <c r="R1021" s="113" t="e">
        <f t="shared" si="216"/>
        <v>#VALUE!</v>
      </c>
      <c r="S1021" s="130" t="e">
        <f t="shared" si="217"/>
        <v>#VALUE!</v>
      </c>
      <c r="T1021" s="55">
        <v>0</v>
      </c>
      <c r="U1021" s="113" t="e">
        <f t="shared" si="218"/>
        <v>#VALUE!</v>
      </c>
      <c r="V1021" s="11"/>
      <c r="W1021" s="11"/>
      <c r="AC1021" s="100" t="str">
        <f t="shared" si="207"/>
        <v/>
      </c>
      <c r="AD1021" s="129" t="e">
        <f t="shared" si="208"/>
        <v>#VALUE!</v>
      </c>
      <c r="AE1021" s="5" t="e">
        <f t="shared" si="209"/>
        <v>#VALUE!</v>
      </c>
    </row>
    <row r="1022" spans="1:31" s="22" customFormat="1" ht="25.5" x14ac:dyDescent="0.2">
      <c r="A1022" s="41" t="str">
        <f>IF(F1022="","",1+MAX(A$10:A1021))</f>
        <v/>
      </c>
      <c r="B1022" s="21"/>
      <c r="C1022" s="20">
        <v>459</v>
      </c>
      <c r="D1022" s="52" t="s">
        <v>116</v>
      </c>
      <c r="E1022" s="113"/>
      <c r="F1022" s="11"/>
      <c r="G1022" s="113"/>
      <c r="H1022" s="114">
        <v>0</v>
      </c>
      <c r="I1022" s="113">
        <f t="shared" si="210"/>
        <v>0</v>
      </c>
      <c r="J1022" s="113">
        <f t="shared" si="211"/>
        <v>0</v>
      </c>
      <c r="K1022" s="113" t="str">
        <f>IF(ISERROR(VLOOKUP(AC1022,Nachträge!$A$2:$Y$646,25,FALSE)),"",VLOOKUP(AC1022,Nachträge!$A$2:$Y$646,25,FALSE))</f>
        <v/>
      </c>
      <c r="L1022" s="114">
        <v>0</v>
      </c>
      <c r="M1022" s="113" t="e">
        <f t="shared" si="212"/>
        <v>#VALUE!</v>
      </c>
      <c r="N1022" s="113" t="e">
        <f t="shared" si="213"/>
        <v>#VALUE!</v>
      </c>
      <c r="O1022" s="113" t="e">
        <f t="shared" si="214"/>
        <v>#VALUE!</v>
      </c>
      <c r="P1022" s="113" t="e">
        <f t="shared" si="215"/>
        <v>#VALUE!</v>
      </c>
      <c r="Q1022" s="113">
        <f>SUMIFS(Zahlungsfreigabe!$L$12:$L$1000,Zahlungsfreigabe!$C$12:$C$1000,Baukosten!F1022,Zahlungsfreigabe!$E$12:$E$1000,D1022)</f>
        <v>0</v>
      </c>
      <c r="R1022" s="113" t="e">
        <f t="shared" si="216"/>
        <v>#VALUE!</v>
      </c>
      <c r="S1022" s="130" t="e">
        <f t="shared" si="217"/>
        <v>#VALUE!</v>
      </c>
      <c r="T1022" s="55">
        <v>0</v>
      </c>
      <c r="U1022" s="113" t="e">
        <f t="shared" si="218"/>
        <v>#VALUE!</v>
      </c>
      <c r="V1022" s="11"/>
      <c r="W1022" s="11"/>
      <c r="AC1022" s="100" t="str">
        <f t="shared" si="207"/>
        <v/>
      </c>
      <c r="AD1022" s="129" t="e">
        <f t="shared" si="208"/>
        <v>#VALUE!</v>
      </c>
      <c r="AE1022" s="5" t="e">
        <f t="shared" si="209"/>
        <v>#VALUE!</v>
      </c>
    </row>
    <row r="1023" spans="1:31" s="22" customFormat="1" ht="25.5" x14ac:dyDescent="0.2">
      <c r="A1023" s="41" t="str">
        <f>IF(F1023="","",1+MAX(A$10:A1022))</f>
        <v/>
      </c>
      <c r="B1023" s="21"/>
      <c r="C1023" s="20">
        <v>459</v>
      </c>
      <c r="D1023" s="52" t="s">
        <v>116</v>
      </c>
      <c r="E1023" s="113"/>
      <c r="F1023" s="11"/>
      <c r="G1023" s="113"/>
      <c r="H1023" s="114">
        <v>0</v>
      </c>
      <c r="I1023" s="113">
        <f t="shared" si="210"/>
        <v>0</v>
      </c>
      <c r="J1023" s="113">
        <f t="shared" si="211"/>
        <v>0</v>
      </c>
      <c r="K1023" s="113" t="str">
        <f>IF(ISERROR(VLOOKUP(AC1023,Nachträge!$A$2:$Y$646,25,FALSE)),"",VLOOKUP(AC1023,Nachträge!$A$2:$Y$646,25,FALSE))</f>
        <v/>
      </c>
      <c r="L1023" s="114">
        <v>0</v>
      </c>
      <c r="M1023" s="113" t="e">
        <f t="shared" si="212"/>
        <v>#VALUE!</v>
      </c>
      <c r="N1023" s="113" t="e">
        <f t="shared" si="213"/>
        <v>#VALUE!</v>
      </c>
      <c r="O1023" s="113" t="e">
        <f t="shared" si="214"/>
        <v>#VALUE!</v>
      </c>
      <c r="P1023" s="113" t="e">
        <f t="shared" si="215"/>
        <v>#VALUE!</v>
      </c>
      <c r="Q1023" s="113">
        <f>SUMIFS(Zahlungsfreigabe!$L$12:$L$1000,Zahlungsfreigabe!$C$12:$C$1000,Baukosten!F1023,Zahlungsfreigabe!$E$12:$E$1000,D1023)</f>
        <v>0</v>
      </c>
      <c r="R1023" s="113" t="e">
        <f t="shared" si="216"/>
        <v>#VALUE!</v>
      </c>
      <c r="S1023" s="130" t="e">
        <f t="shared" si="217"/>
        <v>#VALUE!</v>
      </c>
      <c r="T1023" s="55">
        <v>0</v>
      </c>
      <c r="U1023" s="113" t="e">
        <f t="shared" si="218"/>
        <v>#VALUE!</v>
      </c>
      <c r="V1023" s="11"/>
      <c r="W1023" s="11"/>
      <c r="AC1023" s="100" t="str">
        <f t="shared" si="207"/>
        <v/>
      </c>
      <c r="AD1023" s="129" t="e">
        <f t="shared" si="208"/>
        <v>#VALUE!</v>
      </c>
      <c r="AE1023" s="5" t="e">
        <f t="shared" si="209"/>
        <v>#VALUE!</v>
      </c>
    </row>
    <row r="1024" spans="1:31" s="22" customFormat="1" x14ac:dyDescent="0.2">
      <c r="A1024" s="41" t="str">
        <f>IF(F1024="","",1+MAX(A$10:A1023))</f>
        <v/>
      </c>
      <c r="B1024" s="21"/>
      <c r="C1024" s="20">
        <v>461</v>
      </c>
      <c r="D1024" s="18" t="s">
        <v>32</v>
      </c>
      <c r="E1024" s="113"/>
      <c r="F1024" s="11"/>
      <c r="G1024" s="113"/>
      <c r="H1024" s="114">
        <v>0</v>
      </c>
      <c r="I1024" s="113">
        <f t="shared" si="210"/>
        <v>0</v>
      </c>
      <c r="J1024" s="113">
        <f t="shared" si="211"/>
        <v>0</v>
      </c>
      <c r="K1024" s="113" t="str">
        <f>IF(ISERROR(VLOOKUP(AC1024,Nachträge!$A$2:$Y$646,25,FALSE)),"",VLOOKUP(AC1024,Nachträge!$A$2:$Y$646,25,FALSE))</f>
        <v/>
      </c>
      <c r="L1024" s="114">
        <v>0</v>
      </c>
      <c r="M1024" s="113" t="e">
        <f t="shared" si="212"/>
        <v>#VALUE!</v>
      </c>
      <c r="N1024" s="113" t="e">
        <f t="shared" si="213"/>
        <v>#VALUE!</v>
      </c>
      <c r="O1024" s="113" t="e">
        <f t="shared" si="214"/>
        <v>#VALUE!</v>
      </c>
      <c r="P1024" s="113" t="e">
        <f t="shared" si="215"/>
        <v>#VALUE!</v>
      </c>
      <c r="Q1024" s="113">
        <f>SUMIFS(Zahlungsfreigabe!$L$12:$L$1000,Zahlungsfreigabe!$C$12:$C$1000,Baukosten!F1024,Zahlungsfreigabe!$E$12:$E$1000,D1024)</f>
        <v>0</v>
      </c>
      <c r="R1024" s="113" t="e">
        <f t="shared" si="216"/>
        <v>#VALUE!</v>
      </c>
      <c r="S1024" s="130" t="e">
        <f t="shared" si="217"/>
        <v>#VALUE!</v>
      </c>
      <c r="T1024" s="55">
        <v>0</v>
      </c>
      <c r="U1024" s="113" t="e">
        <f t="shared" si="218"/>
        <v>#VALUE!</v>
      </c>
      <c r="V1024" s="11"/>
      <c r="W1024" s="11"/>
      <c r="AC1024" s="100" t="str">
        <f t="shared" si="207"/>
        <v/>
      </c>
      <c r="AD1024" s="129" t="e">
        <f t="shared" si="208"/>
        <v>#VALUE!</v>
      </c>
      <c r="AE1024" s="5" t="e">
        <f t="shared" si="209"/>
        <v>#VALUE!</v>
      </c>
    </row>
    <row r="1025" spans="1:31" s="22" customFormat="1" x14ac:dyDescent="0.2">
      <c r="A1025" s="41" t="str">
        <f>IF(F1025="","",1+MAX(A$10:A1024))</f>
        <v/>
      </c>
      <c r="B1025" s="21"/>
      <c r="C1025" s="20">
        <v>461</v>
      </c>
      <c r="D1025" s="18" t="s">
        <v>32</v>
      </c>
      <c r="E1025" s="113"/>
      <c r="F1025" s="11"/>
      <c r="G1025" s="113"/>
      <c r="H1025" s="114">
        <v>0</v>
      </c>
      <c r="I1025" s="113">
        <f t="shared" si="210"/>
        <v>0</v>
      </c>
      <c r="J1025" s="113">
        <f t="shared" si="211"/>
        <v>0</v>
      </c>
      <c r="K1025" s="113" t="str">
        <f>IF(ISERROR(VLOOKUP(AC1025,Nachträge!$A$2:$Y$646,25,FALSE)),"",VLOOKUP(AC1025,Nachträge!$A$2:$Y$646,25,FALSE))</f>
        <v/>
      </c>
      <c r="L1025" s="114">
        <v>0</v>
      </c>
      <c r="M1025" s="113" t="e">
        <f t="shared" si="212"/>
        <v>#VALUE!</v>
      </c>
      <c r="N1025" s="113" t="e">
        <f t="shared" si="213"/>
        <v>#VALUE!</v>
      </c>
      <c r="O1025" s="113" t="e">
        <f t="shared" si="214"/>
        <v>#VALUE!</v>
      </c>
      <c r="P1025" s="113" t="e">
        <f t="shared" si="215"/>
        <v>#VALUE!</v>
      </c>
      <c r="Q1025" s="113">
        <f>SUMIFS(Zahlungsfreigabe!$L$12:$L$1000,Zahlungsfreigabe!$C$12:$C$1000,Baukosten!F1025,Zahlungsfreigabe!$E$12:$E$1000,D1025)</f>
        <v>0</v>
      </c>
      <c r="R1025" s="113" t="e">
        <f t="shared" si="216"/>
        <v>#VALUE!</v>
      </c>
      <c r="S1025" s="130" t="e">
        <f t="shared" si="217"/>
        <v>#VALUE!</v>
      </c>
      <c r="T1025" s="55">
        <v>0</v>
      </c>
      <c r="U1025" s="113" t="e">
        <f t="shared" si="218"/>
        <v>#VALUE!</v>
      </c>
      <c r="V1025" s="11"/>
      <c r="W1025" s="11"/>
      <c r="AC1025" s="100" t="str">
        <f t="shared" si="207"/>
        <v/>
      </c>
      <c r="AD1025" s="129" t="e">
        <f t="shared" si="208"/>
        <v>#VALUE!</v>
      </c>
      <c r="AE1025" s="5" t="e">
        <f t="shared" si="209"/>
        <v>#VALUE!</v>
      </c>
    </row>
    <row r="1026" spans="1:31" s="22" customFormat="1" x14ac:dyDescent="0.2">
      <c r="A1026" s="41" t="str">
        <f>IF(F1026="","",1+MAX(A$10:A1025))</f>
        <v/>
      </c>
      <c r="B1026" s="21"/>
      <c r="C1026" s="20">
        <v>461</v>
      </c>
      <c r="D1026" s="18" t="s">
        <v>32</v>
      </c>
      <c r="E1026" s="113"/>
      <c r="F1026" s="11"/>
      <c r="G1026" s="113"/>
      <c r="H1026" s="114">
        <v>0</v>
      </c>
      <c r="I1026" s="113">
        <f t="shared" si="210"/>
        <v>0</v>
      </c>
      <c r="J1026" s="113">
        <f t="shared" si="211"/>
        <v>0</v>
      </c>
      <c r="K1026" s="113" t="str">
        <f>IF(ISERROR(VLOOKUP(AC1026,Nachträge!$A$2:$Y$646,25,FALSE)),"",VLOOKUP(AC1026,Nachträge!$A$2:$Y$646,25,FALSE))</f>
        <v/>
      </c>
      <c r="L1026" s="114">
        <v>0</v>
      </c>
      <c r="M1026" s="113" t="e">
        <f t="shared" si="212"/>
        <v>#VALUE!</v>
      </c>
      <c r="N1026" s="113" t="e">
        <f t="shared" si="213"/>
        <v>#VALUE!</v>
      </c>
      <c r="O1026" s="113" t="e">
        <f t="shared" si="214"/>
        <v>#VALUE!</v>
      </c>
      <c r="P1026" s="113" t="e">
        <f t="shared" si="215"/>
        <v>#VALUE!</v>
      </c>
      <c r="Q1026" s="113">
        <f>SUMIFS(Zahlungsfreigabe!$L$12:$L$1000,Zahlungsfreigabe!$C$12:$C$1000,Baukosten!F1026,Zahlungsfreigabe!$E$12:$E$1000,D1026)</f>
        <v>0</v>
      </c>
      <c r="R1026" s="113" t="e">
        <f t="shared" si="216"/>
        <v>#VALUE!</v>
      </c>
      <c r="S1026" s="130" t="e">
        <f t="shared" si="217"/>
        <v>#VALUE!</v>
      </c>
      <c r="T1026" s="55">
        <v>0</v>
      </c>
      <c r="U1026" s="113" t="e">
        <f t="shared" si="218"/>
        <v>#VALUE!</v>
      </c>
      <c r="V1026" s="11"/>
      <c r="W1026" s="11"/>
      <c r="AC1026" s="100" t="str">
        <f t="shared" si="207"/>
        <v/>
      </c>
      <c r="AD1026" s="129" t="e">
        <f t="shared" si="208"/>
        <v>#VALUE!</v>
      </c>
      <c r="AE1026" s="5" t="e">
        <f t="shared" si="209"/>
        <v>#VALUE!</v>
      </c>
    </row>
    <row r="1027" spans="1:31" s="22" customFormat="1" x14ac:dyDescent="0.2">
      <c r="A1027" s="41" t="str">
        <f>IF(F1027="","",1+MAX(A$10:A1026))</f>
        <v/>
      </c>
      <c r="B1027" s="21"/>
      <c r="C1027" s="20">
        <v>461</v>
      </c>
      <c r="D1027" s="18" t="s">
        <v>32</v>
      </c>
      <c r="E1027" s="113"/>
      <c r="F1027" s="11"/>
      <c r="G1027" s="113"/>
      <c r="H1027" s="114">
        <v>0</v>
      </c>
      <c r="I1027" s="113">
        <f t="shared" si="210"/>
        <v>0</v>
      </c>
      <c r="J1027" s="113">
        <f t="shared" si="211"/>
        <v>0</v>
      </c>
      <c r="K1027" s="113" t="str">
        <f>IF(ISERROR(VLOOKUP(AC1027,Nachträge!$A$2:$Y$646,25,FALSE)),"",VLOOKUP(AC1027,Nachträge!$A$2:$Y$646,25,FALSE))</f>
        <v/>
      </c>
      <c r="L1027" s="114">
        <v>0</v>
      </c>
      <c r="M1027" s="113" t="e">
        <f t="shared" si="212"/>
        <v>#VALUE!</v>
      </c>
      <c r="N1027" s="113" t="e">
        <f t="shared" si="213"/>
        <v>#VALUE!</v>
      </c>
      <c r="O1027" s="113" t="e">
        <f t="shared" si="214"/>
        <v>#VALUE!</v>
      </c>
      <c r="P1027" s="113" t="e">
        <f t="shared" si="215"/>
        <v>#VALUE!</v>
      </c>
      <c r="Q1027" s="113">
        <f>SUMIFS(Zahlungsfreigabe!$L$12:$L$1000,Zahlungsfreigabe!$C$12:$C$1000,Baukosten!F1027,Zahlungsfreigabe!$E$12:$E$1000,D1027)</f>
        <v>0</v>
      </c>
      <c r="R1027" s="113" t="e">
        <f t="shared" si="216"/>
        <v>#VALUE!</v>
      </c>
      <c r="S1027" s="130" t="e">
        <f t="shared" si="217"/>
        <v>#VALUE!</v>
      </c>
      <c r="T1027" s="55">
        <v>0</v>
      </c>
      <c r="U1027" s="113" t="e">
        <f t="shared" si="218"/>
        <v>#VALUE!</v>
      </c>
      <c r="V1027" s="11"/>
      <c r="W1027" s="11"/>
      <c r="AC1027" s="100" t="str">
        <f t="shared" si="207"/>
        <v/>
      </c>
      <c r="AD1027" s="129" t="e">
        <f t="shared" si="208"/>
        <v>#VALUE!</v>
      </c>
      <c r="AE1027" s="5" t="e">
        <f t="shared" si="209"/>
        <v>#VALUE!</v>
      </c>
    </row>
    <row r="1028" spans="1:31" s="22" customFormat="1" x14ac:dyDescent="0.2">
      <c r="A1028" s="41" t="str">
        <f>IF(F1028="","",1+MAX(A$10:A1027))</f>
        <v/>
      </c>
      <c r="B1028" s="21"/>
      <c r="C1028" s="20">
        <v>461</v>
      </c>
      <c r="D1028" s="18" t="s">
        <v>32</v>
      </c>
      <c r="E1028" s="113"/>
      <c r="F1028" s="11"/>
      <c r="G1028" s="113"/>
      <c r="H1028" s="114">
        <v>0</v>
      </c>
      <c r="I1028" s="113">
        <f t="shared" si="210"/>
        <v>0</v>
      </c>
      <c r="J1028" s="113">
        <f t="shared" si="211"/>
        <v>0</v>
      </c>
      <c r="K1028" s="113" t="str">
        <f>IF(ISERROR(VLOOKUP(AC1028,Nachträge!$A$2:$Y$646,25,FALSE)),"",VLOOKUP(AC1028,Nachträge!$A$2:$Y$646,25,FALSE))</f>
        <v/>
      </c>
      <c r="L1028" s="114">
        <v>0</v>
      </c>
      <c r="M1028" s="113" t="e">
        <f t="shared" si="212"/>
        <v>#VALUE!</v>
      </c>
      <c r="N1028" s="113" t="e">
        <f t="shared" si="213"/>
        <v>#VALUE!</v>
      </c>
      <c r="O1028" s="113" t="e">
        <f t="shared" si="214"/>
        <v>#VALUE!</v>
      </c>
      <c r="P1028" s="113" t="e">
        <f t="shared" si="215"/>
        <v>#VALUE!</v>
      </c>
      <c r="Q1028" s="113">
        <f>SUMIFS(Zahlungsfreigabe!$L$12:$L$1000,Zahlungsfreigabe!$C$12:$C$1000,Baukosten!F1028,Zahlungsfreigabe!$E$12:$E$1000,D1028)</f>
        <v>0</v>
      </c>
      <c r="R1028" s="113" t="e">
        <f t="shared" si="216"/>
        <v>#VALUE!</v>
      </c>
      <c r="S1028" s="130" t="e">
        <f t="shared" si="217"/>
        <v>#VALUE!</v>
      </c>
      <c r="T1028" s="55">
        <v>0</v>
      </c>
      <c r="U1028" s="113" t="e">
        <f t="shared" si="218"/>
        <v>#VALUE!</v>
      </c>
      <c r="V1028" s="11"/>
      <c r="W1028" s="11"/>
      <c r="AC1028" s="100" t="str">
        <f t="shared" si="207"/>
        <v/>
      </c>
      <c r="AD1028" s="129" t="e">
        <f t="shared" si="208"/>
        <v>#VALUE!</v>
      </c>
      <c r="AE1028" s="5" t="e">
        <f t="shared" si="209"/>
        <v>#VALUE!</v>
      </c>
    </row>
    <row r="1029" spans="1:31" s="22" customFormat="1" x14ac:dyDescent="0.2">
      <c r="A1029" s="41" t="str">
        <f>IF(F1029="","",1+MAX(A$10:A1028))</f>
        <v/>
      </c>
      <c r="B1029" s="21"/>
      <c r="C1029" s="20">
        <v>461</v>
      </c>
      <c r="D1029" s="18" t="s">
        <v>32</v>
      </c>
      <c r="E1029" s="113"/>
      <c r="F1029" s="11"/>
      <c r="G1029" s="113"/>
      <c r="H1029" s="114">
        <v>0</v>
      </c>
      <c r="I1029" s="113">
        <f t="shared" si="210"/>
        <v>0</v>
      </c>
      <c r="J1029" s="113">
        <f t="shared" si="211"/>
        <v>0</v>
      </c>
      <c r="K1029" s="113" t="str">
        <f>IF(ISERROR(VLOOKUP(AC1029,Nachträge!$A$2:$Y$646,25,FALSE)),"",VLOOKUP(AC1029,Nachträge!$A$2:$Y$646,25,FALSE))</f>
        <v/>
      </c>
      <c r="L1029" s="114">
        <v>0</v>
      </c>
      <c r="M1029" s="113" t="e">
        <f t="shared" si="212"/>
        <v>#VALUE!</v>
      </c>
      <c r="N1029" s="113" t="e">
        <f t="shared" si="213"/>
        <v>#VALUE!</v>
      </c>
      <c r="O1029" s="113" t="e">
        <f t="shared" si="214"/>
        <v>#VALUE!</v>
      </c>
      <c r="P1029" s="113" t="e">
        <f t="shared" si="215"/>
        <v>#VALUE!</v>
      </c>
      <c r="Q1029" s="113">
        <f>SUMIFS(Zahlungsfreigabe!$L$12:$L$1000,Zahlungsfreigabe!$C$12:$C$1000,Baukosten!F1029,Zahlungsfreigabe!$E$12:$E$1000,D1029)</f>
        <v>0</v>
      </c>
      <c r="R1029" s="113" t="e">
        <f t="shared" si="216"/>
        <v>#VALUE!</v>
      </c>
      <c r="S1029" s="130" t="e">
        <f t="shared" si="217"/>
        <v>#VALUE!</v>
      </c>
      <c r="T1029" s="55">
        <v>0</v>
      </c>
      <c r="U1029" s="113" t="e">
        <f t="shared" si="218"/>
        <v>#VALUE!</v>
      </c>
      <c r="V1029" s="11"/>
      <c r="W1029" s="11"/>
      <c r="AC1029" s="100" t="str">
        <f t="shared" si="207"/>
        <v/>
      </c>
      <c r="AD1029" s="129" t="e">
        <f t="shared" si="208"/>
        <v>#VALUE!</v>
      </c>
      <c r="AE1029" s="5" t="e">
        <f t="shared" si="209"/>
        <v>#VALUE!</v>
      </c>
    </row>
    <row r="1030" spans="1:31" s="22" customFormat="1" x14ac:dyDescent="0.2">
      <c r="A1030" s="41" t="str">
        <f>IF(F1030="","",1+MAX(A$10:A1029))</f>
        <v/>
      </c>
      <c r="B1030" s="21"/>
      <c r="C1030" s="20">
        <v>461</v>
      </c>
      <c r="D1030" s="18" t="s">
        <v>32</v>
      </c>
      <c r="E1030" s="113"/>
      <c r="F1030" s="11"/>
      <c r="G1030" s="113"/>
      <c r="H1030" s="114">
        <v>0</v>
      </c>
      <c r="I1030" s="113">
        <f t="shared" si="210"/>
        <v>0</v>
      </c>
      <c r="J1030" s="113">
        <f t="shared" si="211"/>
        <v>0</v>
      </c>
      <c r="K1030" s="113" t="str">
        <f>IF(ISERROR(VLOOKUP(AC1030,Nachträge!$A$2:$Y$646,25,FALSE)),"",VLOOKUP(AC1030,Nachträge!$A$2:$Y$646,25,FALSE))</f>
        <v/>
      </c>
      <c r="L1030" s="114">
        <v>0</v>
      </c>
      <c r="M1030" s="113" t="e">
        <f t="shared" si="212"/>
        <v>#VALUE!</v>
      </c>
      <c r="N1030" s="113" t="e">
        <f t="shared" si="213"/>
        <v>#VALUE!</v>
      </c>
      <c r="O1030" s="113" t="e">
        <f t="shared" si="214"/>
        <v>#VALUE!</v>
      </c>
      <c r="P1030" s="113" t="e">
        <f t="shared" si="215"/>
        <v>#VALUE!</v>
      </c>
      <c r="Q1030" s="113">
        <f>SUMIFS(Zahlungsfreigabe!$L$12:$L$1000,Zahlungsfreigabe!$C$12:$C$1000,Baukosten!F1030,Zahlungsfreigabe!$E$12:$E$1000,D1030)</f>
        <v>0</v>
      </c>
      <c r="R1030" s="113" t="e">
        <f t="shared" si="216"/>
        <v>#VALUE!</v>
      </c>
      <c r="S1030" s="130" t="e">
        <f t="shared" si="217"/>
        <v>#VALUE!</v>
      </c>
      <c r="T1030" s="55">
        <v>0</v>
      </c>
      <c r="U1030" s="113" t="e">
        <f t="shared" si="218"/>
        <v>#VALUE!</v>
      </c>
      <c r="V1030" s="11"/>
      <c r="W1030" s="11"/>
      <c r="AC1030" s="100" t="str">
        <f t="shared" si="207"/>
        <v/>
      </c>
      <c r="AD1030" s="129" t="e">
        <f t="shared" si="208"/>
        <v>#VALUE!</v>
      </c>
      <c r="AE1030" s="5" t="e">
        <f t="shared" si="209"/>
        <v>#VALUE!</v>
      </c>
    </row>
    <row r="1031" spans="1:31" s="22" customFormat="1" x14ac:dyDescent="0.2">
      <c r="A1031" s="41" t="str">
        <f>IF(F1031="","",1+MAX(A$10:A1030))</f>
        <v/>
      </c>
      <c r="B1031" s="21"/>
      <c r="C1031" s="20">
        <v>461</v>
      </c>
      <c r="D1031" s="18" t="s">
        <v>32</v>
      </c>
      <c r="E1031" s="113"/>
      <c r="F1031" s="11"/>
      <c r="G1031" s="113"/>
      <c r="H1031" s="114">
        <v>0</v>
      </c>
      <c r="I1031" s="113">
        <f t="shared" si="210"/>
        <v>0</v>
      </c>
      <c r="J1031" s="113">
        <f t="shared" si="211"/>
        <v>0</v>
      </c>
      <c r="K1031" s="113" t="str">
        <f>IF(ISERROR(VLOOKUP(AC1031,Nachträge!$A$2:$Y$646,25,FALSE)),"",VLOOKUP(AC1031,Nachträge!$A$2:$Y$646,25,FALSE))</f>
        <v/>
      </c>
      <c r="L1031" s="114">
        <v>0</v>
      </c>
      <c r="M1031" s="113" t="e">
        <f t="shared" si="212"/>
        <v>#VALUE!</v>
      </c>
      <c r="N1031" s="113" t="e">
        <f t="shared" si="213"/>
        <v>#VALUE!</v>
      </c>
      <c r="O1031" s="113" t="e">
        <f t="shared" si="214"/>
        <v>#VALUE!</v>
      </c>
      <c r="P1031" s="113" t="e">
        <f t="shared" si="215"/>
        <v>#VALUE!</v>
      </c>
      <c r="Q1031" s="113">
        <f>SUMIFS(Zahlungsfreigabe!$L$12:$L$1000,Zahlungsfreigabe!$C$12:$C$1000,Baukosten!F1031,Zahlungsfreigabe!$E$12:$E$1000,D1031)</f>
        <v>0</v>
      </c>
      <c r="R1031" s="113" t="e">
        <f t="shared" si="216"/>
        <v>#VALUE!</v>
      </c>
      <c r="S1031" s="130" t="e">
        <f t="shared" si="217"/>
        <v>#VALUE!</v>
      </c>
      <c r="T1031" s="55">
        <v>0</v>
      </c>
      <c r="U1031" s="113" t="e">
        <f t="shared" si="218"/>
        <v>#VALUE!</v>
      </c>
      <c r="V1031" s="11"/>
      <c r="W1031" s="11"/>
      <c r="AC1031" s="100" t="str">
        <f t="shared" si="207"/>
        <v/>
      </c>
      <c r="AD1031" s="129" t="e">
        <f t="shared" si="208"/>
        <v>#VALUE!</v>
      </c>
      <c r="AE1031" s="5" t="e">
        <f t="shared" si="209"/>
        <v>#VALUE!</v>
      </c>
    </row>
    <row r="1032" spans="1:31" x14ac:dyDescent="0.2">
      <c r="A1032" s="41" t="str">
        <f>IF(F1032="","",1+MAX(A$10:A1031))</f>
        <v/>
      </c>
      <c r="B1032" s="10"/>
      <c r="C1032" s="20">
        <v>461</v>
      </c>
      <c r="D1032" s="18" t="s">
        <v>32</v>
      </c>
      <c r="E1032" s="113"/>
      <c r="F1032" s="11"/>
      <c r="G1032" s="113"/>
      <c r="H1032" s="114">
        <v>0</v>
      </c>
      <c r="I1032" s="113">
        <f t="shared" si="210"/>
        <v>0</v>
      </c>
      <c r="J1032" s="113">
        <f t="shared" si="211"/>
        <v>0</v>
      </c>
      <c r="K1032" s="113" t="str">
        <f>IF(ISERROR(VLOOKUP(AC1032,Nachträge!$A$2:$Y$646,25,FALSE)),"",VLOOKUP(AC1032,Nachträge!$A$2:$Y$646,25,FALSE))</f>
        <v/>
      </c>
      <c r="L1032" s="114">
        <v>0</v>
      </c>
      <c r="M1032" s="113" t="e">
        <f t="shared" si="212"/>
        <v>#VALUE!</v>
      </c>
      <c r="N1032" s="113" t="e">
        <f t="shared" si="213"/>
        <v>#VALUE!</v>
      </c>
      <c r="O1032" s="113" t="e">
        <f t="shared" si="214"/>
        <v>#VALUE!</v>
      </c>
      <c r="P1032" s="113" t="e">
        <f t="shared" si="215"/>
        <v>#VALUE!</v>
      </c>
      <c r="Q1032" s="113">
        <f>SUMIFS(Zahlungsfreigabe!$L$12:$L$1000,Zahlungsfreigabe!$C$12:$C$1000,Baukosten!F1032,Zahlungsfreigabe!$E$12:$E$1000,D1032)</f>
        <v>0</v>
      </c>
      <c r="R1032" s="113" t="e">
        <f t="shared" si="216"/>
        <v>#VALUE!</v>
      </c>
      <c r="S1032" s="130" t="e">
        <f t="shared" si="217"/>
        <v>#VALUE!</v>
      </c>
      <c r="T1032" s="55">
        <v>0</v>
      </c>
      <c r="U1032" s="113" t="e">
        <f t="shared" si="218"/>
        <v>#VALUE!</v>
      </c>
      <c r="V1032" s="11"/>
      <c r="W1032" s="11"/>
      <c r="AC1032" s="100" t="str">
        <f t="shared" si="207"/>
        <v/>
      </c>
      <c r="AD1032" s="129" t="e">
        <f t="shared" si="208"/>
        <v>#VALUE!</v>
      </c>
      <c r="AE1032" s="5" t="e">
        <f t="shared" si="209"/>
        <v>#VALUE!</v>
      </c>
    </row>
    <row r="1033" spans="1:31" x14ac:dyDescent="0.2">
      <c r="A1033" s="41" t="str">
        <f>IF(F1033="","",1+MAX(A$10:A1032))</f>
        <v/>
      </c>
      <c r="B1033" s="10"/>
      <c r="C1033" s="20">
        <v>461</v>
      </c>
      <c r="D1033" s="18" t="s">
        <v>32</v>
      </c>
      <c r="E1033" s="113"/>
      <c r="F1033" s="11"/>
      <c r="G1033" s="113"/>
      <c r="H1033" s="114">
        <v>0</v>
      </c>
      <c r="I1033" s="113">
        <f t="shared" si="210"/>
        <v>0</v>
      </c>
      <c r="J1033" s="113">
        <f t="shared" si="211"/>
        <v>0</v>
      </c>
      <c r="K1033" s="113" t="str">
        <f>IF(ISERROR(VLOOKUP(AC1033,Nachträge!$A$2:$Y$646,25,FALSE)),"",VLOOKUP(AC1033,Nachträge!$A$2:$Y$646,25,FALSE))</f>
        <v/>
      </c>
      <c r="L1033" s="114">
        <v>0</v>
      </c>
      <c r="M1033" s="113" t="e">
        <f t="shared" si="212"/>
        <v>#VALUE!</v>
      </c>
      <c r="N1033" s="113" t="e">
        <f t="shared" si="213"/>
        <v>#VALUE!</v>
      </c>
      <c r="O1033" s="113" t="e">
        <f t="shared" si="214"/>
        <v>#VALUE!</v>
      </c>
      <c r="P1033" s="113" t="e">
        <f t="shared" si="215"/>
        <v>#VALUE!</v>
      </c>
      <c r="Q1033" s="113">
        <f>SUMIFS(Zahlungsfreigabe!$L$12:$L$1000,Zahlungsfreigabe!$C$12:$C$1000,Baukosten!F1033,Zahlungsfreigabe!$E$12:$E$1000,D1033)</f>
        <v>0</v>
      </c>
      <c r="R1033" s="113" t="e">
        <f t="shared" si="216"/>
        <v>#VALUE!</v>
      </c>
      <c r="S1033" s="130" t="e">
        <f t="shared" si="217"/>
        <v>#VALUE!</v>
      </c>
      <c r="T1033" s="55">
        <v>0</v>
      </c>
      <c r="U1033" s="113" t="e">
        <f t="shared" si="218"/>
        <v>#VALUE!</v>
      </c>
      <c r="V1033" s="11"/>
      <c r="W1033" s="11"/>
      <c r="AC1033" s="100" t="str">
        <f t="shared" si="207"/>
        <v/>
      </c>
      <c r="AD1033" s="129" t="e">
        <f t="shared" si="208"/>
        <v>#VALUE!</v>
      </c>
      <c r="AE1033" s="5" t="e">
        <f t="shared" si="209"/>
        <v>#VALUE!</v>
      </c>
    </row>
    <row r="1034" spans="1:31" x14ac:dyDescent="0.2">
      <c r="A1034" s="41" t="str">
        <f>IF(F1034="","",1+MAX(A$10:A1033))</f>
        <v/>
      </c>
      <c r="B1034" s="10"/>
      <c r="C1034" s="20">
        <v>461</v>
      </c>
      <c r="D1034" s="18" t="s">
        <v>32</v>
      </c>
      <c r="E1034" s="113"/>
      <c r="F1034" s="11"/>
      <c r="G1034" s="113"/>
      <c r="H1034" s="114">
        <v>0</v>
      </c>
      <c r="I1034" s="113">
        <f t="shared" si="210"/>
        <v>0</v>
      </c>
      <c r="J1034" s="113">
        <f t="shared" si="211"/>
        <v>0</v>
      </c>
      <c r="K1034" s="113" t="str">
        <f>IF(ISERROR(VLOOKUP(AC1034,Nachträge!$A$2:$Y$646,25,FALSE)),"",VLOOKUP(AC1034,Nachträge!$A$2:$Y$646,25,FALSE))</f>
        <v/>
      </c>
      <c r="L1034" s="114">
        <v>0</v>
      </c>
      <c r="M1034" s="113" t="e">
        <f t="shared" si="212"/>
        <v>#VALUE!</v>
      </c>
      <c r="N1034" s="113" t="e">
        <f t="shared" si="213"/>
        <v>#VALUE!</v>
      </c>
      <c r="O1034" s="113" t="e">
        <f t="shared" si="214"/>
        <v>#VALUE!</v>
      </c>
      <c r="P1034" s="113" t="e">
        <f t="shared" si="215"/>
        <v>#VALUE!</v>
      </c>
      <c r="Q1034" s="113">
        <f>SUMIFS(Zahlungsfreigabe!$L$12:$L$1000,Zahlungsfreigabe!$C$12:$C$1000,Baukosten!F1034,Zahlungsfreigabe!$E$12:$E$1000,D1034)</f>
        <v>0</v>
      </c>
      <c r="R1034" s="113" t="e">
        <f t="shared" si="216"/>
        <v>#VALUE!</v>
      </c>
      <c r="S1034" s="130" t="e">
        <f t="shared" si="217"/>
        <v>#VALUE!</v>
      </c>
      <c r="T1034" s="55">
        <v>0</v>
      </c>
      <c r="U1034" s="113" t="e">
        <f t="shared" si="218"/>
        <v>#VALUE!</v>
      </c>
      <c r="V1034" s="11"/>
      <c r="W1034" s="11"/>
      <c r="AC1034" s="100" t="str">
        <f t="shared" si="207"/>
        <v/>
      </c>
      <c r="AD1034" s="129" t="e">
        <f t="shared" si="208"/>
        <v>#VALUE!</v>
      </c>
      <c r="AE1034" s="5" t="e">
        <f t="shared" si="209"/>
        <v>#VALUE!</v>
      </c>
    </row>
    <row r="1035" spans="1:31" x14ac:dyDescent="0.2">
      <c r="A1035" s="41" t="str">
        <f>IF(F1035="","",1+MAX(A$10:A1034))</f>
        <v/>
      </c>
      <c r="B1035" s="10"/>
      <c r="C1035" s="20">
        <v>461</v>
      </c>
      <c r="D1035" s="18" t="s">
        <v>32</v>
      </c>
      <c r="E1035" s="113"/>
      <c r="F1035" s="11"/>
      <c r="G1035" s="113"/>
      <c r="H1035" s="114">
        <v>0</v>
      </c>
      <c r="I1035" s="113">
        <f t="shared" si="210"/>
        <v>0</v>
      </c>
      <c r="J1035" s="113">
        <f t="shared" si="211"/>
        <v>0</v>
      </c>
      <c r="K1035" s="113" t="str">
        <f>IF(ISERROR(VLOOKUP(AC1035,Nachträge!$A$2:$Y$646,25,FALSE)),"",VLOOKUP(AC1035,Nachträge!$A$2:$Y$646,25,FALSE))</f>
        <v/>
      </c>
      <c r="L1035" s="114">
        <v>0</v>
      </c>
      <c r="M1035" s="113" t="e">
        <f t="shared" si="212"/>
        <v>#VALUE!</v>
      </c>
      <c r="N1035" s="113" t="e">
        <f t="shared" si="213"/>
        <v>#VALUE!</v>
      </c>
      <c r="O1035" s="113" t="e">
        <f t="shared" si="214"/>
        <v>#VALUE!</v>
      </c>
      <c r="P1035" s="113" t="e">
        <f t="shared" si="215"/>
        <v>#VALUE!</v>
      </c>
      <c r="Q1035" s="113">
        <f>SUMIFS(Zahlungsfreigabe!$L$12:$L$1000,Zahlungsfreigabe!$C$12:$C$1000,Baukosten!F1035,Zahlungsfreigabe!$E$12:$E$1000,D1035)</f>
        <v>0</v>
      </c>
      <c r="R1035" s="113" t="e">
        <f t="shared" si="216"/>
        <v>#VALUE!</v>
      </c>
      <c r="S1035" s="130" t="e">
        <f t="shared" si="217"/>
        <v>#VALUE!</v>
      </c>
      <c r="T1035" s="55">
        <v>0</v>
      </c>
      <c r="U1035" s="113" t="e">
        <f t="shared" si="218"/>
        <v>#VALUE!</v>
      </c>
      <c r="V1035" s="11"/>
      <c r="W1035" s="11"/>
      <c r="AC1035" s="100" t="str">
        <f t="shared" si="207"/>
        <v/>
      </c>
      <c r="AD1035" s="129" t="e">
        <f t="shared" si="208"/>
        <v>#VALUE!</v>
      </c>
      <c r="AE1035" s="5" t="e">
        <f t="shared" si="209"/>
        <v>#VALUE!</v>
      </c>
    </row>
    <row r="1036" spans="1:31" x14ac:dyDescent="0.2">
      <c r="A1036" s="41" t="str">
        <f>IF(F1036="","",1+MAX(A$10:A1035))</f>
        <v/>
      </c>
      <c r="B1036" s="10"/>
      <c r="C1036" s="20">
        <v>461</v>
      </c>
      <c r="D1036" s="18" t="s">
        <v>32</v>
      </c>
      <c r="E1036" s="113"/>
      <c r="F1036" s="11"/>
      <c r="G1036" s="113"/>
      <c r="H1036" s="114">
        <v>0</v>
      </c>
      <c r="I1036" s="113">
        <f t="shared" si="210"/>
        <v>0</v>
      </c>
      <c r="J1036" s="113">
        <f t="shared" si="211"/>
        <v>0</v>
      </c>
      <c r="K1036" s="113" t="str">
        <f>IF(ISERROR(VLOOKUP(AC1036,Nachträge!$A$2:$Y$646,25,FALSE)),"",VLOOKUP(AC1036,Nachträge!$A$2:$Y$646,25,FALSE))</f>
        <v/>
      </c>
      <c r="L1036" s="114">
        <v>0</v>
      </c>
      <c r="M1036" s="113" t="e">
        <f t="shared" si="212"/>
        <v>#VALUE!</v>
      </c>
      <c r="N1036" s="113" t="e">
        <f t="shared" si="213"/>
        <v>#VALUE!</v>
      </c>
      <c r="O1036" s="113" t="e">
        <f t="shared" si="214"/>
        <v>#VALUE!</v>
      </c>
      <c r="P1036" s="113" t="e">
        <f t="shared" si="215"/>
        <v>#VALUE!</v>
      </c>
      <c r="Q1036" s="113">
        <f>SUMIFS(Zahlungsfreigabe!$L$12:$L$1000,Zahlungsfreigabe!$C$12:$C$1000,Baukosten!F1036,Zahlungsfreigabe!$E$12:$E$1000,D1036)</f>
        <v>0</v>
      </c>
      <c r="R1036" s="113" t="e">
        <f t="shared" si="216"/>
        <v>#VALUE!</v>
      </c>
      <c r="S1036" s="130" t="e">
        <f t="shared" si="217"/>
        <v>#VALUE!</v>
      </c>
      <c r="T1036" s="55">
        <v>0</v>
      </c>
      <c r="U1036" s="113" t="e">
        <f t="shared" si="218"/>
        <v>#VALUE!</v>
      </c>
      <c r="V1036" s="11"/>
      <c r="W1036" s="11"/>
      <c r="AC1036" s="100" t="str">
        <f t="shared" ref="AC1036:AC1099" si="219">IFERROR(A1036,"")</f>
        <v/>
      </c>
      <c r="AD1036" s="129" t="e">
        <f t="shared" ref="AD1036:AD1099" si="220">J1036+K1036</f>
        <v>#VALUE!</v>
      </c>
      <c r="AE1036" s="5" t="e">
        <f t="shared" ref="AE1036:AE1099" si="221">(AD1036/100)*80</f>
        <v>#VALUE!</v>
      </c>
    </row>
    <row r="1037" spans="1:31" x14ac:dyDescent="0.2">
      <c r="A1037" s="41" t="str">
        <f>IF(F1037="","",1+MAX(A$10:A1036))</f>
        <v/>
      </c>
      <c r="B1037" s="10"/>
      <c r="C1037" s="20">
        <v>461</v>
      </c>
      <c r="D1037" s="18" t="s">
        <v>32</v>
      </c>
      <c r="E1037" s="113"/>
      <c r="F1037" s="11"/>
      <c r="G1037" s="113"/>
      <c r="H1037" s="114">
        <v>0</v>
      </c>
      <c r="I1037" s="113">
        <f t="shared" ref="I1037:I1100" si="222">-SUM(G1037*H1037)</f>
        <v>0</v>
      </c>
      <c r="J1037" s="113">
        <f t="shared" ref="J1037:J1100" si="223">SUM(G1037+I1037)</f>
        <v>0</v>
      </c>
      <c r="K1037" s="113" t="str">
        <f>IF(ISERROR(VLOOKUP(AC1037,Nachträge!$A$2:$Y$646,25,FALSE)),"",VLOOKUP(AC1037,Nachträge!$A$2:$Y$646,25,FALSE))</f>
        <v/>
      </c>
      <c r="L1037" s="114">
        <v>0</v>
      </c>
      <c r="M1037" s="113" t="e">
        <f t="shared" ref="M1037:M1100" si="224">-SUM(K1037*L1037)</f>
        <v>#VALUE!</v>
      </c>
      <c r="N1037" s="113" t="e">
        <f t="shared" ref="N1037:N1100" si="225">SUM(K1037+M1037)</f>
        <v>#VALUE!</v>
      </c>
      <c r="O1037" s="113" t="e">
        <f t="shared" ref="O1037:O1100" si="226">SUM(G1037+K1037)</f>
        <v>#VALUE!</v>
      </c>
      <c r="P1037" s="113" t="e">
        <f t="shared" ref="P1037:P1100" si="227">SUM(J1037+N1037)</f>
        <v>#VALUE!</v>
      </c>
      <c r="Q1037" s="113">
        <f>SUMIFS(Zahlungsfreigabe!$L$12:$L$1000,Zahlungsfreigabe!$C$12:$C$1000,Baukosten!F1037,Zahlungsfreigabe!$E$12:$E$1000,D1037)</f>
        <v>0</v>
      </c>
      <c r="R1037" s="113" t="e">
        <f t="shared" si="216"/>
        <v>#VALUE!</v>
      </c>
      <c r="S1037" s="130" t="e">
        <f t="shared" si="217"/>
        <v>#VALUE!</v>
      </c>
      <c r="T1037" s="55">
        <v>0</v>
      </c>
      <c r="U1037" s="113" t="e">
        <f t="shared" si="218"/>
        <v>#VALUE!</v>
      </c>
      <c r="V1037" s="11"/>
      <c r="W1037" s="11"/>
      <c r="AC1037" s="100" t="str">
        <f t="shared" si="219"/>
        <v/>
      </c>
      <c r="AD1037" s="129" t="e">
        <f t="shared" si="220"/>
        <v>#VALUE!</v>
      </c>
      <c r="AE1037" s="5" t="e">
        <f t="shared" si="221"/>
        <v>#VALUE!</v>
      </c>
    </row>
    <row r="1038" spans="1:31" x14ac:dyDescent="0.2">
      <c r="A1038" s="41" t="str">
        <f>IF(F1038="","",1+MAX(A$10:A1037))</f>
        <v/>
      </c>
      <c r="B1038" s="10"/>
      <c r="C1038" s="20">
        <v>461</v>
      </c>
      <c r="D1038" s="18" t="s">
        <v>32</v>
      </c>
      <c r="E1038" s="113"/>
      <c r="F1038" s="11"/>
      <c r="G1038" s="113"/>
      <c r="H1038" s="114">
        <v>0</v>
      </c>
      <c r="I1038" s="113">
        <f t="shared" si="222"/>
        <v>0</v>
      </c>
      <c r="J1038" s="113">
        <f t="shared" si="223"/>
        <v>0</v>
      </c>
      <c r="K1038" s="113" t="str">
        <f>IF(ISERROR(VLOOKUP(AC1038,Nachträge!$A$2:$Y$646,25,FALSE)),"",VLOOKUP(AC1038,Nachträge!$A$2:$Y$646,25,FALSE))</f>
        <v/>
      </c>
      <c r="L1038" s="114">
        <v>0</v>
      </c>
      <c r="M1038" s="113" t="e">
        <f t="shared" si="224"/>
        <v>#VALUE!</v>
      </c>
      <c r="N1038" s="113" t="e">
        <f t="shared" si="225"/>
        <v>#VALUE!</v>
      </c>
      <c r="O1038" s="113" t="e">
        <f t="shared" si="226"/>
        <v>#VALUE!</v>
      </c>
      <c r="P1038" s="113" t="e">
        <f t="shared" si="227"/>
        <v>#VALUE!</v>
      </c>
      <c r="Q1038" s="113">
        <f>SUMIFS(Zahlungsfreigabe!$L$12:$L$1000,Zahlungsfreigabe!$C$12:$C$1000,Baukosten!F1038,Zahlungsfreigabe!$E$12:$E$1000,D1038)</f>
        <v>0</v>
      </c>
      <c r="R1038" s="113" t="e">
        <f t="shared" si="216"/>
        <v>#VALUE!</v>
      </c>
      <c r="S1038" s="130" t="e">
        <f t="shared" si="217"/>
        <v>#VALUE!</v>
      </c>
      <c r="T1038" s="55">
        <v>0</v>
      </c>
      <c r="U1038" s="113" t="e">
        <f t="shared" si="218"/>
        <v>#VALUE!</v>
      </c>
      <c r="V1038" s="11"/>
      <c r="W1038" s="11"/>
      <c r="AC1038" s="100" t="str">
        <f t="shared" si="219"/>
        <v/>
      </c>
      <c r="AD1038" s="129" t="e">
        <f t="shared" si="220"/>
        <v>#VALUE!</v>
      </c>
      <c r="AE1038" s="5" t="e">
        <f t="shared" si="221"/>
        <v>#VALUE!</v>
      </c>
    </row>
    <row r="1039" spans="1:31" x14ac:dyDescent="0.2">
      <c r="A1039" s="41" t="str">
        <f>IF(F1039="","",1+MAX(A$10:A1038))</f>
        <v/>
      </c>
      <c r="B1039" s="10"/>
      <c r="C1039" s="20">
        <v>461</v>
      </c>
      <c r="D1039" s="18" t="s">
        <v>32</v>
      </c>
      <c r="E1039" s="113"/>
      <c r="F1039" s="11"/>
      <c r="G1039" s="113"/>
      <c r="H1039" s="114">
        <v>0</v>
      </c>
      <c r="I1039" s="113">
        <f t="shared" si="222"/>
        <v>0</v>
      </c>
      <c r="J1039" s="113">
        <f t="shared" si="223"/>
        <v>0</v>
      </c>
      <c r="K1039" s="113" t="str">
        <f>IF(ISERROR(VLOOKUP(AC1039,Nachträge!$A$2:$Y$646,25,FALSE)),"",VLOOKUP(AC1039,Nachträge!$A$2:$Y$646,25,FALSE))</f>
        <v/>
      </c>
      <c r="L1039" s="114">
        <v>0</v>
      </c>
      <c r="M1039" s="113" t="e">
        <f t="shared" si="224"/>
        <v>#VALUE!</v>
      </c>
      <c r="N1039" s="113" t="e">
        <f t="shared" si="225"/>
        <v>#VALUE!</v>
      </c>
      <c r="O1039" s="113" t="e">
        <f t="shared" si="226"/>
        <v>#VALUE!</v>
      </c>
      <c r="P1039" s="113" t="e">
        <f t="shared" si="227"/>
        <v>#VALUE!</v>
      </c>
      <c r="Q1039" s="113">
        <f>SUMIFS(Zahlungsfreigabe!$L$12:$L$1000,Zahlungsfreigabe!$C$12:$C$1000,Baukosten!F1039,Zahlungsfreigabe!$E$12:$E$1000,D1039)</f>
        <v>0</v>
      </c>
      <c r="R1039" s="113" t="e">
        <f t="shared" si="216"/>
        <v>#VALUE!</v>
      </c>
      <c r="S1039" s="130" t="e">
        <f t="shared" si="217"/>
        <v>#VALUE!</v>
      </c>
      <c r="T1039" s="55">
        <v>0</v>
      </c>
      <c r="U1039" s="113" t="e">
        <f t="shared" si="218"/>
        <v>#VALUE!</v>
      </c>
      <c r="V1039" s="11"/>
      <c r="W1039" s="11"/>
      <c r="AC1039" s="100" t="str">
        <f t="shared" si="219"/>
        <v/>
      </c>
      <c r="AD1039" s="129" t="e">
        <f t="shared" si="220"/>
        <v>#VALUE!</v>
      </c>
      <c r="AE1039" s="5" t="e">
        <f t="shared" si="221"/>
        <v>#VALUE!</v>
      </c>
    </row>
    <row r="1040" spans="1:31" s="25" customFormat="1" x14ac:dyDescent="0.2">
      <c r="A1040" s="41" t="str">
        <f>IF(F1040="","",1+MAX(A$10:A1039))</f>
        <v/>
      </c>
      <c r="B1040" s="21"/>
      <c r="C1040" s="19" t="s">
        <v>12</v>
      </c>
      <c r="D1040" s="19"/>
      <c r="E1040" s="115">
        <f>SUM(E872:E1039)</f>
        <v>0</v>
      </c>
      <c r="F1040" s="11"/>
      <c r="G1040" s="115">
        <f>SUM(G872:G1039)</f>
        <v>0</v>
      </c>
      <c r="H1040" s="114"/>
      <c r="I1040" s="115">
        <f>-SUM(I872:I1039)</f>
        <v>0</v>
      </c>
      <c r="J1040" s="115">
        <f>SUM(J872:J1039)</f>
        <v>0</v>
      </c>
      <c r="K1040" s="115">
        <f>SUM(K872:K1039)</f>
        <v>0</v>
      </c>
      <c r="L1040" s="153"/>
      <c r="M1040" s="115" t="e">
        <f>-SUM(M872:M1039)</f>
        <v>#VALUE!</v>
      </c>
      <c r="N1040" s="115" t="e">
        <f t="shared" ref="N1040:S1040" si="228">SUM(N872:N1039)</f>
        <v>#VALUE!</v>
      </c>
      <c r="O1040" s="115" t="e">
        <f t="shared" si="228"/>
        <v>#VALUE!</v>
      </c>
      <c r="P1040" s="115" t="e">
        <f t="shared" si="228"/>
        <v>#VALUE!</v>
      </c>
      <c r="Q1040" s="115">
        <f t="shared" si="228"/>
        <v>0</v>
      </c>
      <c r="R1040" s="19" t="e">
        <f t="shared" si="228"/>
        <v>#VALUE!</v>
      </c>
      <c r="S1040" s="156" t="e">
        <f t="shared" si="228"/>
        <v>#VALUE!</v>
      </c>
      <c r="T1040" s="19"/>
      <c r="U1040" s="115" t="e">
        <f>-SUM(U872:U1039)</f>
        <v>#VALUE!</v>
      </c>
      <c r="V1040" s="11"/>
      <c r="W1040" s="11"/>
      <c r="AC1040" s="100" t="str">
        <f t="shared" si="219"/>
        <v/>
      </c>
      <c r="AD1040" s="129">
        <f t="shared" si="220"/>
        <v>0</v>
      </c>
      <c r="AE1040" s="5">
        <f t="shared" si="221"/>
        <v>0</v>
      </c>
    </row>
    <row r="1041" spans="1:31" s="22" customFormat="1" x14ac:dyDescent="0.2">
      <c r="A1041" s="41" t="str">
        <f>IF(F1041="","",1+MAX(A$10:A1040))</f>
        <v/>
      </c>
      <c r="B1041" s="21">
        <v>500</v>
      </c>
      <c r="C1041" s="19" t="s">
        <v>4</v>
      </c>
      <c r="D1041" s="23"/>
      <c r="E1041" s="113"/>
      <c r="F1041" s="11"/>
      <c r="G1041" s="113"/>
      <c r="H1041" s="114"/>
      <c r="I1041" s="113"/>
      <c r="J1041" s="113"/>
      <c r="K1041" s="113"/>
      <c r="L1041" s="114"/>
      <c r="M1041" s="113"/>
      <c r="N1041" s="113"/>
      <c r="O1041" s="113"/>
      <c r="P1041" s="113"/>
      <c r="Q1041" s="113"/>
      <c r="R1041" s="11"/>
      <c r="S1041" s="104"/>
      <c r="T1041" s="11"/>
      <c r="U1041" s="11"/>
      <c r="V1041" s="11"/>
      <c r="W1041" s="11"/>
      <c r="AC1041" s="100" t="str">
        <f t="shared" si="219"/>
        <v/>
      </c>
      <c r="AD1041" s="129">
        <f t="shared" si="220"/>
        <v>0</v>
      </c>
      <c r="AE1041" s="5">
        <f t="shared" si="221"/>
        <v>0</v>
      </c>
    </row>
    <row r="1042" spans="1:31" s="22" customFormat="1" x14ac:dyDescent="0.2">
      <c r="A1042" s="41" t="str">
        <f>IF(F1042="","",1+MAX(A$10:A1041))</f>
        <v/>
      </c>
      <c r="B1042" s="21"/>
      <c r="C1042" s="20">
        <v>510</v>
      </c>
      <c r="D1042" s="23" t="s">
        <v>117</v>
      </c>
      <c r="E1042" s="113"/>
      <c r="F1042" s="11"/>
      <c r="G1042" s="113"/>
      <c r="H1042" s="114">
        <v>0</v>
      </c>
      <c r="I1042" s="113">
        <f t="shared" si="222"/>
        <v>0</v>
      </c>
      <c r="J1042" s="113">
        <f t="shared" si="223"/>
        <v>0</v>
      </c>
      <c r="K1042" s="113" t="str">
        <f>IF(ISERROR(VLOOKUP(AC1042,Nachträge!$A$2:$Y$646,25,FALSE)),"",VLOOKUP(AC1042,Nachträge!$A$2:$Y$646,25,FALSE))</f>
        <v/>
      </c>
      <c r="L1042" s="114">
        <v>0</v>
      </c>
      <c r="M1042" s="113" t="e">
        <f t="shared" si="224"/>
        <v>#VALUE!</v>
      </c>
      <c r="N1042" s="113" t="e">
        <f t="shared" si="225"/>
        <v>#VALUE!</v>
      </c>
      <c r="O1042" s="113" t="e">
        <f t="shared" si="226"/>
        <v>#VALUE!</v>
      </c>
      <c r="P1042" s="113" t="e">
        <f t="shared" si="227"/>
        <v>#VALUE!</v>
      </c>
      <c r="Q1042" s="133">
        <f>SUMIFS(Zahlungsfreigabe!$M$12:$M$1000,Zahlungsfreigabe!$C$12:$C$1000,Baukosten!F1042,Zahlungsfreigabe!$E$12:$E$1000,D1042)</f>
        <v>0</v>
      </c>
      <c r="R1042" s="113" t="e">
        <f t="shared" ref="R1042" si="229">(J1042+K1042)-Q1042</f>
        <v>#VALUE!</v>
      </c>
      <c r="S1042" s="130" t="e">
        <f t="shared" ref="S1042" si="230">SUM(J1042+K1042)</f>
        <v>#VALUE!</v>
      </c>
      <c r="T1042" s="55">
        <v>0</v>
      </c>
      <c r="U1042" s="113" t="e">
        <f t="shared" ref="U1042" si="231">-SUM(J1042+K1042)*T1042</f>
        <v>#VALUE!</v>
      </c>
      <c r="V1042" s="11"/>
      <c r="W1042" s="11"/>
      <c r="AC1042" s="100" t="str">
        <f t="shared" si="219"/>
        <v/>
      </c>
      <c r="AD1042" s="129" t="e">
        <f t="shared" si="220"/>
        <v>#VALUE!</v>
      </c>
      <c r="AE1042" s="5" t="e">
        <f t="shared" si="221"/>
        <v>#VALUE!</v>
      </c>
    </row>
    <row r="1043" spans="1:31" s="22" customFormat="1" x14ac:dyDescent="0.2">
      <c r="A1043" s="41" t="str">
        <f>IF(F1043="","",1+MAX(A$10:A1042))</f>
        <v/>
      </c>
      <c r="B1043" s="21"/>
      <c r="C1043" s="20">
        <v>510</v>
      </c>
      <c r="D1043" s="23" t="s">
        <v>117</v>
      </c>
      <c r="E1043" s="113"/>
      <c r="F1043" s="11"/>
      <c r="G1043" s="113"/>
      <c r="H1043" s="114">
        <v>0</v>
      </c>
      <c r="I1043" s="113">
        <f t="shared" si="222"/>
        <v>0</v>
      </c>
      <c r="J1043" s="113">
        <f t="shared" si="223"/>
        <v>0</v>
      </c>
      <c r="K1043" s="113" t="str">
        <f>IF(ISERROR(VLOOKUP(AC1043,Nachträge!$A$2:$Y$646,25,FALSE)),"",VLOOKUP(AC1043,Nachträge!$A$2:$Y$646,25,FALSE))</f>
        <v/>
      </c>
      <c r="L1043" s="114">
        <v>0</v>
      </c>
      <c r="M1043" s="113" t="e">
        <f t="shared" si="224"/>
        <v>#VALUE!</v>
      </c>
      <c r="N1043" s="113" t="e">
        <f t="shared" si="225"/>
        <v>#VALUE!</v>
      </c>
      <c r="O1043" s="113" t="e">
        <f t="shared" si="226"/>
        <v>#VALUE!</v>
      </c>
      <c r="P1043" s="113" t="e">
        <f t="shared" si="227"/>
        <v>#VALUE!</v>
      </c>
      <c r="Q1043" s="113">
        <f>SUMIFS(Zahlungsfreigabe!$M$12:$M$1000,Zahlungsfreigabe!$C$12:$C$1000,Baukosten!F1043,Zahlungsfreigabe!$E$12:$E$1000,D1043)</f>
        <v>0</v>
      </c>
      <c r="R1043" s="113" t="e">
        <f t="shared" ref="R1043:R1044" si="232">(J1043+K1043)-Q1043</f>
        <v>#VALUE!</v>
      </c>
      <c r="S1043" s="130" t="e">
        <f t="shared" ref="S1043:S1044" si="233">SUM(J1043+K1043)</f>
        <v>#VALUE!</v>
      </c>
      <c r="T1043" s="55">
        <v>0</v>
      </c>
      <c r="U1043" s="113" t="e">
        <f t="shared" ref="U1043:U1044" si="234">-SUM(J1043+K1043)*T1043</f>
        <v>#VALUE!</v>
      </c>
      <c r="V1043" s="11"/>
      <c r="W1043" s="11"/>
      <c r="AC1043" s="100" t="str">
        <f t="shared" si="219"/>
        <v/>
      </c>
      <c r="AD1043" s="129" t="e">
        <f t="shared" si="220"/>
        <v>#VALUE!</v>
      </c>
      <c r="AE1043" s="5" t="e">
        <f t="shared" si="221"/>
        <v>#VALUE!</v>
      </c>
    </row>
    <row r="1044" spans="1:31" s="22" customFormat="1" x14ac:dyDescent="0.2">
      <c r="A1044" s="41" t="str">
        <f>IF(F1044="","",1+MAX(A$10:A1043))</f>
        <v/>
      </c>
      <c r="B1044" s="21"/>
      <c r="C1044" s="20">
        <v>510</v>
      </c>
      <c r="D1044" s="23" t="s">
        <v>117</v>
      </c>
      <c r="E1044" s="113"/>
      <c r="F1044" s="11"/>
      <c r="G1044" s="113"/>
      <c r="H1044" s="114">
        <v>0</v>
      </c>
      <c r="I1044" s="113">
        <f t="shared" si="222"/>
        <v>0</v>
      </c>
      <c r="J1044" s="113">
        <f t="shared" si="223"/>
        <v>0</v>
      </c>
      <c r="K1044" s="113" t="str">
        <f>IF(ISERROR(VLOOKUP(AC1044,Nachträge!$A$2:$Y$646,25,FALSE)),"",VLOOKUP(AC1044,Nachträge!$A$2:$Y$646,25,FALSE))</f>
        <v/>
      </c>
      <c r="L1044" s="114">
        <v>0</v>
      </c>
      <c r="M1044" s="113" t="e">
        <f t="shared" si="224"/>
        <v>#VALUE!</v>
      </c>
      <c r="N1044" s="113" t="e">
        <f t="shared" si="225"/>
        <v>#VALUE!</v>
      </c>
      <c r="O1044" s="113" t="e">
        <f t="shared" si="226"/>
        <v>#VALUE!</v>
      </c>
      <c r="P1044" s="113" t="e">
        <f t="shared" si="227"/>
        <v>#VALUE!</v>
      </c>
      <c r="Q1044" s="113">
        <f>SUMIFS(Zahlungsfreigabe!$M$12:$M$1000,Zahlungsfreigabe!$C$12:$C$1000,Baukosten!F1044,Zahlungsfreigabe!$E$12:$E$1000,D1044)</f>
        <v>0</v>
      </c>
      <c r="R1044" s="113" t="e">
        <f t="shared" si="232"/>
        <v>#VALUE!</v>
      </c>
      <c r="S1044" s="130" t="e">
        <f t="shared" si="233"/>
        <v>#VALUE!</v>
      </c>
      <c r="T1044" s="55">
        <v>0</v>
      </c>
      <c r="U1044" s="113" t="e">
        <f t="shared" si="234"/>
        <v>#VALUE!</v>
      </c>
      <c r="V1044" s="11"/>
      <c r="W1044" s="11"/>
      <c r="AC1044" s="100" t="str">
        <f t="shared" si="219"/>
        <v/>
      </c>
      <c r="AD1044" s="129" t="e">
        <f t="shared" si="220"/>
        <v>#VALUE!</v>
      </c>
      <c r="AE1044" s="5" t="e">
        <f t="shared" si="221"/>
        <v>#VALUE!</v>
      </c>
    </row>
    <row r="1045" spans="1:31" s="22" customFormat="1" x14ac:dyDescent="0.2">
      <c r="A1045" s="41" t="str">
        <f>IF(F1045="","",1+MAX(A$10:A1044))</f>
        <v/>
      </c>
      <c r="B1045" s="21"/>
      <c r="C1045" s="20">
        <v>510</v>
      </c>
      <c r="D1045" s="23" t="s">
        <v>117</v>
      </c>
      <c r="E1045" s="113"/>
      <c r="F1045" s="11"/>
      <c r="G1045" s="113"/>
      <c r="H1045" s="114">
        <v>0</v>
      </c>
      <c r="I1045" s="113">
        <f t="shared" si="222"/>
        <v>0</v>
      </c>
      <c r="J1045" s="113">
        <f t="shared" si="223"/>
        <v>0</v>
      </c>
      <c r="K1045" s="113" t="str">
        <f>IF(ISERROR(VLOOKUP(AC1045,Nachträge!$A$2:$Y$646,25,FALSE)),"",VLOOKUP(AC1045,Nachträge!$A$2:$Y$646,25,FALSE))</f>
        <v/>
      </c>
      <c r="L1045" s="114">
        <v>0</v>
      </c>
      <c r="M1045" s="113" t="e">
        <f t="shared" si="224"/>
        <v>#VALUE!</v>
      </c>
      <c r="N1045" s="113" t="e">
        <f t="shared" si="225"/>
        <v>#VALUE!</v>
      </c>
      <c r="O1045" s="113" t="e">
        <f t="shared" si="226"/>
        <v>#VALUE!</v>
      </c>
      <c r="P1045" s="113" t="e">
        <f t="shared" si="227"/>
        <v>#VALUE!</v>
      </c>
      <c r="Q1045" s="113">
        <f>SUMIFS(Zahlungsfreigabe!$M$12:$M$1000,Zahlungsfreigabe!$C$12:$C$1000,Baukosten!F1045,Zahlungsfreigabe!$E$12:$E$1000,D1045)</f>
        <v>0</v>
      </c>
      <c r="R1045" s="113" t="e">
        <f t="shared" ref="R1045:R1065" si="235">(J1045+K1045)-Q1045</f>
        <v>#VALUE!</v>
      </c>
      <c r="S1045" s="130" t="e">
        <f t="shared" ref="S1045:S1065" si="236">SUM(J1045+K1045)</f>
        <v>#VALUE!</v>
      </c>
      <c r="T1045" s="55">
        <v>0</v>
      </c>
      <c r="U1045" s="113" t="e">
        <f t="shared" ref="U1045:U1065" si="237">-SUM(J1045+K1045)*T1045</f>
        <v>#VALUE!</v>
      </c>
      <c r="V1045" s="11"/>
      <c r="W1045" s="11"/>
      <c r="AC1045" s="100" t="str">
        <f t="shared" si="219"/>
        <v/>
      </c>
      <c r="AD1045" s="129" t="e">
        <f t="shared" si="220"/>
        <v>#VALUE!</v>
      </c>
      <c r="AE1045" s="5" t="e">
        <f t="shared" si="221"/>
        <v>#VALUE!</v>
      </c>
    </row>
    <row r="1046" spans="1:31" s="22" customFormat="1" x14ac:dyDescent="0.2">
      <c r="A1046" s="41" t="str">
        <f>IF(F1046="","",1+MAX(A$10:A1045))</f>
        <v/>
      </c>
      <c r="B1046" s="21"/>
      <c r="C1046" s="20">
        <v>510</v>
      </c>
      <c r="D1046" s="23" t="s">
        <v>117</v>
      </c>
      <c r="E1046" s="113"/>
      <c r="F1046" s="11"/>
      <c r="G1046" s="113"/>
      <c r="H1046" s="114">
        <v>0</v>
      </c>
      <c r="I1046" s="113">
        <f t="shared" si="222"/>
        <v>0</v>
      </c>
      <c r="J1046" s="113">
        <f t="shared" si="223"/>
        <v>0</v>
      </c>
      <c r="K1046" s="113" t="str">
        <f>IF(ISERROR(VLOOKUP(AC1046,Nachträge!$A$2:$Y$646,25,FALSE)),"",VLOOKUP(AC1046,Nachträge!$A$2:$Y$646,25,FALSE))</f>
        <v/>
      </c>
      <c r="L1046" s="114">
        <v>0</v>
      </c>
      <c r="M1046" s="113" t="e">
        <f t="shared" si="224"/>
        <v>#VALUE!</v>
      </c>
      <c r="N1046" s="113" t="e">
        <f t="shared" si="225"/>
        <v>#VALUE!</v>
      </c>
      <c r="O1046" s="113" t="e">
        <f t="shared" si="226"/>
        <v>#VALUE!</v>
      </c>
      <c r="P1046" s="113" t="e">
        <f t="shared" si="227"/>
        <v>#VALUE!</v>
      </c>
      <c r="Q1046" s="113">
        <f>SUMIFS(Zahlungsfreigabe!$M$12:$M$1000,Zahlungsfreigabe!$C$12:$C$1000,Baukosten!F1046,Zahlungsfreigabe!$E$12:$E$1000,D1046)</f>
        <v>0</v>
      </c>
      <c r="R1046" s="113" t="e">
        <f t="shared" si="235"/>
        <v>#VALUE!</v>
      </c>
      <c r="S1046" s="130" t="e">
        <f t="shared" si="236"/>
        <v>#VALUE!</v>
      </c>
      <c r="T1046" s="55">
        <v>0</v>
      </c>
      <c r="U1046" s="113" t="e">
        <f t="shared" si="237"/>
        <v>#VALUE!</v>
      </c>
      <c r="V1046" s="11"/>
      <c r="W1046" s="11"/>
      <c r="AC1046" s="100" t="str">
        <f t="shared" si="219"/>
        <v/>
      </c>
      <c r="AD1046" s="129" t="e">
        <f t="shared" si="220"/>
        <v>#VALUE!</v>
      </c>
      <c r="AE1046" s="5" t="e">
        <f t="shared" si="221"/>
        <v>#VALUE!</v>
      </c>
    </row>
    <row r="1047" spans="1:31" s="22" customFormat="1" x14ac:dyDescent="0.2">
      <c r="A1047" s="41" t="str">
        <f>IF(F1047="","",1+MAX(A$10:A1046))</f>
        <v/>
      </c>
      <c r="B1047" s="21"/>
      <c r="C1047" s="20">
        <v>520</v>
      </c>
      <c r="D1047" s="23" t="s">
        <v>118</v>
      </c>
      <c r="E1047" s="113"/>
      <c r="F1047" s="11"/>
      <c r="G1047" s="113"/>
      <c r="H1047" s="114">
        <v>0</v>
      </c>
      <c r="I1047" s="113">
        <f t="shared" si="222"/>
        <v>0</v>
      </c>
      <c r="J1047" s="113">
        <f t="shared" si="223"/>
        <v>0</v>
      </c>
      <c r="K1047" s="113" t="str">
        <f>IF(ISERROR(VLOOKUP(AC1047,Nachträge!$A$2:$Y$646,25,FALSE)),"",VLOOKUP(AC1047,Nachträge!$A$2:$Y$646,25,FALSE))</f>
        <v/>
      </c>
      <c r="L1047" s="114">
        <v>0</v>
      </c>
      <c r="M1047" s="113" t="e">
        <f t="shared" si="224"/>
        <v>#VALUE!</v>
      </c>
      <c r="N1047" s="113" t="e">
        <f t="shared" si="225"/>
        <v>#VALUE!</v>
      </c>
      <c r="O1047" s="113" t="e">
        <f t="shared" si="226"/>
        <v>#VALUE!</v>
      </c>
      <c r="P1047" s="113" t="e">
        <f t="shared" si="227"/>
        <v>#VALUE!</v>
      </c>
      <c r="Q1047" s="113">
        <f>SUMIFS(Zahlungsfreigabe!$M$12:$M$1000,Zahlungsfreigabe!$C$12:$C$1000,Baukosten!F1047,Zahlungsfreigabe!$E$12:$E$1000,D1047)</f>
        <v>0</v>
      </c>
      <c r="R1047" s="113" t="e">
        <f t="shared" si="235"/>
        <v>#VALUE!</v>
      </c>
      <c r="S1047" s="130" t="e">
        <f t="shared" si="236"/>
        <v>#VALUE!</v>
      </c>
      <c r="T1047" s="55">
        <v>0</v>
      </c>
      <c r="U1047" s="113" t="e">
        <f t="shared" si="237"/>
        <v>#VALUE!</v>
      </c>
      <c r="V1047" s="11"/>
      <c r="W1047" s="11"/>
      <c r="AC1047" s="100" t="str">
        <f t="shared" si="219"/>
        <v/>
      </c>
      <c r="AD1047" s="129" t="e">
        <f t="shared" si="220"/>
        <v>#VALUE!</v>
      </c>
      <c r="AE1047" s="5" t="e">
        <f t="shared" si="221"/>
        <v>#VALUE!</v>
      </c>
    </row>
    <row r="1048" spans="1:31" s="22" customFormat="1" x14ac:dyDescent="0.2">
      <c r="A1048" s="41" t="str">
        <f>IF(F1048="","",1+MAX(A$10:A1047))</f>
        <v/>
      </c>
      <c r="B1048" s="21"/>
      <c r="C1048" s="20">
        <v>520</v>
      </c>
      <c r="D1048" s="23" t="s">
        <v>118</v>
      </c>
      <c r="E1048" s="113"/>
      <c r="F1048" s="11"/>
      <c r="G1048" s="113"/>
      <c r="H1048" s="114">
        <v>0</v>
      </c>
      <c r="I1048" s="113">
        <f t="shared" si="222"/>
        <v>0</v>
      </c>
      <c r="J1048" s="113">
        <f t="shared" si="223"/>
        <v>0</v>
      </c>
      <c r="K1048" s="113" t="str">
        <f>IF(ISERROR(VLOOKUP(AC1048,Nachträge!$A$2:$Y$646,25,FALSE)),"",VLOOKUP(AC1048,Nachträge!$A$2:$Y$646,25,FALSE))</f>
        <v/>
      </c>
      <c r="L1048" s="114">
        <v>0</v>
      </c>
      <c r="M1048" s="113" t="e">
        <f t="shared" si="224"/>
        <v>#VALUE!</v>
      </c>
      <c r="N1048" s="113" t="e">
        <f t="shared" si="225"/>
        <v>#VALUE!</v>
      </c>
      <c r="O1048" s="113" t="e">
        <f t="shared" si="226"/>
        <v>#VALUE!</v>
      </c>
      <c r="P1048" s="113" t="e">
        <f t="shared" si="227"/>
        <v>#VALUE!</v>
      </c>
      <c r="Q1048" s="113">
        <f>SUMIFS(Zahlungsfreigabe!$M$12:$M$1000,Zahlungsfreigabe!$C$12:$C$1000,Baukosten!F1048,Zahlungsfreigabe!$E$12:$E$1000,D1048)</f>
        <v>0</v>
      </c>
      <c r="R1048" s="113" t="e">
        <f t="shared" si="235"/>
        <v>#VALUE!</v>
      </c>
      <c r="S1048" s="130" t="e">
        <f t="shared" si="236"/>
        <v>#VALUE!</v>
      </c>
      <c r="T1048" s="55">
        <v>0</v>
      </c>
      <c r="U1048" s="113" t="e">
        <f t="shared" si="237"/>
        <v>#VALUE!</v>
      </c>
      <c r="V1048" s="11"/>
      <c r="W1048" s="11"/>
      <c r="AC1048" s="100" t="str">
        <f t="shared" si="219"/>
        <v/>
      </c>
      <c r="AD1048" s="129" t="e">
        <f t="shared" si="220"/>
        <v>#VALUE!</v>
      </c>
      <c r="AE1048" s="5" t="e">
        <f t="shared" si="221"/>
        <v>#VALUE!</v>
      </c>
    </row>
    <row r="1049" spans="1:31" s="22" customFormat="1" x14ac:dyDescent="0.2">
      <c r="A1049" s="41" t="str">
        <f>IF(F1049="","",1+MAX(A$10:A1048))</f>
        <v/>
      </c>
      <c r="B1049" s="21"/>
      <c r="C1049" s="20">
        <v>520</v>
      </c>
      <c r="D1049" s="23" t="s">
        <v>118</v>
      </c>
      <c r="E1049" s="113"/>
      <c r="F1049" s="11"/>
      <c r="G1049" s="113"/>
      <c r="H1049" s="114">
        <v>0</v>
      </c>
      <c r="I1049" s="113">
        <f t="shared" si="222"/>
        <v>0</v>
      </c>
      <c r="J1049" s="113">
        <f t="shared" si="223"/>
        <v>0</v>
      </c>
      <c r="K1049" s="113" t="str">
        <f>IF(ISERROR(VLOOKUP(AC1049,Nachträge!$A$2:$Y$646,25,FALSE)),"",VLOOKUP(AC1049,Nachträge!$A$2:$Y$646,25,FALSE))</f>
        <v/>
      </c>
      <c r="L1049" s="114">
        <v>0</v>
      </c>
      <c r="M1049" s="113" t="e">
        <f t="shared" si="224"/>
        <v>#VALUE!</v>
      </c>
      <c r="N1049" s="113" t="e">
        <f t="shared" si="225"/>
        <v>#VALUE!</v>
      </c>
      <c r="O1049" s="113" t="e">
        <f t="shared" si="226"/>
        <v>#VALUE!</v>
      </c>
      <c r="P1049" s="113" t="e">
        <f t="shared" si="227"/>
        <v>#VALUE!</v>
      </c>
      <c r="Q1049" s="113">
        <f>SUMIFS(Zahlungsfreigabe!$M$12:$M$1000,Zahlungsfreigabe!$C$12:$C$1000,Baukosten!F1049,Zahlungsfreigabe!$E$12:$E$1000,D1049)</f>
        <v>0</v>
      </c>
      <c r="R1049" s="113" t="e">
        <f t="shared" si="235"/>
        <v>#VALUE!</v>
      </c>
      <c r="S1049" s="130" t="e">
        <f t="shared" si="236"/>
        <v>#VALUE!</v>
      </c>
      <c r="T1049" s="55">
        <v>0</v>
      </c>
      <c r="U1049" s="113" t="e">
        <f t="shared" si="237"/>
        <v>#VALUE!</v>
      </c>
      <c r="V1049" s="11"/>
      <c r="W1049" s="11"/>
      <c r="AC1049" s="100" t="str">
        <f t="shared" si="219"/>
        <v/>
      </c>
      <c r="AD1049" s="129" t="e">
        <f t="shared" si="220"/>
        <v>#VALUE!</v>
      </c>
      <c r="AE1049" s="5" t="e">
        <f t="shared" si="221"/>
        <v>#VALUE!</v>
      </c>
    </row>
    <row r="1050" spans="1:31" s="22" customFormat="1" x14ac:dyDescent="0.2">
      <c r="A1050" s="41" t="str">
        <f>IF(F1050="","",1+MAX(A$10:A1049))</f>
        <v/>
      </c>
      <c r="B1050" s="21"/>
      <c r="C1050" s="20">
        <v>520</v>
      </c>
      <c r="D1050" s="23" t="s">
        <v>118</v>
      </c>
      <c r="E1050" s="113"/>
      <c r="F1050" s="11"/>
      <c r="G1050" s="113"/>
      <c r="H1050" s="114">
        <v>0</v>
      </c>
      <c r="I1050" s="113">
        <f t="shared" si="222"/>
        <v>0</v>
      </c>
      <c r="J1050" s="113">
        <f t="shared" si="223"/>
        <v>0</v>
      </c>
      <c r="K1050" s="113" t="str">
        <f>IF(ISERROR(VLOOKUP(AC1050,Nachträge!$A$2:$Y$646,25,FALSE)),"",VLOOKUP(AC1050,Nachträge!$A$2:$Y$646,25,FALSE))</f>
        <v/>
      </c>
      <c r="L1050" s="114">
        <v>0</v>
      </c>
      <c r="M1050" s="113" t="e">
        <f t="shared" si="224"/>
        <v>#VALUE!</v>
      </c>
      <c r="N1050" s="113" t="e">
        <f t="shared" si="225"/>
        <v>#VALUE!</v>
      </c>
      <c r="O1050" s="113" t="e">
        <f t="shared" si="226"/>
        <v>#VALUE!</v>
      </c>
      <c r="P1050" s="113" t="e">
        <f t="shared" si="227"/>
        <v>#VALUE!</v>
      </c>
      <c r="Q1050" s="113">
        <f>SUMIFS(Zahlungsfreigabe!$M$12:$M$1000,Zahlungsfreigabe!$C$12:$C$1000,Baukosten!F1050,Zahlungsfreigabe!$E$12:$E$1000,D1050)</f>
        <v>0</v>
      </c>
      <c r="R1050" s="113" t="e">
        <f t="shared" si="235"/>
        <v>#VALUE!</v>
      </c>
      <c r="S1050" s="130" t="e">
        <f t="shared" si="236"/>
        <v>#VALUE!</v>
      </c>
      <c r="T1050" s="55">
        <v>0</v>
      </c>
      <c r="U1050" s="113" t="e">
        <f t="shared" si="237"/>
        <v>#VALUE!</v>
      </c>
      <c r="V1050" s="11"/>
      <c r="W1050" s="11"/>
      <c r="AC1050" s="100" t="str">
        <f t="shared" si="219"/>
        <v/>
      </c>
      <c r="AD1050" s="129" t="e">
        <f t="shared" si="220"/>
        <v>#VALUE!</v>
      </c>
      <c r="AE1050" s="5" t="e">
        <f t="shared" si="221"/>
        <v>#VALUE!</v>
      </c>
    </row>
    <row r="1051" spans="1:31" s="22" customFormat="1" x14ac:dyDescent="0.2">
      <c r="A1051" s="41" t="str">
        <f>IF(F1051="","",1+MAX(A$10:A1050))</f>
        <v/>
      </c>
      <c r="B1051" s="21"/>
      <c r="C1051" s="20">
        <v>520</v>
      </c>
      <c r="D1051" s="23" t="s">
        <v>118</v>
      </c>
      <c r="E1051" s="113"/>
      <c r="F1051" s="11"/>
      <c r="G1051" s="113"/>
      <c r="H1051" s="114">
        <v>0</v>
      </c>
      <c r="I1051" s="113">
        <f t="shared" si="222"/>
        <v>0</v>
      </c>
      <c r="J1051" s="113">
        <f t="shared" si="223"/>
        <v>0</v>
      </c>
      <c r="K1051" s="113" t="str">
        <f>IF(ISERROR(VLOOKUP(AC1051,Nachträge!$A$2:$Y$646,25,FALSE)),"",VLOOKUP(AC1051,Nachträge!$A$2:$Y$646,25,FALSE))</f>
        <v/>
      </c>
      <c r="L1051" s="114">
        <v>0</v>
      </c>
      <c r="M1051" s="113" t="e">
        <f t="shared" si="224"/>
        <v>#VALUE!</v>
      </c>
      <c r="N1051" s="113" t="e">
        <f t="shared" si="225"/>
        <v>#VALUE!</v>
      </c>
      <c r="O1051" s="113" t="e">
        <f t="shared" si="226"/>
        <v>#VALUE!</v>
      </c>
      <c r="P1051" s="113" t="e">
        <f t="shared" si="227"/>
        <v>#VALUE!</v>
      </c>
      <c r="Q1051" s="113">
        <f>SUMIFS(Zahlungsfreigabe!$M$12:$M$1000,Zahlungsfreigabe!$C$12:$C$1000,Baukosten!F1051,Zahlungsfreigabe!$E$12:$E$1000,D1051)</f>
        <v>0</v>
      </c>
      <c r="R1051" s="113" t="e">
        <f t="shared" si="235"/>
        <v>#VALUE!</v>
      </c>
      <c r="S1051" s="130" t="e">
        <f t="shared" si="236"/>
        <v>#VALUE!</v>
      </c>
      <c r="T1051" s="55">
        <v>0</v>
      </c>
      <c r="U1051" s="113" t="e">
        <f t="shared" si="237"/>
        <v>#VALUE!</v>
      </c>
      <c r="V1051" s="11"/>
      <c r="W1051" s="11"/>
      <c r="AC1051" s="100" t="str">
        <f t="shared" si="219"/>
        <v/>
      </c>
      <c r="AD1051" s="129" t="e">
        <f t="shared" si="220"/>
        <v>#VALUE!</v>
      </c>
      <c r="AE1051" s="5" t="e">
        <f t="shared" si="221"/>
        <v>#VALUE!</v>
      </c>
    </row>
    <row r="1052" spans="1:31" s="22" customFormat="1" x14ac:dyDescent="0.2">
      <c r="A1052" s="41" t="str">
        <f>IF(F1052="","",1+MAX(A$10:A1051))</f>
        <v/>
      </c>
      <c r="B1052" s="21"/>
      <c r="C1052" s="20">
        <v>530</v>
      </c>
      <c r="D1052" s="23" t="s">
        <v>119</v>
      </c>
      <c r="E1052" s="113"/>
      <c r="F1052" s="11"/>
      <c r="G1052" s="113"/>
      <c r="H1052" s="114">
        <v>0</v>
      </c>
      <c r="I1052" s="113">
        <f t="shared" si="222"/>
        <v>0</v>
      </c>
      <c r="J1052" s="113">
        <f t="shared" si="223"/>
        <v>0</v>
      </c>
      <c r="K1052" s="113" t="str">
        <f>IF(ISERROR(VLOOKUP(AC1052,Nachträge!$A$2:$Y$646,25,FALSE)),"",VLOOKUP(AC1052,Nachträge!$A$2:$Y$646,25,FALSE))</f>
        <v/>
      </c>
      <c r="L1052" s="114">
        <v>0</v>
      </c>
      <c r="M1052" s="113" t="e">
        <f t="shared" si="224"/>
        <v>#VALUE!</v>
      </c>
      <c r="N1052" s="113" t="e">
        <f t="shared" si="225"/>
        <v>#VALUE!</v>
      </c>
      <c r="O1052" s="113" t="e">
        <f t="shared" si="226"/>
        <v>#VALUE!</v>
      </c>
      <c r="P1052" s="113" t="e">
        <f t="shared" si="227"/>
        <v>#VALUE!</v>
      </c>
      <c r="Q1052" s="113">
        <f>SUMIFS(Zahlungsfreigabe!$M$12:$M$1000,Zahlungsfreigabe!$C$12:$C$1000,Baukosten!F1052,Zahlungsfreigabe!$E$12:$E$1000,D1052)</f>
        <v>0</v>
      </c>
      <c r="R1052" s="113" t="e">
        <f t="shared" si="235"/>
        <v>#VALUE!</v>
      </c>
      <c r="S1052" s="130" t="e">
        <f t="shared" si="236"/>
        <v>#VALUE!</v>
      </c>
      <c r="T1052" s="55">
        <v>0</v>
      </c>
      <c r="U1052" s="113" t="e">
        <f t="shared" si="237"/>
        <v>#VALUE!</v>
      </c>
      <c r="V1052" s="11"/>
      <c r="W1052" s="11"/>
      <c r="AC1052" s="100" t="str">
        <f t="shared" si="219"/>
        <v/>
      </c>
      <c r="AD1052" s="129" t="e">
        <f t="shared" si="220"/>
        <v>#VALUE!</v>
      </c>
      <c r="AE1052" s="5" t="e">
        <f t="shared" si="221"/>
        <v>#VALUE!</v>
      </c>
    </row>
    <row r="1053" spans="1:31" s="22" customFormat="1" x14ac:dyDescent="0.2">
      <c r="A1053" s="41" t="str">
        <f>IF(F1053="","",1+MAX(A$10:A1052))</f>
        <v/>
      </c>
      <c r="B1053" s="21"/>
      <c r="C1053" s="20">
        <v>530</v>
      </c>
      <c r="D1053" s="23" t="s">
        <v>119</v>
      </c>
      <c r="E1053" s="113"/>
      <c r="F1053" s="11"/>
      <c r="G1053" s="113"/>
      <c r="H1053" s="114">
        <v>0</v>
      </c>
      <c r="I1053" s="113">
        <f t="shared" si="222"/>
        <v>0</v>
      </c>
      <c r="J1053" s="113">
        <f t="shared" si="223"/>
        <v>0</v>
      </c>
      <c r="K1053" s="113" t="str">
        <f>IF(ISERROR(VLOOKUP(AC1053,Nachträge!$A$2:$Y$646,25,FALSE)),"",VLOOKUP(AC1053,Nachträge!$A$2:$Y$646,25,FALSE))</f>
        <v/>
      </c>
      <c r="L1053" s="114">
        <v>0</v>
      </c>
      <c r="M1053" s="113" t="e">
        <f t="shared" si="224"/>
        <v>#VALUE!</v>
      </c>
      <c r="N1053" s="113" t="e">
        <f t="shared" si="225"/>
        <v>#VALUE!</v>
      </c>
      <c r="O1053" s="113" t="e">
        <f t="shared" si="226"/>
        <v>#VALUE!</v>
      </c>
      <c r="P1053" s="113" t="e">
        <f t="shared" si="227"/>
        <v>#VALUE!</v>
      </c>
      <c r="Q1053" s="113">
        <f>SUMIFS(Zahlungsfreigabe!$M$12:$M$1000,Zahlungsfreigabe!$C$12:$C$1000,Baukosten!F1053,Zahlungsfreigabe!$E$12:$E$1000,D1053)</f>
        <v>0</v>
      </c>
      <c r="R1053" s="113" t="e">
        <f t="shared" si="235"/>
        <v>#VALUE!</v>
      </c>
      <c r="S1053" s="130" t="e">
        <f t="shared" si="236"/>
        <v>#VALUE!</v>
      </c>
      <c r="T1053" s="55">
        <v>0</v>
      </c>
      <c r="U1053" s="113" t="e">
        <f t="shared" si="237"/>
        <v>#VALUE!</v>
      </c>
      <c r="V1053" s="11"/>
      <c r="W1053" s="11"/>
      <c r="AC1053" s="100" t="str">
        <f t="shared" si="219"/>
        <v/>
      </c>
      <c r="AD1053" s="129" t="e">
        <f t="shared" si="220"/>
        <v>#VALUE!</v>
      </c>
      <c r="AE1053" s="5" t="e">
        <f t="shared" si="221"/>
        <v>#VALUE!</v>
      </c>
    </row>
    <row r="1054" spans="1:31" s="22" customFormat="1" x14ac:dyDescent="0.2">
      <c r="A1054" s="41" t="str">
        <f>IF(F1054="","",1+MAX(A$10:A1053))</f>
        <v/>
      </c>
      <c r="B1054" s="21"/>
      <c r="C1054" s="20">
        <v>530</v>
      </c>
      <c r="D1054" s="23" t="s">
        <v>119</v>
      </c>
      <c r="E1054" s="113"/>
      <c r="F1054" s="11"/>
      <c r="G1054" s="113"/>
      <c r="H1054" s="114">
        <v>0</v>
      </c>
      <c r="I1054" s="113">
        <f t="shared" si="222"/>
        <v>0</v>
      </c>
      <c r="J1054" s="113">
        <f t="shared" si="223"/>
        <v>0</v>
      </c>
      <c r="K1054" s="113" t="str">
        <f>IF(ISERROR(VLOOKUP(AC1054,Nachträge!$A$2:$Y$646,25,FALSE)),"",VLOOKUP(AC1054,Nachträge!$A$2:$Y$646,25,FALSE))</f>
        <v/>
      </c>
      <c r="L1054" s="114">
        <v>0</v>
      </c>
      <c r="M1054" s="113" t="e">
        <f t="shared" si="224"/>
        <v>#VALUE!</v>
      </c>
      <c r="N1054" s="113" t="e">
        <f t="shared" si="225"/>
        <v>#VALUE!</v>
      </c>
      <c r="O1054" s="113" t="e">
        <f t="shared" si="226"/>
        <v>#VALUE!</v>
      </c>
      <c r="P1054" s="113" t="e">
        <f t="shared" si="227"/>
        <v>#VALUE!</v>
      </c>
      <c r="Q1054" s="113">
        <f>SUMIFS(Zahlungsfreigabe!$M$12:$M$1000,Zahlungsfreigabe!$C$12:$C$1000,Baukosten!F1054,Zahlungsfreigabe!$E$12:$E$1000,D1054)</f>
        <v>0</v>
      </c>
      <c r="R1054" s="113" t="e">
        <f t="shared" si="235"/>
        <v>#VALUE!</v>
      </c>
      <c r="S1054" s="130" t="e">
        <f t="shared" si="236"/>
        <v>#VALUE!</v>
      </c>
      <c r="T1054" s="55">
        <v>0</v>
      </c>
      <c r="U1054" s="113" t="e">
        <f t="shared" si="237"/>
        <v>#VALUE!</v>
      </c>
      <c r="V1054" s="11"/>
      <c r="W1054" s="11"/>
      <c r="AC1054" s="100" t="str">
        <f t="shared" si="219"/>
        <v/>
      </c>
      <c r="AD1054" s="129" t="e">
        <f t="shared" si="220"/>
        <v>#VALUE!</v>
      </c>
      <c r="AE1054" s="5" t="e">
        <f t="shared" si="221"/>
        <v>#VALUE!</v>
      </c>
    </row>
    <row r="1055" spans="1:31" s="22" customFormat="1" x14ac:dyDescent="0.2">
      <c r="A1055" s="41" t="str">
        <f>IF(F1055="","",1+MAX(A$10:A1054))</f>
        <v/>
      </c>
      <c r="B1055" s="21"/>
      <c r="C1055" s="20">
        <v>530</v>
      </c>
      <c r="D1055" s="23" t="s">
        <v>119</v>
      </c>
      <c r="E1055" s="113"/>
      <c r="F1055" s="11"/>
      <c r="G1055" s="113"/>
      <c r="H1055" s="114">
        <v>0</v>
      </c>
      <c r="I1055" s="113">
        <f t="shared" si="222"/>
        <v>0</v>
      </c>
      <c r="J1055" s="113">
        <f t="shared" si="223"/>
        <v>0</v>
      </c>
      <c r="K1055" s="113" t="str">
        <f>IF(ISERROR(VLOOKUP(AC1055,Nachträge!$A$2:$Y$646,25,FALSE)),"",VLOOKUP(AC1055,Nachträge!$A$2:$Y$646,25,FALSE))</f>
        <v/>
      </c>
      <c r="L1055" s="114">
        <v>0</v>
      </c>
      <c r="M1055" s="113" t="e">
        <f t="shared" si="224"/>
        <v>#VALUE!</v>
      </c>
      <c r="N1055" s="113" t="e">
        <f t="shared" si="225"/>
        <v>#VALUE!</v>
      </c>
      <c r="O1055" s="113" t="e">
        <f t="shared" si="226"/>
        <v>#VALUE!</v>
      </c>
      <c r="P1055" s="113" t="e">
        <f t="shared" si="227"/>
        <v>#VALUE!</v>
      </c>
      <c r="Q1055" s="113">
        <f>SUMIFS(Zahlungsfreigabe!$M$12:$M$1000,Zahlungsfreigabe!$C$12:$C$1000,Baukosten!F1055,Zahlungsfreigabe!$E$12:$E$1000,D1055)</f>
        <v>0</v>
      </c>
      <c r="R1055" s="113" t="e">
        <f t="shared" si="235"/>
        <v>#VALUE!</v>
      </c>
      <c r="S1055" s="130" t="e">
        <f t="shared" si="236"/>
        <v>#VALUE!</v>
      </c>
      <c r="T1055" s="55">
        <v>0</v>
      </c>
      <c r="U1055" s="113" t="e">
        <f t="shared" si="237"/>
        <v>#VALUE!</v>
      </c>
      <c r="V1055" s="11"/>
      <c r="W1055" s="11"/>
      <c r="AC1055" s="100" t="str">
        <f t="shared" si="219"/>
        <v/>
      </c>
      <c r="AD1055" s="129" t="e">
        <f t="shared" si="220"/>
        <v>#VALUE!</v>
      </c>
      <c r="AE1055" s="5" t="e">
        <f t="shared" si="221"/>
        <v>#VALUE!</v>
      </c>
    </row>
    <row r="1056" spans="1:31" s="22" customFormat="1" x14ac:dyDescent="0.2">
      <c r="A1056" s="41" t="str">
        <f>IF(F1056="","",1+MAX(A$10:A1055))</f>
        <v/>
      </c>
      <c r="B1056" s="21"/>
      <c r="C1056" s="20">
        <v>530</v>
      </c>
      <c r="D1056" s="23" t="s">
        <v>119</v>
      </c>
      <c r="E1056" s="113"/>
      <c r="F1056" s="11"/>
      <c r="G1056" s="113"/>
      <c r="H1056" s="114">
        <v>0</v>
      </c>
      <c r="I1056" s="113">
        <f t="shared" si="222"/>
        <v>0</v>
      </c>
      <c r="J1056" s="113">
        <f t="shared" si="223"/>
        <v>0</v>
      </c>
      <c r="K1056" s="113" t="str">
        <f>IF(ISERROR(VLOOKUP(AC1056,Nachträge!$A$2:$Y$646,25,FALSE)),"",VLOOKUP(AC1056,Nachträge!$A$2:$Y$646,25,FALSE))</f>
        <v/>
      </c>
      <c r="L1056" s="114">
        <v>0</v>
      </c>
      <c r="M1056" s="113" t="e">
        <f t="shared" si="224"/>
        <v>#VALUE!</v>
      </c>
      <c r="N1056" s="113" t="e">
        <f t="shared" si="225"/>
        <v>#VALUE!</v>
      </c>
      <c r="O1056" s="113" t="e">
        <f t="shared" si="226"/>
        <v>#VALUE!</v>
      </c>
      <c r="P1056" s="113" t="e">
        <f t="shared" si="227"/>
        <v>#VALUE!</v>
      </c>
      <c r="Q1056" s="113">
        <f>SUMIFS(Zahlungsfreigabe!$M$12:$M$1000,Zahlungsfreigabe!$C$12:$C$1000,Baukosten!F1056,Zahlungsfreigabe!$E$12:$E$1000,D1056)</f>
        <v>0</v>
      </c>
      <c r="R1056" s="113" t="e">
        <f t="shared" si="235"/>
        <v>#VALUE!</v>
      </c>
      <c r="S1056" s="130" t="e">
        <f t="shared" si="236"/>
        <v>#VALUE!</v>
      </c>
      <c r="T1056" s="55">
        <v>0</v>
      </c>
      <c r="U1056" s="113" t="e">
        <f t="shared" si="237"/>
        <v>#VALUE!</v>
      </c>
      <c r="V1056" s="11"/>
      <c r="W1056" s="11"/>
      <c r="AC1056" s="100" t="str">
        <f t="shared" si="219"/>
        <v/>
      </c>
      <c r="AD1056" s="129" t="e">
        <f t="shared" si="220"/>
        <v>#VALUE!</v>
      </c>
      <c r="AE1056" s="5" t="e">
        <f t="shared" si="221"/>
        <v>#VALUE!</v>
      </c>
    </row>
    <row r="1057" spans="1:31" s="22" customFormat="1" x14ac:dyDescent="0.2">
      <c r="A1057" s="41" t="str">
        <f>IF(F1057="","",1+MAX(A$10:A1056))</f>
        <v/>
      </c>
      <c r="B1057" s="21"/>
      <c r="C1057" s="20">
        <v>540</v>
      </c>
      <c r="D1057" s="23" t="s">
        <v>120</v>
      </c>
      <c r="E1057" s="113"/>
      <c r="F1057" s="11"/>
      <c r="G1057" s="113"/>
      <c r="H1057" s="114">
        <v>0</v>
      </c>
      <c r="I1057" s="113">
        <f t="shared" si="222"/>
        <v>0</v>
      </c>
      <c r="J1057" s="113">
        <f t="shared" si="223"/>
        <v>0</v>
      </c>
      <c r="K1057" s="113" t="str">
        <f>IF(ISERROR(VLOOKUP(AC1057,Nachträge!$A$2:$Y$646,25,FALSE)),"",VLOOKUP(AC1057,Nachträge!$A$2:$Y$646,25,FALSE))</f>
        <v/>
      </c>
      <c r="L1057" s="114">
        <v>0</v>
      </c>
      <c r="M1057" s="113" t="e">
        <f t="shared" si="224"/>
        <v>#VALUE!</v>
      </c>
      <c r="N1057" s="113" t="e">
        <f t="shared" si="225"/>
        <v>#VALUE!</v>
      </c>
      <c r="O1057" s="113" t="e">
        <f t="shared" si="226"/>
        <v>#VALUE!</v>
      </c>
      <c r="P1057" s="113" t="e">
        <f t="shared" si="227"/>
        <v>#VALUE!</v>
      </c>
      <c r="Q1057" s="113">
        <f>SUMIFS(Zahlungsfreigabe!$M$12:$M$1000,Zahlungsfreigabe!$C$12:$C$1000,Baukosten!F1057,Zahlungsfreigabe!$E$12:$E$1000,D1057)</f>
        <v>0</v>
      </c>
      <c r="R1057" s="113" t="e">
        <f t="shared" si="235"/>
        <v>#VALUE!</v>
      </c>
      <c r="S1057" s="130" t="e">
        <f t="shared" si="236"/>
        <v>#VALUE!</v>
      </c>
      <c r="T1057" s="55">
        <v>0</v>
      </c>
      <c r="U1057" s="113" t="e">
        <f t="shared" si="237"/>
        <v>#VALUE!</v>
      </c>
      <c r="V1057" s="11"/>
      <c r="W1057" s="11"/>
      <c r="AC1057" s="100" t="str">
        <f t="shared" si="219"/>
        <v/>
      </c>
      <c r="AD1057" s="129" t="e">
        <f t="shared" si="220"/>
        <v>#VALUE!</v>
      </c>
      <c r="AE1057" s="5" t="e">
        <f t="shared" si="221"/>
        <v>#VALUE!</v>
      </c>
    </row>
    <row r="1058" spans="1:31" s="22" customFormat="1" x14ac:dyDescent="0.2">
      <c r="A1058" s="41" t="str">
        <f>IF(F1058="","",1+MAX(A$10:A1057))</f>
        <v/>
      </c>
      <c r="B1058" s="21"/>
      <c r="C1058" s="20">
        <v>540</v>
      </c>
      <c r="D1058" s="23" t="s">
        <v>120</v>
      </c>
      <c r="E1058" s="113"/>
      <c r="F1058" s="11"/>
      <c r="G1058" s="113"/>
      <c r="H1058" s="114">
        <v>0</v>
      </c>
      <c r="I1058" s="113">
        <f t="shared" si="222"/>
        <v>0</v>
      </c>
      <c r="J1058" s="113">
        <f t="shared" si="223"/>
        <v>0</v>
      </c>
      <c r="K1058" s="113" t="str">
        <f>IF(ISERROR(VLOOKUP(AC1058,Nachträge!$A$2:$Y$646,25,FALSE)),"",VLOOKUP(AC1058,Nachträge!$A$2:$Y$646,25,FALSE))</f>
        <v/>
      </c>
      <c r="L1058" s="114">
        <v>0</v>
      </c>
      <c r="M1058" s="113" t="e">
        <f t="shared" si="224"/>
        <v>#VALUE!</v>
      </c>
      <c r="N1058" s="113" t="e">
        <f t="shared" si="225"/>
        <v>#VALUE!</v>
      </c>
      <c r="O1058" s="113" t="e">
        <f t="shared" si="226"/>
        <v>#VALUE!</v>
      </c>
      <c r="P1058" s="113" t="e">
        <f t="shared" si="227"/>
        <v>#VALUE!</v>
      </c>
      <c r="Q1058" s="113">
        <f>SUMIFS(Zahlungsfreigabe!$M$12:$M$1000,Zahlungsfreigabe!$C$12:$C$1000,Baukosten!F1058,Zahlungsfreigabe!$E$12:$E$1000,D1058)</f>
        <v>0</v>
      </c>
      <c r="R1058" s="113" t="e">
        <f t="shared" si="235"/>
        <v>#VALUE!</v>
      </c>
      <c r="S1058" s="130" t="e">
        <f t="shared" si="236"/>
        <v>#VALUE!</v>
      </c>
      <c r="T1058" s="55">
        <v>0</v>
      </c>
      <c r="U1058" s="113" t="e">
        <f t="shared" si="237"/>
        <v>#VALUE!</v>
      </c>
      <c r="V1058" s="11"/>
      <c r="W1058" s="11"/>
      <c r="AC1058" s="100" t="str">
        <f t="shared" si="219"/>
        <v/>
      </c>
      <c r="AD1058" s="129" t="e">
        <f t="shared" si="220"/>
        <v>#VALUE!</v>
      </c>
      <c r="AE1058" s="5" t="e">
        <f t="shared" si="221"/>
        <v>#VALUE!</v>
      </c>
    </row>
    <row r="1059" spans="1:31" s="22" customFormat="1" x14ac:dyDescent="0.2">
      <c r="A1059" s="41" t="str">
        <f>IF(F1059="","",1+MAX(A$10:A1058))</f>
        <v/>
      </c>
      <c r="B1059" s="21"/>
      <c r="C1059" s="20">
        <v>540</v>
      </c>
      <c r="D1059" s="23" t="s">
        <v>120</v>
      </c>
      <c r="E1059" s="113"/>
      <c r="F1059" s="11"/>
      <c r="G1059" s="113"/>
      <c r="H1059" s="114">
        <v>0</v>
      </c>
      <c r="I1059" s="113">
        <f t="shared" si="222"/>
        <v>0</v>
      </c>
      <c r="J1059" s="113">
        <f t="shared" si="223"/>
        <v>0</v>
      </c>
      <c r="K1059" s="113" t="str">
        <f>IF(ISERROR(VLOOKUP(AC1059,Nachträge!$A$2:$Y$646,25,FALSE)),"",VLOOKUP(AC1059,Nachträge!$A$2:$Y$646,25,FALSE))</f>
        <v/>
      </c>
      <c r="L1059" s="114">
        <v>0</v>
      </c>
      <c r="M1059" s="113" t="e">
        <f t="shared" si="224"/>
        <v>#VALUE!</v>
      </c>
      <c r="N1059" s="113" t="e">
        <f t="shared" si="225"/>
        <v>#VALUE!</v>
      </c>
      <c r="O1059" s="113" t="e">
        <f t="shared" si="226"/>
        <v>#VALUE!</v>
      </c>
      <c r="P1059" s="113" t="e">
        <f t="shared" si="227"/>
        <v>#VALUE!</v>
      </c>
      <c r="Q1059" s="113">
        <f>SUMIFS(Zahlungsfreigabe!$M$12:$M$1000,Zahlungsfreigabe!$C$12:$C$1000,Baukosten!F1059,Zahlungsfreigabe!$E$12:$E$1000,D1059)</f>
        <v>0</v>
      </c>
      <c r="R1059" s="113" t="e">
        <f t="shared" si="235"/>
        <v>#VALUE!</v>
      </c>
      <c r="S1059" s="130" t="e">
        <f t="shared" si="236"/>
        <v>#VALUE!</v>
      </c>
      <c r="T1059" s="55">
        <v>0</v>
      </c>
      <c r="U1059" s="113" t="e">
        <f t="shared" si="237"/>
        <v>#VALUE!</v>
      </c>
      <c r="V1059" s="11"/>
      <c r="W1059" s="11"/>
      <c r="AC1059" s="100" t="str">
        <f t="shared" si="219"/>
        <v/>
      </c>
      <c r="AD1059" s="129" t="e">
        <f t="shared" si="220"/>
        <v>#VALUE!</v>
      </c>
      <c r="AE1059" s="5" t="e">
        <f t="shared" si="221"/>
        <v>#VALUE!</v>
      </c>
    </row>
    <row r="1060" spans="1:31" s="22" customFormat="1" x14ac:dyDescent="0.2">
      <c r="A1060" s="41" t="str">
        <f>IF(F1060="","",1+MAX(A$10:A1059))</f>
        <v/>
      </c>
      <c r="B1060" s="21"/>
      <c r="C1060" s="20">
        <v>540</v>
      </c>
      <c r="D1060" s="23" t="s">
        <v>120</v>
      </c>
      <c r="E1060" s="113"/>
      <c r="F1060" s="11"/>
      <c r="G1060" s="113"/>
      <c r="H1060" s="114">
        <v>0</v>
      </c>
      <c r="I1060" s="113">
        <f t="shared" si="222"/>
        <v>0</v>
      </c>
      <c r="J1060" s="113">
        <f t="shared" si="223"/>
        <v>0</v>
      </c>
      <c r="K1060" s="113" t="str">
        <f>IF(ISERROR(VLOOKUP(AC1060,Nachträge!$A$2:$Y$646,25,FALSE)),"",VLOOKUP(AC1060,Nachträge!$A$2:$Y$646,25,FALSE))</f>
        <v/>
      </c>
      <c r="L1060" s="114">
        <v>0</v>
      </c>
      <c r="M1060" s="113" t="e">
        <f t="shared" si="224"/>
        <v>#VALUE!</v>
      </c>
      <c r="N1060" s="113" t="e">
        <f t="shared" si="225"/>
        <v>#VALUE!</v>
      </c>
      <c r="O1060" s="113" t="e">
        <f t="shared" si="226"/>
        <v>#VALUE!</v>
      </c>
      <c r="P1060" s="113" t="e">
        <f t="shared" si="227"/>
        <v>#VALUE!</v>
      </c>
      <c r="Q1060" s="113">
        <f>SUMIFS(Zahlungsfreigabe!$M$12:$M$1000,Zahlungsfreigabe!$C$12:$C$1000,Baukosten!F1060,Zahlungsfreigabe!$E$12:$E$1000,D1060)</f>
        <v>0</v>
      </c>
      <c r="R1060" s="113" t="e">
        <f t="shared" si="235"/>
        <v>#VALUE!</v>
      </c>
      <c r="S1060" s="130" t="e">
        <f t="shared" si="236"/>
        <v>#VALUE!</v>
      </c>
      <c r="T1060" s="55">
        <v>0</v>
      </c>
      <c r="U1060" s="113" t="e">
        <f t="shared" si="237"/>
        <v>#VALUE!</v>
      </c>
      <c r="V1060" s="11"/>
      <c r="W1060" s="11"/>
      <c r="AC1060" s="100" t="str">
        <f t="shared" si="219"/>
        <v/>
      </c>
      <c r="AD1060" s="129" t="e">
        <f t="shared" si="220"/>
        <v>#VALUE!</v>
      </c>
      <c r="AE1060" s="5" t="e">
        <f t="shared" si="221"/>
        <v>#VALUE!</v>
      </c>
    </row>
    <row r="1061" spans="1:31" s="22" customFormat="1" x14ac:dyDescent="0.2">
      <c r="A1061" s="41" t="str">
        <f>IF(F1061="","",1+MAX(A$10:A1060))</f>
        <v/>
      </c>
      <c r="B1061" s="21"/>
      <c r="C1061" s="20">
        <v>551</v>
      </c>
      <c r="D1061" s="23" t="s">
        <v>121</v>
      </c>
      <c r="E1061" s="113"/>
      <c r="F1061" s="11"/>
      <c r="G1061" s="113"/>
      <c r="H1061" s="114">
        <v>0</v>
      </c>
      <c r="I1061" s="113">
        <f t="shared" si="222"/>
        <v>0</v>
      </c>
      <c r="J1061" s="113">
        <f t="shared" si="223"/>
        <v>0</v>
      </c>
      <c r="K1061" s="113" t="str">
        <f>IF(ISERROR(VLOOKUP(AC1061,Nachträge!$A$2:$Y$646,25,FALSE)),"",VLOOKUP(AC1061,Nachträge!$A$2:$Y$646,25,FALSE))</f>
        <v/>
      </c>
      <c r="L1061" s="114">
        <v>0</v>
      </c>
      <c r="M1061" s="113" t="e">
        <f t="shared" si="224"/>
        <v>#VALUE!</v>
      </c>
      <c r="N1061" s="113" t="e">
        <f t="shared" si="225"/>
        <v>#VALUE!</v>
      </c>
      <c r="O1061" s="113" t="e">
        <f t="shared" si="226"/>
        <v>#VALUE!</v>
      </c>
      <c r="P1061" s="113" t="e">
        <f t="shared" si="227"/>
        <v>#VALUE!</v>
      </c>
      <c r="Q1061" s="113">
        <f>SUMIFS(Zahlungsfreigabe!$M$12:$M$1000,Zahlungsfreigabe!$C$12:$C$1000,Baukosten!F1061,Zahlungsfreigabe!$E$12:$E$1000,D1061)</f>
        <v>0</v>
      </c>
      <c r="R1061" s="113" t="e">
        <f t="shared" si="235"/>
        <v>#VALUE!</v>
      </c>
      <c r="S1061" s="130" t="e">
        <f t="shared" si="236"/>
        <v>#VALUE!</v>
      </c>
      <c r="T1061" s="55">
        <v>0</v>
      </c>
      <c r="U1061" s="113" t="e">
        <f t="shared" si="237"/>
        <v>#VALUE!</v>
      </c>
      <c r="V1061" s="11"/>
      <c r="W1061" s="11"/>
      <c r="AC1061" s="100" t="str">
        <f t="shared" si="219"/>
        <v/>
      </c>
      <c r="AD1061" s="129" t="e">
        <f t="shared" si="220"/>
        <v>#VALUE!</v>
      </c>
      <c r="AE1061" s="5" t="e">
        <f t="shared" si="221"/>
        <v>#VALUE!</v>
      </c>
    </row>
    <row r="1062" spans="1:31" s="22" customFormat="1" x14ac:dyDescent="0.2">
      <c r="A1062" s="41" t="str">
        <f>IF(F1062="","",1+MAX(A$10:A1061))</f>
        <v/>
      </c>
      <c r="B1062" s="21"/>
      <c r="C1062" s="20">
        <v>551</v>
      </c>
      <c r="D1062" s="23" t="s">
        <v>121</v>
      </c>
      <c r="E1062" s="113"/>
      <c r="F1062" s="11"/>
      <c r="G1062" s="113"/>
      <c r="H1062" s="114">
        <v>0</v>
      </c>
      <c r="I1062" s="113">
        <f t="shared" si="222"/>
        <v>0</v>
      </c>
      <c r="J1062" s="113">
        <f t="shared" si="223"/>
        <v>0</v>
      </c>
      <c r="K1062" s="113" t="str">
        <f>IF(ISERROR(VLOOKUP(AC1062,Nachträge!$A$2:$Y$646,25,FALSE)),"",VLOOKUP(AC1062,Nachträge!$A$2:$Y$646,25,FALSE))</f>
        <v/>
      </c>
      <c r="L1062" s="114">
        <v>0</v>
      </c>
      <c r="M1062" s="113" t="e">
        <f t="shared" si="224"/>
        <v>#VALUE!</v>
      </c>
      <c r="N1062" s="113" t="e">
        <f t="shared" si="225"/>
        <v>#VALUE!</v>
      </c>
      <c r="O1062" s="113" t="e">
        <f t="shared" si="226"/>
        <v>#VALUE!</v>
      </c>
      <c r="P1062" s="113" t="e">
        <f t="shared" si="227"/>
        <v>#VALUE!</v>
      </c>
      <c r="Q1062" s="113">
        <f>SUMIFS(Zahlungsfreigabe!$M$12:$M$1000,Zahlungsfreigabe!$C$12:$C$1000,Baukosten!F1062,Zahlungsfreigabe!$E$12:$E$1000,D1062)</f>
        <v>0</v>
      </c>
      <c r="R1062" s="113" t="e">
        <f t="shared" si="235"/>
        <v>#VALUE!</v>
      </c>
      <c r="S1062" s="130" t="e">
        <f t="shared" si="236"/>
        <v>#VALUE!</v>
      </c>
      <c r="T1062" s="55">
        <v>0</v>
      </c>
      <c r="U1062" s="113" t="e">
        <f t="shared" si="237"/>
        <v>#VALUE!</v>
      </c>
      <c r="V1062" s="11"/>
      <c r="W1062" s="11"/>
      <c r="AC1062" s="100" t="str">
        <f t="shared" si="219"/>
        <v/>
      </c>
      <c r="AD1062" s="129" t="e">
        <f t="shared" si="220"/>
        <v>#VALUE!</v>
      </c>
      <c r="AE1062" s="5" t="e">
        <f t="shared" si="221"/>
        <v>#VALUE!</v>
      </c>
    </row>
    <row r="1063" spans="1:31" s="22" customFormat="1" x14ac:dyDescent="0.2">
      <c r="A1063" s="41" t="str">
        <f>IF(F1063="","",1+MAX(A$10:A1062))</f>
        <v/>
      </c>
      <c r="B1063" s="21"/>
      <c r="C1063" s="20">
        <v>551</v>
      </c>
      <c r="D1063" s="23" t="s">
        <v>121</v>
      </c>
      <c r="E1063" s="113"/>
      <c r="F1063" s="11"/>
      <c r="G1063" s="113"/>
      <c r="H1063" s="114">
        <v>0</v>
      </c>
      <c r="I1063" s="113">
        <f t="shared" si="222"/>
        <v>0</v>
      </c>
      <c r="J1063" s="113">
        <f t="shared" si="223"/>
        <v>0</v>
      </c>
      <c r="K1063" s="113" t="str">
        <f>IF(ISERROR(VLOOKUP(AC1063,Nachträge!$A$2:$Y$646,25,FALSE)),"",VLOOKUP(AC1063,Nachträge!$A$2:$Y$646,25,FALSE))</f>
        <v/>
      </c>
      <c r="L1063" s="114">
        <v>0</v>
      </c>
      <c r="M1063" s="113" t="e">
        <f t="shared" si="224"/>
        <v>#VALUE!</v>
      </c>
      <c r="N1063" s="113" t="e">
        <f t="shared" si="225"/>
        <v>#VALUE!</v>
      </c>
      <c r="O1063" s="113" t="e">
        <f t="shared" si="226"/>
        <v>#VALUE!</v>
      </c>
      <c r="P1063" s="113" t="e">
        <f t="shared" si="227"/>
        <v>#VALUE!</v>
      </c>
      <c r="Q1063" s="113">
        <f>SUMIFS(Zahlungsfreigabe!$M$12:$M$1000,Zahlungsfreigabe!$C$12:$C$1000,Baukosten!F1063,Zahlungsfreigabe!$E$12:$E$1000,D1063)</f>
        <v>0</v>
      </c>
      <c r="R1063" s="113" t="e">
        <f t="shared" si="235"/>
        <v>#VALUE!</v>
      </c>
      <c r="S1063" s="130" t="e">
        <f t="shared" si="236"/>
        <v>#VALUE!</v>
      </c>
      <c r="T1063" s="55">
        <v>0</v>
      </c>
      <c r="U1063" s="113" t="e">
        <f t="shared" si="237"/>
        <v>#VALUE!</v>
      </c>
      <c r="V1063" s="11"/>
      <c r="W1063" s="11"/>
      <c r="AC1063" s="100" t="str">
        <f t="shared" si="219"/>
        <v/>
      </c>
      <c r="AD1063" s="129" t="e">
        <f t="shared" si="220"/>
        <v>#VALUE!</v>
      </c>
      <c r="AE1063" s="5" t="e">
        <f t="shared" si="221"/>
        <v>#VALUE!</v>
      </c>
    </row>
    <row r="1064" spans="1:31" s="22" customFormat="1" x14ac:dyDescent="0.2">
      <c r="A1064" s="41" t="str">
        <f>IF(F1064="","",1+MAX(A$10:A1063))</f>
        <v/>
      </c>
      <c r="B1064" s="21"/>
      <c r="C1064" s="20">
        <v>551</v>
      </c>
      <c r="D1064" s="23" t="s">
        <v>121</v>
      </c>
      <c r="E1064" s="113"/>
      <c r="F1064" s="11"/>
      <c r="G1064" s="113"/>
      <c r="H1064" s="114">
        <v>0</v>
      </c>
      <c r="I1064" s="113">
        <f t="shared" si="222"/>
        <v>0</v>
      </c>
      <c r="J1064" s="113">
        <f t="shared" si="223"/>
        <v>0</v>
      </c>
      <c r="K1064" s="113" t="str">
        <f>IF(ISERROR(VLOOKUP(AC1064,Nachträge!$A$2:$Y$646,25,FALSE)),"",VLOOKUP(AC1064,Nachträge!$A$2:$Y$646,25,FALSE))</f>
        <v/>
      </c>
      <c r="L1064" s="114">
        <v>0</v>
      </c>
      <c r="M1064" s="113" t="e">
        <f t="shared" si="224"/>
        <v>#VALUE!</v>
      </c>
      <c r="N1064" s="113" t="e">
        <f t="shared" si="225"/>
        <v>#VALUE!</v>
      </c>
      <c r="O1064" s="113" t="e">
        <f t="shared" si="226"/>
        <v>#VALUE!</v>
      </c>
      <c r="P1064" s="113" t="e">
        <f t="shared" si="227"/>
        <v>#VALUE!</v>
      </c>
      <c r="Q1064" s="113">
        <f>SUMIFS(Zahlungsfreigabe!$M$12:$M$1000,Zahlungsfreigabe!$C$12:$C$1000,Baukosten!F1064,Zahlungsfreigabe!$E$12:$E$1000,D1064)</f>
        <v>0</v>
      </c>
      <c r="R1064" s="113" t="e">
        <f t="shared" si="235"/>
        <v>#VALUE!</v>
      </c>
      <c r="S1064" s="130" t="e">
        <f t="shared" si="236"/>
        <v>#VALUE!</v>
      </c>
      <c r="T1064" s="55">
        <v>0</v>
      </c>
      <c r="U1064" s="113" t="e">
        <f t="shared" si="237"/>
        <v>#VALUE!</v>
      </c>
      <c r="V1064" s="11"/>
      <c r="W1064" s="11"/>
      <c r="AC1064" s="100" t="str">
        <f t="shared" si="219"/>
        <v/>
      </c>
      <c r="AD1064" s="129" t="e">
        <f t="shared" si="220"/>
        <v>#VALUE!</v>
      </c>
      <c r="AE1064" s="5" t="e">
        <f t="shared" si="221"/>
        <v>#VALUE!</v>
      </c>
    </row>
    <row r="1065" spans="1:31" s="22" customFormat="1" x14ac:dyDescent="0.2">
      <c r="A1065" s="41" t="str">
        <f>IF(F1065="","",1+MAX(A$10:A1064))</f>
        <v/>
      </c>
      <c r="B1065" s="21"/>
      <c r="C1065" s="20">
        <v>551</v>
      </c>
      <c r="D1065" s="23" t="s">
        <v>121</v>
      </c>
      <c r="E1065" s="113"/>
      <c r="F1065" s="11"/>
      <c r="G1065" s="113"/>
      <c r="H1065" s="114">
        <v>0</v>
      </c>
      <c r="I1065" s="113">
        <f t="shared" si="222"/>
        <v>0</v>
      </c>
      <c r="J1065" s="113">
        <f t="shared" si="223"/>
        <v>0</v>
      </c>
      <c r="K1065" s="113" t="str">
        <f>IF(ISERROR(VLOOKUP(AC1065,Nachträge!$A$2:$Y$646,25,FALSE)),"",VLOOKUP(AC1065,Nachträge!$A$2:$Y$646,25,FALSE))</f>
        <v/>
      </c>
      <c r="L1065" s="114">
        <v>0</v>
      </c>
      <c r="M1065" s="113" t="e">
        <f t="shared" si="224"/>
        <v>#VALUE!</v>
      </c>
      <c r="N1065" s="113" t="e">
        <f t="shared" si="225"/>
        <v>#VALUE!</v>
      </c>
      <c r="O1065" s="113" t="e">
        <f t="shared" si="226"/>
        <v>#VALUE!</v>
      </c>
      <c r="P1065" s="113" t="e">
        <f t="shared" si="227"/>
        <v>#VALUE!</v>
      </c>
      <c r="Q1065" s="113">
        <f>SUMIFS(Zahlungsfreigabe!$M$12:$M$1000,Zahlungsfreigabe!$C$12:$C$1000,Baukosten!F1065,Zahlungsfreigabe!$E$12:$E$1000,D1065)</f>
        <v>0</v>
      </c>
      <c r="R1065" s="113" t="e">
        <f t="shared" si="235"/>
        <v>#VALUE!</v>
      </c>
      <c r="S1065" s="130" t="e">
        <f t="shared" si="236"/>
        <v>#VALUE!</v>
      </c>
      <c r="T1065" s="55">
        <v>0</v>
      </c>
      <c r="U1065" s="113" t="e">
        <f t="shared" si="237"/>
        <v>#VALUE!</v>
      </c>
      <c r="V1065" s="11"/>
      <c r="W1065" s="11"/>
      <c r="AC1065" s="100" t="str">
        <f t="shared" si="219"/>
        <v/>
      </c>
      <c r="AD1065" s="129" t="e">
        <f t="shared" si="220"/>
        <v>#VALUE!</v>
      </c>
      <c r="AE1065" s="5" t="e">
        <f t="shared" si="221"/>
        <v>#VALUE!</v>
      </c>
    </row>
    <row r="1066" spans="1:31" s="25" customFormat="1" x14ac:dyDescent="0.2">
      <c r="A1066" s="41" t="str">
        <f>IF(F1066="","",1+MAX(A$10:A1065))</f>
        <v/>
      </c>
      <c r="B1066" s="21"/>
      <c r="C1066" s="19" t="s">
        <v>12</v>
      </c>
      <c r="D1066" s="24"/>
      <c r="E1066" s="115">
        <f>SUM(E1042:E1065)</f>
        <v>0</v>
      </c>
      <c r="F1066" s="11"/>
      <c r="G1066" s="115">
        <f>SUM(G1042:G1065)</f>
        <v>0</v>
      </c>
      <c r="H1066" s="153"/>
      <c r="I1066" s="115">
        <f>-SUM(I1042:I1065)</f>
        <v>0</v>
      </c>
      <c r="J1066" s="115">
        <f>SUM(J1042:J1065)</f>
        <v>0</v>
      </c>
      <c r="K1066" s="163"/>
      <c r="L1066" s="153"/>
      <c r="M1066" s="115" t="e">
        <f>-SUM(M1042:M1065)</f>
        <v>#VALUE!</v>
      </c>
      <c r="N1066" s="115" t="e">
        <f t="shared" ref="N1066:S1066" si="238">SUM(N1042:N1065)</f>
        <v>#VALUE!</v>
      </c>
      <c r="O1066" s="115" t="e">
        <f t="shared" si="238"/>
        <v>#VALUE!</v>
      </c>
      <c r="P1066" s="115" t="e">
        <f t="shared" si="238"/>
        <v>#VALUE!</v>
      </c>
      <c r="Q1066" s="115">
        <f t="shared" si="238"/>
        <v>0</v>
      </c>
      <c r="R1066" s="19" t="e">
        <f t="shared" si="238"/>
        <v>#VALUE!</v>
      </c>
      <c r="S1066" s="156" t="e">
        <f t="shared" si="238"/>
        <v>#VALUE!</v>
      </c>
      <c r="T1066" s="19"/>
      <c r="U1066" s="19" t="e">
        <f>-SUM(U1042:U1065)</f>
        <v>#VALUE!</v>
      </c>
      <c r="V1066" s="11"/>
      <c r="W1066" s="11"/>
      <c r="AC1066" s="100" t="str">
        <f t="shared" si="219"/>
        <v/>
      </c>
      <c r="AD1066" s="129" t="e">
        <f>J1066+M1068</f>
        <v>#VALUE!</v>
      </c>
      <c r="AE1066" s="5" t="e">
        <f t="shared" si="221"/>
        <v>#VALUE!</v>
      </c>
    </row>
    <row r="1067" spans="1:31" x14ac:dyDescent="0.2">
      <c r="A1067" s="41" t="str">
        <f>IF(F1067="","",1+MAX(A$10:A1066))</f>
        <v/>
      </c>
      <c r="B1067" s="10"/>
      <c r="C1067" s="13"/>
      <c r="D1067" s="12"/>
      <c r="E1067" s="113"/>
      <c r="F1067" s="11"/>
      <c r="G1067" s="113"/>
      <c r="H1067" s="114"/>
      <c r="I1067" s="113"/>
      <c r="J1067" s="113"/>
      <c r="K1067" s="113"/>
      <c r="L1067" s="114"/>
      <c r="M1067" s="113"/>
      <c r="N1067" s="113"/>
      <c r="O1067" s="113"/>
      <c r="P1067" s="113"/>
      <c r="Q1067" s="113"/>
      <c r="R1067" s="11"/>
      <c r="S1067" s="104"/>
      <c r="T1067" s="11"/>
      <c r="U1067" s="11"/>
      <c r="V1067" s="11"/>
      <c r="W1067" s="11"/>
      <c r="AC1067" s="100" t="str">
        <f t="shared" si="219"/>
        <v/>
      </c>
      <c r="AD1067" s="129">
        <f t="shared" si="220"/>
        <v>0</v>
      </c>
      <c r="AE1067" s="5">
        <f t="shared" si="221"/>
        <v>0</v>
      </c>
    </row>
    <row r="1068" spans="1:31" s="17" customFormat="1" ht="15.75" x14ac:dyDescent="0.25">
      <c r="A1068" s="41" t="str">
        <f>IF(F1068="","",1+MAX(A$10:A1067))</f>
        <v/>
      </c>
      <c r="B1068" s="15" t="s">
        <v>24</v>
      </c>
      <c r="C1068" s="29"/>
      <c r="D1068" s="16"/>
      <c r="E1068" s="113"/>
      <c r="F1068" s="11"/>
      <c r="G1068" s="113"/>
      <c r="H1068" s="114"/>
      <c r="I1068" s="113"/>
      <c r="J1068" s="113"/>
      <c r="K1068" s="113"/>
      <c r="L1068" s="114"/>
      <c r="M1068" s="115" t="str">
        <f>IF(ISERROR(VLOOKUP(AC1066,Nachträge!$A$2:$Y$646,25,FALSE)),"",VLOOKUP(AC1066,Nachträge!$A$2:$Y$646,25,FALSE))</f>
        <v/>
      </c>
      <c r="N1068" s="113"/>
      <c r="O1068" s="113"/>
      <c r="P1068" s="113"/>
      <c r="Q1068" s="113"/>
      <c r="R1068" s="11"/>
      <c r="S1068" s="104"/>
      <c r="T1068" s="11"/>
      <c r="U1068" s="11"/>
      <c r="V1068" s="11"/>
      <c r="W1068" s="11"/>
      <c r="AC1068" s="100" t="str">
        <f t="shared" si="219"/>
        <v/>
      </c>
      <c r="AD1068" s="129">
        <f t="shared" si="220"/>
        <v>0</v>
      </c>
      <c r="AE1068" s="5">
        <f t="shared" si="221"/>
        <v>0</v>
      </c>
    </row>
    <row r="1069" spans="1:31" x14ac:dyDescent="0.2">
      <c r="A1069" s="41" t="str">
        <f>IF(F1069="","",1+MAX(A$10:A1068))</f>
        <v/>
      </c>
      <c r="B1069" s="10"/>
      <c r="C1069" s="13"/>
      <c r="D1069" s="12"/>
      <c r="E1069" s="113"/>
      <c r="F1069" s="11"/>
      <c r="G1069" s="113"/>
      <c r="H1069" s="114"/>
      <c r="I1069" s="113"/>
      <c r="J1069" s="113"/>
      <c r="K1069" s="113"/>
      <c r="L1069" s="114"/>
      <c r="M1069" s="113"/>
      <c r="N1069" s="113"/>
      <c r="O1069" s="113"/>
      <c r="P1069" s="113"/>
      <c r="Q1069" s="113"/>
      <c r="R1069" s="11"/>
      <c r="S1069" s="104"/>
      <c r="T1069" s="11"/>
      <c r="U1069" s="11"/>
      <c r="V1069" s="11"/>
      <c r="W1069" s="11"/>
      <c r="AC1069" s="100" t="str">
        <f t="shared" si="219"/>
        <v/>
      </c>
      <c r="AD1069" s="129">
        <f t="shared" si="220"/>
        <v>0</v>
      </c>
      <c r="AE1069" s="5">
        <f t="shared" si="221"/>
        <v>0</v>
      </c>
    </row>
    <row r="1070" spans="1:31" x14ac:dyDescent="0.2">
      <c r="A1070" s="41" t="str">
        <f>IF(F1070="","",1+MAX(A$10:A1069))</f>
        <v/>
      </c>
      <c r="B1070" s="10"/>
      <c r="C1070" s="46" t="s">
        <v>36</v>
      </c>
      <c r="D1070" s="47"/>
      <c r="E1070" s="113"/>
      <c r="F1070" s="11"/>
      <c r="G1070" s="113"/>
      <c r="H1070" s="114">
        <v>0</v>
      </c>
      <c r="I1070" s="113">
        <f t="shared" si="222"/>
        <v>0</v>
      </c>
      <c r="J1070" s="113">
        <f t="shared" si="223"/>
        <v>0</v>
      </c>
      <c r="K1070" s="113" t="str">
        <f>IF(ISERROR(VLOOKUP(AC1070,Nachträge!$A$2:$Y$646,25,FALSE)),"",VLOOKUP(AC1070,Nachträge!$A$2:$Y$646,25,FALSE))</f>
        <v/>
      </c>
      <c r="L1070" s="114">
        <v>0</v>
      </c>
      <c r="M1070" s="113" t="e">
        <f t="shared" si="224"/>
        <v>#VALUE!</v>
      </c>
      <c r="N1070" s="113" t="e">
        <f t="shared" si="225"/>
        <v>#VALUE!</v>
      </c>
      <c r="O1070" s="113" t="e">
        <f t="shared" si="226"/>
        <v>#VALUE!</v>
      </c>
      <c r="P1070" s="113" t="e">
        <f t="shared" si="227"/>
        <v>#VALUE!</v>
      </c>
      <c r="Q1070" s="113"/>
      <c r="R1070" s="11"/>
      <c r="S1070" s="104"/>
      <c r="T1070" s="11"/>
      <c r="U1070" s="11"/>
      <c r="V1070" s="11"/>
      <c r="W1070" s="11"/>
      <c r="AC1070" s="100" t="str">
        <f t="shared" si="219"/>
        <v/>
      </c>
      <c r="AD1070" s="129" t="e">
        <f t="shared" si="220"/>
        <v>#VALUE!</v>
      </c>
      <c r="AE1070" s="5" t="e">
        <f t="shared" si="221"/>
        <v>#VALUE!</v>
      </c>
    </row>
    <row r="1071" spans="1:31" x14ac:dyDescent="0.2">
      <c r="A1071" s="41" t="str">
        <f>IF(F1071="","",1+MAX(A$10:A1070))</f>
        <v/>
      </c>
      <c r="B1071" s="10"/>
      <c r="C1071" s="13"/>
      <c r="D1071" s="12"/>
      <c r="E1071" s="113"/>
      <c r="F1071" s="11"/>
      <c r="G1071" s="113"/>
      <c r="H1071" s="114"/>
      <c r="I1071" s="113"/>
      <c r="J1071" s="113"/>
      <c r="K1071" s="113"/>
      <c r="L1071" s="114"/>
      <c r="M1071" s="113"/>
      <c r="N1071" s="113"/>
      <c r="O1071" s="113"/>
      <c r="P1071" s="113"/>
      <c r="Q1071" s="113"/>
      <c r="R1071" s="11"/>
      <c r="S1071" s="104"/>
      <c r="T1071" s="11"/>
      <c r="U1071" s="11"/>
      <c r="V1071" s="11"/>
      <c r="W1071" s="11"/>
      <c r="AC1071" s="100" t="str">
        <f t="shared" si="219"/>
        <v/>
      </c>
      <c r="AD1071" s="129">
        <f t="shared" si="220"/>
        <v>0</v>
      </c>
      <c r="AE1071" s="5">
        <f t="shared" si="221"/>
        <v>0</v>
      </c>
    </row>
    <row r="1072" spans="1:31" s="22" customFormat="1" ht="13.5" customHeight="1" x14ac:dyDescent="0.2">
      <c r="A1072" s="41" t="str">
        <f>IF(F1072="","",1+MAX(A$10:A1071))</f>
        <v/>
      </c>
      <c r="B1072" s="21">
        <v>600</v>
      </c>
      <c r="C1072" s="19" t="s">
        <v>17</v>
      </c>
      <c r="D1072" s="23"/>
      <c r="E1072" s="113"/>
      <c r="F1072" s="11"/>
      <c r="G1072" s="113"/>
      <c r="H1072" s="114"/>
      <c r="I1072" s="113"/>
      <c r="J1072" s="113"/>
      <c r="K1072" s="113"/>
      <c r="L1072" s="114"/>
      <c r="M1072" s="113"/>
      <c r="N1072" s="113"/>
      <c r="O1072" s="113"/>
      <c r="P1072" s="113"/>
      <c r="Q1072" s="113"/>
      <c r="R1072" s="11"/>
      <c r="S1072" s="104"/>
      <c r="T1072" s="11"/>
      <c r="U1072" s="11"/>
      <c r="V1072" s="11"/>
      <c r="W1072" s="11"/>
      <c r="AC1072" s="100" t="str">
        <f t="shared" si="219"/>
        <v/>
      </c>
      <c r="AD1072" s="129">
        <f t="shared" si="220"/>
        <v>0</v>
      </c>
      <c r="AE1072" s="5">
        <f t="shared" si="221"/>
        <v>0</v>
      </c>
    </row>
    <row r="1073" spans="1:31" s="22" customFormat="1" x14ac:dyDescent="0.2">
      <c r="A1073" s="41" t="str">
        <f>IF(F1073="","",1+MAX(A$10:A1072))</f>
        <v/>
      </c>
      <c r="B1073" s="21"/>
      <c r="C1073" s="20">
        <v>610</v>
      </c>
      <c r="D1073" s="23" t="s">
        <v>122</v>
      </c>
      <c r="E1073" s="113"/>
      <c r="F1073" s="11"/>
      <c r="G1073" s="113"/>
      <c r="H1073" s="114">
        <v>0</v>
      </c>
      <c r="I1073" s="113">
        <f t="shared" si="222"/>
        <v>0</v>
      </c>
      <c r="J1073" s="113">
        <f t="shared" si="223"/>
        <v>0</v>
      </c>
      <c r="K1073" s="113" t="str">
        <f>IF(ISERROR(VLOOKUP(AC1073,Nachträge!$A$2:$Y$646,25,FALSE)),"",VLOOKUP(AC1073,Nachträge!$A$2:$Y$646,25,FALSE))</f>
        <v/>
      </c>
      <c r="L1073" s="114">
        <v>0</v>
      </c>
      <c r="M1073" s="113" t="e">
        <f t="shared" si="224"/>
        <v>#VALUE!</v>
      </c>
      <c r="N1073" s="113" t="e">
        <f t="shared" si="225"/>
        <v>#VALUE!</v>
      </c>
      <c r="O1073" s="113" t="e">
        <f t="shared" si="226"/>
        <v>#VALUE!</v>
      </c>
      <c r="P1073" s="113" t="e">
        <f t="shared" si="227"/>
        <v>#VALUE!</v>
      </c>
      <c r="Q1073" s="113">
        <f>SUMIFS(Zahlungsfreigabe!$N$12:$N$1000,Zahlungsfreigabe!$C$12:$C$1000,Baukosten!F1073,Zahlungsfreigabe!$E$12:$E$1000,D1073)</f>
        <v>0</v>
      </c>
      <c r="R1073" s="113" t="e">
        <f t="shared" ref="R1073" si="239">(J1073+K1073)-Q1073</f>
        <v>#VALUE!</v>
      </c>
      <c r="S1073" s="130" t="e">
        <f t="shared" ref="S1073" si="240">SUM(J1073+K1073)</f>
        <v>#VALUE!</v>
      </c>
      <c r="T1073" s="55">
        <v>0</v>
      </c>
      <c r="U1073" s="113" t="e">
        <f t="shared" ref="U1073" si="241">-SUM(J1073+K1073)*T1073</f>
        <v>#VALUE!</v>
      </c>
      <c r="V1073" s="11"/>
      <c r="W1073" s="11"/>
      <c r="AC1073" s="100" t="str">
        <f t="shared" si="219"/>
        <v/>
      </c>
      <c r="AD1073" s="129" t="e">
        <f t="shared" si="220"/>
        <v>#VALUE!</v>
      </c>
      <c r="AE1073" s="5" t="e">
        <f t="shared" si="221"/>
        <v>#VALUE!</v>
      </c>
    </row>
    <row r="1074" spans="1:31" s="22" customFormat="1" x14ac:dyDescent="0.2">
      <c r="A1074" s="41" t="str">
        <f>IF(F1074="","",1+MAX(A$10:A1073))</f>
        <v/>
      </c>
      <c r="B1074" s="21"/>
      <c r="C1074" s="20">
        <v>610</v>
      </c>
      <c r="D1074" s="23" t="s">
        <v>122</v>
      </c>
      <c r="E1074" s="113"/>
      <c r="F1074" s="11"/>
      <c r="G1074" s="113"/>
      <c r="H1074" s="114">
        <v>0</v>
      </c>
      <c r="I1074" s="113">
        <f t="shared" si="222"/>
        <v>0</v>
      </c>
      <c r="J1074" s="113">
        <f t="shared" si="223"/>
        <v>0</v>
      </c>
      <c r="K1074" s="113" t="str">
        <f>IF(ISERROR(VLOOKUP(AC1074,Nachträge!$A$2:$Y$646,25,FALSE)),"",VLOOKUP(AC1074,Nachträge!$A$2:$Y$646,25,FALSE))</f>
        <v/>
      </c>
      <c r="L1074" s="114">
        <v>0</v>
      </c>
      <c r="M1074" s="113" t="e">
        <f t="shared" si="224"/>
        <v>#VALUE!</v>
      </c>
      <c r="N1074" s="113" t="e">
        <f t="shared" si="225"/>
        <v>#VALUE!</v>
      </c>
      <c r="O1074" s="113" t="e">
        <f t="shared" si="226"/>
        <v>#VALUE!</v>
      </c>
      <c r="P1074" s="113" t="e">
        <f t="shared" si="227"/>
        <v>#VALUE!</v>
      </c>
      <c r="Q1074" s="113">
        <f>SUMIFS(Zahlungsfreigabe!$N$12:$N$1000,Zahlungsfreigabe!$C$12:$C$1000,Baukosten!F1074,Zahlungsfreigabe!$E$12:$E$1000,D1074)</f>
        <v>0</v>
      </c>
      <c r="R1074" s="113" t="e">
        <f t="shared" ref="R1074:R1075" si="242">(J1074+K1074)-Q1074</f>
        <v>#VALUE!</v>
      </c>
      <c r="S1074" s="130" t="e">
        <f t="shared" ref="S1074:S1075" si="243">SUM(J1074+K1074)</f>
        <v>#VALUE!</v>
      </c>
      <c r="T1074" s="55">
        <v>0</v>
      </c>
      <c r="U1074" s="113" t="e">
        <f t="shared" ref="U1074:U1075" si="244">-SUM(J1074+K1074)*T1074</f>
        <v>#VALUE!</v>
      </c>
      <c r="V1074" s="11"/>
      <c r="W1074" s="11"/>
      <c r="AC1074" s="100" t="str">
        <f t="shared" si="219"/>
        <v/>
      </c>
      <c r="AD1074" s="129" t="e">
        <f t="shared" si="220"/>
        <v>#VALUE!</v>
      </c>
      <c r="AE1074" s="5" t="e">
        <f t="shared" si="221"/>
        <v>#VALUE!</v>
      </c>
    </row>
    <row r="1075" spans="1:31" s="22" customFormat="1" x14ac:dyDescent="0.2">
      <c r="A1075" s="41" t="str">
        <f>IF(F1075="","",1+MAX(A$10:A1074))</f>
        <v/>
      </c>
      <c r="B1075" s="21"/>
      <c r="C1075" s="20">
        <v>610</v>
      </c>
      <c r="D1075" s="23" t="s">
        <v>122</v>
      </c>
      <c r="E1075" s="113"/>
      <c r="F1075" s="11"/>
      <c r="G1075" s="113"/>
      <c r="H1075" s="114">
        <v>0</v>
      </c>
      <c r="I1075" s="113">
        <f t="shared" si="222"/>
        <v>0</v>
      </c>
      <c r="J1075" s="113">
        <f t="shared" si="223"/>
        <v>0</v>
      </c>
      <c r="K1075" s="113" t="str">
        <f>IF(ISERROR(VLOOKUP(AC1075,Nachträge!$A$2:$Y$646,25,FALSE)),"",VLOOKUP(AC1075,Nachträge!$A$2:$Y$646,25,FALSE))</f>
        <v/>
      </c>
      <c r="L1075" s="114">
        <v>0</v>
      </c>
      <c r="M1075" s="113" t="e">
        <f t="shared" si="224"/>
        <v>#VALUE!</v>
      </c>
      <c r="N1075" s="113" t="e">
        <f t="shared" si="225"/>
        <v>#VALUE!</v>
      </c>
      <c r="O1075" s="113" t="e">
        <f t="shared" si="226"/>
        <v>#VALUE!</v>
      </c>
      <c r="P1075" s="113" t="e">
        <f t="shared" si="227"/>
        <v>#VALUE!</v>
      </c>
      <c r="Q1075" s="113">
        <f>SUMIFS(Zahlungsfreigabe!$N$12:$N$1000,Zahlungsfreigabe!$C$12:$C$1000,Baukosten!F1075,Zahlungsfreigabe!$E$12:$E$1000,D1075)</f>
        <v>0</v>
      </c>
      <c r="R1075" s="113" t="e">
        <f t="shared" si="242"/>
        <v>#VALUE!</v>
      </c>
      <c r="S1075" s="130" t="e">
        <f t="shared" si="243"/>
        <v>#VALUE!</v>
      </c>
      <c r="T1075" s="55">
        <v>0</v>
      </c>
      <c r="U1075" s="113" t="e">
        <f t="shared" si="244"/>
        <v>#VALUE!</v>
      </c>
      <c r="V1075" s="11"/>
      <c r="W1075" s="11"/>
      <c r="AC1075" s="100" t="str">
        <f t="shared" si="219"/>
        <v/>
      </c>
      <c r="AD1075" s="129" t="e">
        <f t="shared" si="220"/>
        <v>#VALUE!</v>
      </c>
      <c r="AE1075" s="5" t="e">
        <f t="shared" si="221"/>
        <v>#VALUE!</v>
      </c>
    </row>
    <row r="1076" spans="1:31" s="22" customFormat="1" x14ac:dyDescent="0.2">
      <c r="A1076" s="41" t="str">
        <f>IF(F1076="","",1+MAX(A$10:A1075))</f>
        <v/>
      </c>
      <c r="B1076" s="21"/>
      <c r="C1076" s="20">
        <v>610</v>
      </c>
      <c r="D1076" s="23" t="s">
        <v>122</v>
      </c>
      <c r="E1076" s="113"/>
      <c r="F1076" s="11"/>
      <c r="G1076" s="113"/>
      <c r="H1076" s="114">
        <v>0</v>
      </c>
      <c r="I1076" s="113">
        <f t="shared" si="222"/>
        <v>0</v>
      </c>
      <c r="J1076" s="113">
        <f t="shared" si="223"/>
        <v>0</v>
      </c>
      <c r="K1076" s="113" t="str">
        <f>IF(ISERROR(VLOOKUP(AC1076,Nachträge!$A$2:$Y$646,25,FALSE)),"",VLOOKUP(AC1076,Nachträge!$A$2:$Y$646,25,FALSE))</f>
        <v/>
      </c>
      <c r="L1076" s="114">
        <v>0</v>
      </c>
      <c r="M1076" s="113" t="e">
        <f t="shared" si="224"/>
        <v>#VALUE!</v>
      </c>
      <c r="N1076" s="113" t="e">
        <f t="shared" si="225"/>
        <v>#VALUE!</v>
      </c>
      <c r="O1076" s="113" t="e">
        <f t="shared" si="226"/>
        <v>#VALUE!</v>
      </c>
      <c r="P1076" s="113" t="e">
        <f t="shared" si="227"/>
        <v>#VALUE!</v>
      </c>
      <c r="Q1076" s="113">
        <f>SUMIFS(Zahlungsfreigabe!$N$12:$N$1000,Zahlungsfreigabe!$C$12:$C$1000,Baukosten!F1076,Zahlungsfreigabe!$E$12:$E$1000,D1076)</f>
        <v>0</v>
      </c>
      <c r="R1076" s="113" t="e">
        <f t="shared" ref="R1076:R1100" si="245">(J1076+K1076)-Q1076</f>
        <v>#VALUE!</v>
      </c>
      <c r="S1076" s="130" t="e">
        <f t="shared" ref="S1076:S1100" si="246">SUM(J1076+K1076)</f>
        <v>#VALUE!</v>
      </c>
      <c r="T1076" s="55">
        <v>0</v>
      </c>
      <c r="U1076" s="113" t="e">
        <f t="shared" ref="U1076:U1100" si="247">-SUM(J1076+K1076)*T1076</f>
        <v>#VALUE!</v>
      </c>
      <c r="V1076" s="11"/>
      <c r="W1076" s="11"/>
      <c r="AC1076" s="100" t="str">
        <f t="shared" si="219"/>
        <v/>
      </c>
      <c r="AD1076" s="129" t="e">
        <f t="shared" si="220"/>
        <v>#VALUE!</v>
      </c>
      <c r="AE1076" s="5" t="e">
        <f t="shared" si="221"/>
        <v>#VALUE!</v>
      </c>
    </row>
    <row r="1077" spans="1:31" s="22" customFormat="1" x14ac:dyDescent="0.2">
      <c r="A1077" s="41" t="str">
        <f>IF(F1077="","",1+MAX(A$10:A1076))</f>
        <v/>
      </c>
      <c r="B1077" s="21"/>
      <c r="C1077" s="20">
        <v>610</v>
      </c>
      <c r="D1077" s="23" t="s">
        <v>122</v>
      </c>
      <c r="E1077" s="113"/>
      <c r="F1077" s="11"/>
      <c r="G1077" s="113"/>
      <c r="H1077" s="114">
        <v>0</v>
      </c>
      <c r="I1077" s="113">
        <f t="shared" si="222"/>
        <v>0</v>
      </c>
      <c r="J1077" s="113">
        <f t="shared" si="223"/>
        <v>0</v>
      </c>
      <c r="K1077" s="113" t="str">
        <f>IF(ISERROR(VLOOKUP(AC1077,Nachträge!$A$2:$Y$646,25,FALSE)),"",VLOOKUP(AC1077,Nachträge!$A$2:$Y$646,25,FALSE))</f>
        <v/>
      </c>
      <c r="L1077" s="114">
        <v>0</v>
      </c>
      <c r="M1077" s="113" t="e">
        <f t="shared" si="224"/>
        <v>#VALUE!</v>
      </c>
      <c r="N1077" s="113" t="e">
        <f t="shared" si="225"/>
        <v>#VALUE!</v>
      </c>
      <c r="O1077" s="113" t="e">
        <f t="shared" si="226"/>
        <v>#VALUE!</v>
      </c>
      <c r="P1077" s="113" t="e">
        <f t="shared" si="227"/>
        <v>#VALUE!</v>
      </c>
      <c r="Q1077" s="113">
        <f>SUMIFS(Zahlungsfreigabe!$N$12:$N$1000,Zahlungsfreigabe!$C$12:$C$1000,Baukosten!F1077,Zahlungsfreigabe!$E$12:$E$1000,D1077)</f>
        <v>0</v>
      </c>
      <c r="R1077" s="113" t="e">
        <f t="shared" si="245"/>
        <v>#VALUE!</v>
      </c>
      <c r="S1077" s="130" t="e">
        <f t="shared" si="246"/>
        <v>#VALUE!</v>
      </c>
      <c r="T1077" s="55">
        <v>0</v>
      </c>
      <c r="U1077" s="113" t="e">
        <f t="shared" si="247"/>
        <v>#VALUE!</v>
      </c>
      <c r="V1077" s="11"/>
      <c r="W1077" s="11"/>
      <c r="AC1077" s="100" t="str">
        <f t="shared" si="219"/>
        <v/>
      </c>
      <c r="AD1077" s="129" t="e">
        <f t="shared" si="220"/>
        <v>#VALUE!</v>
      </c>
      <c r="AE1077" s="5" t="e">
        <f t="shared" si="221"/>
        <v>#VALUE!</v>
      </c>
    </row>
    <row r="1078" spans="1:31" s="22" customFormat="1" x14ac:dyDescent="0.2">
      <c r="A1078" s="41" t="str">
        <f>IF(F1078="","",1+MAX(A$10:A1077))</f>
        <v/>
      </c>
      <c r="B1078" s="21"/>
      <c r="C1078" s="20">
        <v>610</v>
      </c>
      <c r="D1078" s="23" t="s">
        <v>122</v>
      </c>
      <c r="E1078" s="113"/>
      <c r="F1078" s="11"/>
      <c r="G1078" s="113"/>
      <c r="H1078" s="114">
        <v>0</v>
      </c>
      <c r="I1078" s="113">
        <f t="shared" si="222"/>
        <v>0</v>
      </c>
      <c r="J1078" s="113">
        <f t="shared" si="223"/>
        <v>0</v>
      </c>
      <c r="K1078" s="113" t="str">
        <f>IF(ISERROR(VLOOKUP(AC1078,Nachträge!$A$2:$Y$646,25,FALSE)),"",VLOOKUP(AC1078,Nachträge!$A$2:$Y$646,25,FALSE))</f>
        <v/>
      </c>
      <c r="L1078" s="114">
        <v>0</v>
      </c>
      <c r="M1078" s="113" t="e">
        <f t="shared" si="224"/>
        <v>#VALUE!</v>
      </c>
      <c r="N1078" s="113" t="e">
        <f t="shared" si="225"/>
        <v>#VALUE!</v>
      </c>
      <c r="O1078" s="113" t="e">
        <f t="shared" si="226"/>
        <v>#VALUE!</v>
      </c>
      <c r="P1078" s="113" t="e">
        <f t="shared" si="227"/>
        <v>#VALUE!</v>
      </c>
      <c r="Q1078" s="113">
        <f>SUMIFS(Zahlungsfreigabe!$N$12:$N$1000,Zahlungsfreigabe!$C$12:$C$1000,Baukosten!F1078,Zahlungsfreigabe!$E$12:$E$1000,D1078)</f>
        <v>0</v>
      </c>
      <c r="R1078" s="113" t="e">
        <f t="shared" si="245"/>
        <v>#VALUE!</v>
      </c>
      <c r="S1078" s="130" t="e">
        <f t="shared" si="246"/>
        <v>#VALUE!</v>
      </c>
      <c r="T1078" s="55">
        <v>0</v>
      </c>
      <c r="U1078" s="113" t="e">
        <f t="shared" si="247"/>
        <v>#VALUE!</v>
      </c>
      <c r="V1078" s="11"/>
      <c r="W1078" s="11"/>
      <c r="AC1078" s="100" t="str">
        <f t="shared" si="219"/>
        <v/>
      </c>
      <c r="AD1078" s="129" t="e">
        <f t="shared" si="220"/>
        <v>#VALUE!</v>
      </c>
      <c r="AE1078" s="5" t="e">
        <f t="shared" si="221"/>
        <v>#VALUE!</v>
      </c>
    </row>
    <row r="1079" spans="1:31" s="22" customFormat="1" x14ac:dyDescent="0.2">
      <c r="A1079" s="41" t="str">
        <f>IF(F1079="","",1+MAX(A$10:A1078))</f>
        <v/>
      </c>
      <c r="B1079" s="21"/>
      <c r="C1079" s="20">
        <v>612</v>
      </c>
      <c r="D1079" s="23" t="s">
        <v>123</v>
      </c>
      <c r="E1079" s="113"/>
      <c r="F1079" s="11"/>
      <c r="G1079" s="113"/>
      <c r="H1079" s="114">
        <v>0</v>
      </c>
      <c r="I1079" s="113">
        <f t="shared" si="222"/>
        <v>0</v>
      </c>
      <c r="J1079" s="113">
        <f t="shared" si="223"/>
        <v>0</v>
      </c>
      <c r="K1079" s="113" t="str">
        <f>IF(ISERROR(VLOOKUP(AC1079,Nachträge!$A$2:$Y$646,25,FALSE)),"",VLOOKUP(AC1079,Nachträge!$A$2:$Y$646,25,FALSE))</f>
        <v/>
      </c>
      <c r="L1079" s="114">
        <v>0</v>
      </c>
      <c r="M1079" s="113" t="e">
        <f t="shared" si="224"/>
        <v>#VALUE!</v>
      </c>
      <c r="N1079" s="113" t="e">
        <f t="shared" si="225"/>
        <v>#VALUE!</v>
      </c>
      <c r="O1079" s="113" t="e">
        <f t="shared" si="226"/>
        <v>#VALUE!</v>
      </c>
      <c r="P1079" s="113" t="e">
        <f t="shared" si="227"/>
        <v>#VALUE!</v>
      </c>
      <c r="Q1079" s="113">
        <f>SUMIFS(Zahlungsfreigabe!$N$12:$N$1000,Zahlungsfreigabe!$C$12:$C$1000,Baukosten!F1079,Zahlungsfreigabe!$E$12:$E$1000,D1079)</f>
        <v>0</v>
      </c>
      <c r="R1079" s="113" t="e">
        <f t="shared" si="245"/>
        <v>#VALUE!</v>
      </c>
      <c r="S1079" s="130" t="e">
        <f t="shared" si="246"/>
        <v>#VALUE!</v>
      </c>
      <c r="T1079" s="55">
        <v>0</v>
      </c>
      <c r="U1079" s="113" t="e">
        <f t="shared" si="247"/>
        <v>#VALUE!</v>
      </c>
      <c r="V1079" s="11"/>
      <c r="W1079" s="11"/>
      <c r="AC1079" s="100" t="str">
        <f t="shared" si="219"/>
        <v/>
      </c>
      <c r="AD1079" s="129" t="e">
        <f t="shared" si="220"/>
        <v>#VALUE!</v>
      </c>
      <c r="AE1079" s="5" t="e">
        <f t="shared" si="221"/>
        <v>#VALUE!</v>
      </c>
    </row>
    <row r="1080" spans="1:31" s="22" customFormat="1" x14ac:dyDescent="0.2">
      <c r="A1080" s="41" t="str">
        <f>IF(F1080="","",1+MAX(A$10:A1079))</f>
        <v/>
      </c>
      <c r="B1080" s="21"/>
      <c r="C1080" s="20">
        <v>612</v>
      </c>
      <c r="D1080" s="23" t="s">
        <v>123</v>
      </c>
      <c r="E1080" s="113"/>
      <c r="F1080" s="11"/>
      <c r="G1080" s="113"/>
      <c r="H1080" s="114">
        <v>0</v>
      </c>
      <c r="I1080" s="113">
        <f t="shared" si="222"/>
        <v>0</v>
      </c>
      <c r="J1080" s="113">
        <f t="shared" si="223"/>
        <v>0</v>
      </c>
      <c r="K1080" s="113" t="str">
        <f>IF(ISERROR(VLOOKUP(AC1080,Nachträge!$A$2:$Y$646,25,FALSE)),"",VLOOKUP(AC1080,Nachträge!$A$2:$Y$646,25,FALSE))</f>
        <v/>
      </c>
      <c r="L1080" s="114">
        <v>0</v>
      </c>
      <c r="M1080" s="113" t="e">
        <f t="shared" si="224"/>
        <v>#VALUE!</v>
      </c>
      <c r="N1080" s="113" t="e">
        <f t="shared" si="225"/>
        <v>#VALUE!</v>
      </c>
      <c r="O1080" s="113" t="e">
        <f t="shared" si="226"/>
        <v>#VALUE!</v>
      </c>
      <c r="P1080" s="113" t="e">
        <f t="shared" si="227"/>
        <v>#VALUE!</v>
      </c>
      <c r="Q1080" s="113">
        <f>SUMIFS(Zahlungsfreigabe!$N$12:$N$1000,Zahlungsfreigabe!$C$12:$C$1000,Baukosten!F1080,Zahlungsfreigabe!$E$12:$E$1000,D1080)</f>
        <v>0</v>
      </c>
      <c r="R1080" s="113" t="e">
        <f t="shared" si="245"/>
        <v>#VALUE!</v>
      </c>
      <c r="S1080" s="130" t="e">
        <f t="shared" si="246"/>
        <v>#VALUE!</v>
      </c>
      <c r="T1080" s="55">
        <v>0</v>
      </c>
      <c r="U1080" s="113" t="e">
        <f t="shared" si="247"/>
        <v>#VALUE!</v>
      </c>
      <c r="V1080" s="11"/>
      <c r="W1080" s="11"/>
      <c r="AC1080" s="100" t="str">
        <f t="shared" si="219"/>
        <v/>
      </c>
      <c r="AD1080" s="129" t="e">
        <f t="shared" si="220"/>
        <v>#VALUE!</v>
      </c>
      <c r="AE1080" s="5" t="e">
        <f t="shared" si="221"/>
        <v>#VALUE!</v>
      </c>
    </row>
    <row r="1081" spans="1:31" s="22" customFormat="1" x14ac:dyDescent="0.2">
      <c r="A1081" s="41" t="str">
        <f>IF(F1081="","",1+MAX(A$10:A1080))</f>
        <v/>
      </c>
      <c r="B1081" s="21"/>
      <c r="C1081" s="20">
        <v>612</v>
      </c>
      <c r="D1081" s="23" t="s">
        <v>123</v>
      </c>
      <c r="E1081" s="113"/>
      <c r="F1081" s="11"/>
      <c r="G1081" s="113"/>
      <c r="H1081" s="114">
        <v>0</v>
      </c>
      <c r="I1081" s="113">
        <f t="shared" si="222"/>
        <v>0</v>
      </c>
      <c r="J1081" s="113">
        <f t="shared" si="223"/>
        <v>0</v>
      </c>
      <c r="K1081" s="113" t="str">
        <f>IF(ISERROR(VLOOKUP(AC1081,Nachträge!$A$2:$Y$646,25,FALSE)),"",VLOOKUP(AC1081,Nachträge!$A$2:$Y$646,25,FALSE))</f>
        <v/>
      </c>
      <c r="L1081" s="114">
        <v>0</v>
      </c>
      <c r="M1081" s="113" t="e">
        <f t="shared" si="224"/>
        <v>#VALUE!</v>
      </c>
      <c r="N1081" s="113" t="e">
        <f t="shared" si="225"/>
        <v>#VALUE!</v>
      </c>
      <c r="O1081" s="113" t="e">
        <f t="shared" si="226"/>
        <v>#VALUE!</v>
      </c>
      <c r="P1081" s="113" t="e">
        <f t="shared" si="227"/>
        <v>#VALUE!</v>
      </c>
      <c r="Q1081" s="113">
        <f>SUMIFS(Zahlungsfreigabe!$N$12:$N$1000,Zahlungsfreigabe!$C$12:$C$1000,Baukosten!F1081,Zahlungsfreigabe!$E$12:$E$1000,D1081)</f>
        <v>0</v>
      </c>
      <c r="R1081" s="113" t="e">
        <f t="shared" si="245"/>
        <v>#VALUE!</v>
      </c>
      <c r="S1081" s="130" t="e">
        <f t="shared" si="246"/>
        <v>#VALUE!</v>
      </c>
      <c r="T1081" s="55">
        <v>0</v>
      </c>
      <c r="U1081" s="113" t="e">
        <f t="shared" si="247"/>
        <v>#VALUE!</v>
      </c>
      <c r="V1081" s="11"/>
      <c r="W1081" s="11"/>
      <c r="AC1081" s="100" t="str">
        <f t="shared" si="219"/>
        <v/>
      </c>
      <c r="AD1081" s="129" t="e">
        <f t="shared" si="220"/>
        <v>#VALUE!</v>
      </c>
      <c r="AE1081" s="5" t="e">
        <f t="shared" si="221"/>
        <v>#VALUE!</v>
      </c>
    </row>
    <row r="1082" spans="1:31" s="22" customFormat="1" x14ac:dyDescent="0.2">
      <c r="A1082" s="41" t="str">
        <f>IF(F1082="","",1+MAX(A$10:A1081))</f>
        <v/>
      </c>
      <c r="B1082" s="21"/>
      <c r="C1082" s="20">
        <v>612</v>
      </c>
      <c r="D1082" s="23" t="s">
        <v>123</v>
      </c>
      <c r="E1082" s="113"/>
      <c r="F1082" s="11"/>
      <c r="G1082" s="113"/>
      <c r="H1082" s="114">
        <v>0</v>
      </c>
      <c r="I1082" s="113">
        <f t="shared" si="222"/>
        <v>0</v>
      </c>
      <c r="J1082" s="113">
        <f t="shared" si="223"/>
        <v>0</v>
      </c>
      <c r="K1082" s="113" t="str">
        <f>IF(ISERROR(VLOOKUP(AC1082,Nachträge!$A$2:$Y$646,25,FALSE)),"",VLOOKUP(AC1082,Nachträge!$A$2:$Y$646,25,FALSE))</f>
        <v/>
      </c>
      <c r="L1082" s="114">
        <v>0</v>
      </c>
      <c r="M1082" s="113" t="e">
        <f t="shared" si="224"/>
        <v>#VALUE!</v>
      </c>
      <c r="N1082" s="113" t="e">
        <f t="shared" si="225"/>
        <v>#VALUE!</v>
      </c>
      <c r="O1082" s="113" t="e">
        <f t="shared" si="226"/>
        <v>#VALUE!</v>
      </c>
      <c r="P1082" s="113" t="e">
        <f t="shared" si="227"/>
        <v>#VALUE!</v>
      </c>
      <c r="Q1082" s="113">
        <f>SUMIFS(Zahlungsfreigabe!$N$12:$N$1000,Zahlungsfreigabe!$C$12:$C$1000,Baukosten!F1082,Zahlungsfreigabe!$E$12:$E$1000,D1082)</f>
        <v>0</v>
      </c>
      <c r="R1082" s="113" t="e">
        <f t="shared" si="245"/>
        <v>#VALUE!</v>
      </c>
      <c r="S1082" s="130" t="e">
        <f t="shared" si="246"/>
        <v>#VALUE!</v>
      </c>
      <c r="T1082" s="55">
        <v>0</v>
      </c>
      <c r="U1082" s="113" t="e">
        <f t="shared" si="247"/>
        <v>#VALUE!</v>
      </c>
      <c r="V1082" s="11"/>
      <c r="W1082" s="11"/>
      <c r="AC1082" s="100" t="str">
        <f t="shared" si="219"/>
        <v/>
      </c>
      <c r="AD1082" s="129" t="e">
        <f t="shared" si="220"/>
        <v>#VALUE!</v>
      </c>
      <c r="AE1082" s="5" t="e">
        <f t="shared" si="221"/>
        <v>#VALUE!</v>
      </c>
    </row>
    <row r="1083" spans="1:31" s="22" customFormat="1" x14ac:dyDescent="0.2">
      <c r="A1083" s="41" t="str">
        <f>IF(F1083="","",1+MAX(A$10:A1082))</f>
        <v/>
      </c>
      <c r="B1083" s="21"/>
      <c r="C1083" s="20">
        <v>612</v>
      </c>
      <c r="D1083" s="23" t="s">
        <v>123</v>
      </c>
      <c r="E1083" s="113"/>
      <c r="F1083" s="11"/>
      <c r="G1083" s="113"/>
      <c r="H1083" s="114">
        <v>0</v>
      </c>
      <c r="I1083" s="113">
        <f t="shared" si="222"/>
        <v>0</v>
      </c>
      <c r="J1083" s="113">
        <f t="shared" si="223"/>
        <v>0</v>
      </c>
      <c r="K1083" s="113" t="str">
        <f>IF(ISERROR(VLOOKUP(AC1083,Nachträge!$A$2:$Y$646,25,FALSE)),"",VLOOKUP(AC1083,Nachträge!$A$2:$Y$646,25,FALSE))</f>
        <v/>
      </c>
      <c r="L1083" s="114">
        <v>0</v>
      </c>
      <c r="M1083" s="113" t="e">
        <f t="shared" si="224"/>
        <v>#VALUE!</v>
      </c>
      <c r="N1083" s="113" t="e">
        <f t="shared" si="225"/>
        <v>#VALUE!</v>
      </c>
      <c r="O1083" s="113" t="e">
        <f t="shared" si="226"/>
        <v>#VALUE!</v>
      </c>
      <c r="P1083" s="113" t="e">
        <f t="shared" si="227"/>
        <v>#VALUE!</v>
      </c>
      <c r="Q1083" s="113">
        <f>SUMIFS(Zahlungsfreigabe!$N$12:$N$1000,Zahlungsfreigabe!$C$12:$C$1000,Baukosten!F1083,Zahlungsfreigabe!$E$12:$E$1000,D1083)</f>
        <v>0</v>
      </c>
      <c r="R1083" s="113" t="e">
        <f t="shared" si="245"/>
        <v>#VALUE!</v>
      </c>
      <c r="S1083" s="130" t="e">
        <f t="shared" si="246"/>
        <v>#VALUE!</v>
      </c>
      <c r="T1083" s="55">
        <v>0</v>
      </c>
      <c r="U1083" s="113" t="e">
        <f t="shared" si="247"/>
        <v>#VALUE!</v>
      </c>
      <c r="V1083" s="11"/>
      <c r="W1083" s="11"/>
      <c r="AC1083" s="100" t="str">
        <f t="shared" si="219"/>
        <v/>
      </c>
      <c r="AD1083" s="129" t="e">
        <f t="shared" si="220"/>
        <v>#VALUE!</v>
      </c>
      <c r="AE1083" s="5" t="e">
        <f t="shared" si="221"/>
        <v>#VALUE!</v>
      </c>
    </row>
    <row r="1084" spans="1:31" s="22" customFormat="1" x14ac:dyDescent="0.2">
      <c r="A1084" s="41" t="str">
        <f>IF(F1084="","",1+MAX(A$10:A1083))</f>
        <v/>
      </c>
      <c r="B1084" s="21"/>
      <c r="C1084" s="20">
        <v>612</v>
      </c>
      <c r="D1084" s="23" t="s">
        <v>123</v>
      </c>
      <c r="E1084" s="113"/>
      <c r="F1084" s="11"/>
      <c r="G1084" s="113"/>
      <c r="H1084" s="114">
        <v>0</v>
      </c>
      <c r="I1084" s="113">
        <f t="shared" si="222"/>
        <v>0</v>
      </c>
      <c r="J1084" s="113">
        <f t="shared" si="223"/>
        <v>0</v>
      </c>
      <c r="K1084" s="113" t="str">
        <f>IF(ISERROR(VLOOKUP(AC1084,Nachträge!$A$2:$Y$646,25,FALSE)),"",VLOOKUP(AC1084,Nachträge!$A$2:$Y$646,25,FALSE))</f>
        <v/>
      </c>
      <c r="L1084" s="114">
        <v>0</v>
      </c>
      <c r="M1084" s="113" t="e">
        <f t="shared" si="224"/>
        <v>#VALUE!</v>
      </c>
      <c r="N1084" s="113" t="e">
        <f t="shared" si="225"/>
        <v>#VALUE!</v>
      </c>
      <c r="O1084" s="113" t="e">
        <f t="shared" si="226"/>
        <v>#VALUE!</v>
      </c>
      <c r="P1084" s="113" t="e">
        <f t="shared" si="227"/>
        <v>#VALUE!</v>
      </c>
      <c r="Q1084" s="113">
        <f>SUMIFS(Zahlungsfreigabe!$N$12:$N$1000,Zahlungsfreigabe!$C$12:$C$1000,Baukosten!F1084,Zahlungsfreigabe!$E$12:$E$1000,D1084)</f>
        <v>0</v>
      </c>
      <c r="R1084" s="113" t="e">
        <f t="shared" si="245"/>
        <v>#VALUE!</v>
      </c>
      <c r="S1084" s="130" t="e">
        <f t="shared" si="246"/>
        <v>#VALUE!</v>
      </c>
      <c r="T1084" s="55">
        <v>0</v>
      </c>
      <c r="U1084" s="113" t="e">
        <f t="shared" si="247"/>
        <v>#VALUE!</v>
      </c>
      <c r="V1084" s="11"/>
      <c r="W1084" s="11"/>
      <c r="AC1084" s="100" t="str">
        <f t="shared" si="219"/>
        <v/>
      </c>
      <c r="AD1084" s="129" t="e">
        <f t="shared" si="220"/>
        <v>#VALUE!</v>
      </c>
      <c r="AE1084" s="5" t="e">
        <f t="shared" si="221"/>
        <v>#VALUE!</v>
      </c>
    </row>
    <row r="1085" spans="1:31" s="22" customFormat="1" x14ac:dyDescent="0.2">
      <c r="A1085" s="41" t="str">
        <f>IF(F1085="","",1+MAX(A$10:A1084))</f>
        <v/>
      </c>
      <c r="B1085" s="21"/>
      <c r="C1085" s="20">
        <v>612</v>
      </c>
      <c r="D1085" s="23" t="s">
        <v>123</v>
      </c>
      <c r="E1085" s="113"/>
      <c r="F1085" s="11"/>
      <c r="G1085" s="113"/>
      <c r="H1085" s="114">
        <v>0</v>
      </c>
      <c r="I1085" s="113">
        <f t="shared" si="222"/>
        <v>0</v>
      </c>
      <c r="J1085" s="113">
        <f t="shared" si="223"/>
        <v>0</v>
      </c>
      <c r="K1085" s="113" t="str">
        <f>IF(ISERROR(VLOOKUP(AC1085,Nachträge!$A$2:$Y$646,25,FALSE)),"",VLOOKUP(AC1085,Nachträge!$A$2:$Y$646,25,FALSE))</f>
        <v/>
      </c>
      <c r="L1085" s="114">
        <v>0</v>
      </c>
      <c r="M1085" s="113" t="e">
        <f t="shared" si="224"/>
        <v>#VALUE!</v>
      </c>
      <c r="N1085" s="113" t="e">
        <f t="shared" si="225"/>
        <v>#VALUE!</v>
      </c>
      <c r="O1085" s="113" t="e">
        <f t="shared" si="226"/>
        <v>#VALUE!</v>
      </c>
      <c r="P1085" s="113" t="e">
        <f t="shared" si="227"/>
        <v>#VALUE!</v>
      </c>
      <c r="Q1085" s="113">
        <f>SUMIFS(Zahlungsfreigabe!$N$12:$N$1000,Zahlungsfreigabe!$C$12:$C$1000,Baukosten!F1085,Zahlungsfreigabe!$E$12:$E$1000,D1085)</f>
        <v>0</v>
      </c>
      <c r="R1085" s="113" t="e">
        <f t="shared" si="245"/>
        <v>#VALUE!</v>
      </c>
      <c r="S1085" s="130" t="e">
        <f t="shared" si="246"/>
        <v>#VALUE!</v>
      </c>
      <c r="T1085" s="55">
        <v>0</v>
      </c>
      <c r="U1085" s="113" t="e">
        <f t="shared" si="247"/>
        <v>#VALUE!</v>
      </c>
      <c r="V1085" s="11"/>
      <c r="W1085" s="11"/>
      <c r="AC1085" s="100" t="str">
        <f t="shared" si="219"/>
        <v/>
      </c>
      <c r="AD1085" s="129" t="e">
        <f t="shared" si="220"/>
        <v>#VALUE!</v>
      </c>
      <c r="AE1085" s="5" t="e">
        <f t="shared" si="221"/>
        <v>#VALUE!</v>
      </c>
    </row>
    <row r="1086" spans="1:31" s="22" customFormat="1" x14ac:dyDescent="0.2">
      <c r="A1086" s="41" t="str">
        <f>IF(F1086="","",1+MAX(A$10:A1085))</f>
        <v/>
      </c>
      <c r="B1086" s="21"/>
      <c r="C1086" s="20">
        <v>619</v>
      </c>
      <c r="D1086" s="23" t="s">
        <v>124</v>
      </c>
      <c r="E1086" s="113"/>
      <c r="F1086" s="11"/>
      <c r="G1086" s="113"/>
      <c r="H1086" s="114">
        <v>0</v>
      </c>
      <c r="I1086" s="113">
        <f t="shared" si="222"/>
        <v>0</v>
      </c>
      <c r="J1086" s="113">
        <f t="shared" si="223"/>
        <v>0</v>
      </c>
      <c r="K1086" s="113" t="str">
        <f>IF(ISERROR(VLOOKUP(AC1086,Nachträge!$A$2:$Y$646,25,FALSE)),"",VLOOKUP(AC1086,Nachträge!$A$2:$Y$646,25,FALSE))</f>
        <v/>
      </c>
      <c r="L1086" s="114">
        <v>0</v>
      </c>
      <c r="M1086" s="113" t="e">
        <f t="shared" si="224"/>
        <v>#VALUE!</v>
      </c>
      <c r="N1086" s="113" t="e">
        <f t="shared" si="225"/>
        <v>#VALUE!</v>
      </c>
      <c r="O1086" s="113" t="e">
        <f t="shared" si="226"/>
        <v>#VALUE!</v>
      </c>
      <c r="P1086" s="113" t="e">
        <f t="shared" si="227"/>
        <v>#VALUE!</v>
      </c>
      <c r="Q1086" s="113">
        <f>SUMIFS(Zahlungsfreigabe!$N$12:$N$1000,Zahlungsfreigabe!$C$12:$C$1000,Baukosten!F1086,Zahlungsfreigabe!$E$12:$E$1000,D1086)</f>
        <v>0</v>
      </c>
      <c r="R1086" s="113" t="e">
        <f t="shared" si="245"/>
        <v>#VALUE!</v>
      </c>
      <c r="S1086" s="130" t="e">
        <f t="shared" si="246"/>
        <v>#VALUE!</v>
      </c>
      <c r="T1086" s="55">
        <v>0</v>
      </c>
      <c r="U1086" s="113" t="e">
        <f t="shared" si="247"/>
        <v>#VALUE!</v>
      </c>
      <c r="V1086" s="11"/>
      <c r="W1086" s="11"/>
      <c r="AC1086" s="100" t="str">
        <f t="shared" si="219"/>
        <v/>
      </c>
      <c r="AD1086" s="129" t="e">
        <f t="shared" si="220"/>
        <v>#VALUE!</v>
      </c>
      <c r="AE1086" s="5" t="e">
        <f t="shared" si="221"/>
        <v>#VALUE!</v>
      </c>
    </row>
    <row r="1087" spans="1:31" s="22" customFormat="1" x14ac:dyDescent="0.2">
      <c r="A1087" s="41" t="str">
        <f>IF(F1087="","",1+MAX(A$10:A1086))</f>
        <v/>
      </c>
      <c r="B1087" s="21"/>
      <c r="C1087" s="20">
        <v>619</v>
      </c>
      <c r="D1087" s="23" t="s">
        <v>124</v>
      </c>
      <c r="E1087" s="113"/>
      <c r="F1087" s="11"/>
      <c r="G1087" s="113"/>
      <c r="H1087" s="114">
        <v>0</v>
      </c>
      <c r="I1087" s="113">
        <f t="shared" si="222"/>
        <v>0</v>
      </c>
      <c r="J1087" s="113">
        <f t="shared" si="223"/>
        <v>0</v>
      </c>
      <c r="K1087" s="113" t="str">
        <f>IF(ISERROR(VLOOKUP(AC1087,Nachträge!$A$2:$Y$646,25,FALSE)),"",VLOOKUP(AC1087,Nachträge!$A$2:$Y$646,25,FALSE))</f>
        <v/>
      </c>
      <c r="L1087" s="114">
        <v>0</v>
      </c>
      <c r="M1087" s="113" t="e">
        <f t="shared" si="224"/>
        <v>#VALUE!</v>
      </c>
      <c r="N1087" s="113" t="e">
        <f t="shared" si="225"/>
        <v>#VALUE!</v>
      </c>
      <c r="O1087" s="113" t="e">
        <f t="shared" si="226"/>
        <v>#VALUE!</v>
      </c>
      <c r="P1087" s="113" t="e">
        <f t="shared" si="227"/>
        <v>#VALUE!</v>
      </c>
      <c r="Q1087" s="113">
        <f>SUMIFS(Zahlungsfreigabe!$N$12:$N$1000,Zahlungsfreigabe!$C$12:$C$1000,Baukosten!F1087,Zahlungsfreigabe!$E$12:$E$1000,D1087)</f>
        <v>0</v>
      </c>
      <c r="R1087" s="113" t="e">
        <f t="shared" si="245"/>
        <v>#VALUE!</v>
      </c>
      <c r="S1087" s="130" t="e">
        <f t="shared" si="246"/>
        <v>#VALUE!</v>
      </c>
      <c r="T1087" s="55">
        <v>0</v>
      </c>
      <c r="U1087" s="113" t="e">
        <f t="shared" si="247"/>
        <v>#VALUE!</v>
      </c>
      <c r="V1087" s="11"/>
      <c r="W1087" s="11"/>
      <c r="AC1087" s="100" t="str">
        <f t="shared" si="219"/>
        <v/>
      </c>
      <c r="AD1087" s="129" t="e">
        <f t="shared" si="220"/>
        <v>#VALUE!</v>
      </c>
      <c r="AE1087" s="5" t="e">
        <f t="shared" si="221"/>
        <v>#VALUE!</v>
      </c>
    </row>
    <row r="1088" spans="1:31" s="22" customFormat="1" x14ac:dyDescent="0.2">
      <c r="A1088" s="41" t="str">
        <f>IF(F1088="","",1+MAX(A$10:A1087))</f>
        <v/>
      </c>
      <c r="B1088" s="21"/>
      <c r="C1088" s="20">
        <v>619</v>
      </c>
      <c r="D1088" s="23" t="s">
        <v>124</v>
      </c>
      <c r="E1088" s="113"/>
      <c r="F1088" s="11"/>
      <c r="G1088" s="113"/>
      <c r="H1088" s="114">
        <v>0</v>
      </c>
      <c r="I1088" s="113">
        <f t="shared" si="222"/>
        <v>0</v>
      </c>
      <c r="J1088" s="113">
        <f t="shared" si="223"/>
        <v>0</v>
      </c>
      <c r="K1088" s="113" t="str">
        <f>IF(ISERROR(VLOOKUP(AC1088,Nachträge!$A$2:$Y$646,25,FALSE)),"",VLOOKUP(AC1088,Nachträge!$A$2:$Y$646,25,FALSE))</f>
        <v/>
      </c>
      <c r="L1088" s="114">
        <v>0</v>
      </c>
      <c r="M1088" s="113" t="e">
        <f t="shared" si="224"/>
        <v>#VALUE!</v>
      </c>
      <c r="N1088" s="113" t="e">
        <f t="shared" si="225"/>
        <v>#VALUE!</v>
      </c>
      <c r="O1088" s="113" t="e">
        <f t="shared" si="226"/>
        <v>#VALUE!</v>
      </c>
      <c r="P1088" s="113" t="e">
        <f t="shared" si="227"/>
        <v>#VALUE!</v>
      </c>
      <c r="Q1088" s="113">
        <f>SUMIFS(Zahlungsfreigabe!$N$12:$N$1000,Zahlungsfreigabe!$C$12:$C$1000,Baukosten!F1088,Zahlungsfreigabe!$E$12:$E$1000,D1088)</f>
        <v>0</v>
      </c>
      <c r="R1088" s="113" t="e">
        <f t="shared" si="245"/>
        <v>#VALUE!</v>
      </c>
      <c r="S1088" s="130" t="e">
        <f t="shared" si="246"/>
        <v>#VALUE!</v>
      </c>
      <c r="T1088" s="55">
        <v>0</v>
      </c>
      <c r="U1088" s="113" t="e">
        <f t="shared" si="247"/>
        <v>#VALUE!</v>
      </c>
      <c r="V1088" s="11"/>
      <c r="W1088" s="11"/>
      <c r="AC1088" s="100" t="str">
        <f t="shared" si="219"/>
        <v/>
      </c>
      <c r="AD1088" s="129" t="e">
        <f t="shared" si="220"/>
        <v>#VALUE!</v>
      </c>
      <c r="AE1088" s="5" t="e">
        <f t="shared" si="221"/>
        <v>#VALUE!</v>
      </c>
    </row>
    <row r="1089" spans="1:31" s="22" customFormat="1" x14ac:dyDescent="0.2">
      <c r="A1089" s="41" t="str">
        <f>IF(F1089="","",1+MAX(A$10:A1088))</f>
        <v/>
      </c>
      <c r="B1089" s="21"/>
      <c r="C1089" s="20">
        <v>619</v>
      </c>
      <c r="D1089" s="23" t="s">
        <v>124</v>
      </c>
      <c r="E1089" s="113"/>
      <c r="F1089" s="11"/>
      <c r="G1089" s="113"/>
      <c r="H1089" s="114">
        <v>0</v>
      </c>
      <c r="I1089" s="113">
        <f t="shared" si="222"/>
        <v>0</v>
      </c>
      <c r="J1089" s="113">
        <f t="shared" si="223"/>
        <v>0</v>
      </c>
      <c r="K1089" s="113" t="str">
        <f>IF(ISERROR(VLOOKUP(AC1089,Nachträge!$A$2:$Y$646,25,FALSE)),"",VLOOKUP(AC1089,Nachträge!$A$2:$Y$646,25,FALSE))</f>
        <v/>
      </c>
      <c r="L1089" s="114">
        <v>0</v>
      </c>
      <c r="M1089" s="113" t="e">
        <f t="shared" si="224"/>
        <v>#VALUE!</v>
      </c>
      <c r="N1089" s="113" t="e">
        <f t="shared" si="225"/>
        <v>#VALUE!</v>
      </c>
      <c r="O1089" s="113" t="e">
        <f t="shared" si="226"/>
        <v>#VALUE!</v>
      </c>
      <c r="P1089" s="113" t="e">
        <f t="shared" si="227"/>
        <v>#VALUE!</v>
      </c>
      <c r="Q1089" s="113">
        <f>SUMIFS(Zahlungsfreigabe!$N$12:$N$1000,Zahlungsfreigabe!$C$12:$C$1000,Baukosten!F1089,Zahlungsfreigabe!$E$12:$E$1000,D1089)</f>
        <v>0</v>
      </c>
      <c r="R1089" s="113" t="e">
        <f t="shared" si="245"/>
        <v>#VALUE!</v>
      </c>
      <c r="S1089" s="130" t="e">
        <f t="shared" si="246"/>
        <v>#VALUE!</v>
      </c>
      <c r="T1089" s="55">
        <v>0</v>
      </c>
      <c r="U1089" s="113" t="e">
        <f t="shared" si="247"/>
        <v>#VALUE!</v>
      </c>
      <c r="V1089" s="11"/>
      <c r="W1089" s="11"/>
      <c r="AC1089" s="100" t="str">
        <f t="shared" si="219"/>
        <v/>
      </c>
      <c r="AD1089" s="129" t="e">
        <f t="shared" si="220"/>
        <v>#VALUE!</v>
      </c>
      <c r="AE1089" s="5" t="e">
        <f t="shared" si="221"/>
        <v>#VALUE!</v>
      </c>
    </row>
    <row r="1090" spans="1:31" s="22" customFormat="1" x14ac:dyDescent="0.2">
      <c r="A1090" s="41" t="str">
        <f>IF(F1090="","",1+MAX(A$10:A1089))</f>
        <v/>
      </c>
      <c r="B1090" s="21"/>
      <c r="C1090" s="20">
        <v>619</v>
      </c>
      <c r="D1090" s="23" t="s">
        <v>124</v>
      </c>
      <c r="E1090" s="113"/>
      <c r="F1090" s="11"/>
      <c r="G1090" s="113"/>
      <c r="H1090" s="114">
        <v>0</v>
      </c>
      <c r="I1090" s="113">
        <f t="shared" si="222"/>
        <v>0</v>
      </c>
      <c r="J1090" s="113">
        <f t="shared" si="223"/>
        <v>0</v>
      </c>
      <c r="K1090" s="113" t="str">
        <f>IF(ISERROR(VLOOKUP(AC1090,Nachträge!$A$2:$Y$646,25,FALSE)),"",VLOOKUP(AC1090,Nachträge!$A$2:$Y$646,25,FALSE))</f>
        <v/>
      </c>
      <c r="L1090" s="114">
        <v>0</v>
      </c>
      <c r="M1090" s="113" t="e">
        <f t="shared" si="224"/>
        <v>#VALUE!</v>
      </c>
      <c r="N1090" s="113" t="e">
        <f t="shared" si="225"/>
        <v>#VALUE!</v>
      </c>
      <c r="O1090" s="113" t="e">
        <f t="shared" si="226"/>
        <v>#VALUE!</v>
      </c>
      <c r="P1090" s="113" t="e">
        <f t="shared" si="227"/>
        <v>#VALUE!</v>
      </c>
      <c r="Q1090" s="113">
        <f>SUMIFS(Zahlungsfreigabe!$N$12:$N$1000,Zahlungsfreigabe!$C$12:$C$1000,Baukosten!F1090,Zahlungsfreigabe!$E$12:$E$1000,D1090)</f>
        <v>0</v>
      </c>
      <c r="R1090" s="113" t="e">
        <f t="shared" si="245"/>
        <v>#VALUE!</v>
      </c>
      <c r="S1090" s="130" t="e">
        <f t="shared" si="246"/>
        <v>#VALUE!</v>
      </c>
      <c r="T1090" s="55">
        <v>0</v>
      </c>
      <c r="U1090" s="113" t="e">
        <f t="shared" si="247"/>
        <v>#VALUE!</v>
      </c>
      <c r="V1090" s="11"/>
      <c r="W1090" s="11"/>
      <c r="AC1090" s="100" t="str">
        <f t="shared" si="219"/>
        <v/>
      </c>
      <c r="AD1090" s="129" t="e">
        <f t="shared" si="220"/>
        <v>#VALUE!</v>
      </c>
      <c r="AE1090" s="5" t="e">
        <f t="shared" si="221"/>
        <v>#VALUE!</v>
      </c>
    </row>
    <row r="1091" spans="1:31" s="22" customFormat="1" x14ac:dyDescent="0.2">
      <c r="A1091" s="41" t="str">
        <f>IF(F1091="","",1+MAX(A$10:A1090))</f>
        <v/>
      </c>
      <c r="B1091" s="21"/>
      <c r="C1091" s="20">
        <v>621</v>
      </c>
      <c r="D1091" s="23" t="s">
        <v>126</v>
      </c>
      <c r="E1091" s="113"/>
      <c r="F1091" s="11"/>
      <c r="G1091" s="113"/>
      <c r="H1091" s="114">
        <v>0</v>
      </c>
      <c r="I1091" s="113">
        <f t="shared" si="222"/>
        <v>0</v>
      </c>
      <c r="J1091" s="113">
        <f t="shared" si="223"/>
        <v>0</v>
      </c>
      <c r="K1091" s="113" t="str">
        <f>IF(ISERROR(VLOOKUP(AC1091,Nachträge!$A$2:$Y$646,25,FALSE)),"",VLOOKUP(AC1091,Nachträge!$A$2:$Y$646,25,FALSE))</f>
        <v/>
      </c>
      <c r="L1091" s="114">
        <v>0</v>
      </c>
      <c r="M1091" s="113" t="e">
        <f t="shared" si="224"/>
        <v>#VALUE!</v>
      </c>
      <c r="N1091" s="113" t="e">
        <f t="shared" si="225"/>
        <v>#VALUE!</v>
      </c>
      <c r="O1091" s="113" t="e">
        <f t="shared" si="226"/>
        <v>#VALUE!</v>
      </c>
      <c r="P1091" s="113" t="e">
        <f t="shared" si="227"/>
        <v>#VALUE!</v>
      </c>
      <c r="Q1091" s="113">
        <f>SUMIFS(Zahlungsfreigabe!$N$12:$N$1000,Zahlungsfreigabe!$C$12:$C$1000,Baukosten!F1091,Zahlungsfreigabe!$E$12:$E$1000,D1091)</f>
        <v>0</v>
      </c>
      <c r="R1091" s="113" t="e">
        <f t="shared" si="245"/>
        <v>#VALUE!</v>
      </c>
      <c r="S1091" s="130" t="e">
        <f t="shared" si="246"/>
        <v>#VALUE!</v>
      </c>
      <c r="T1091" s="55">
        <v>0</v>
      </c>
      <c r="U1091" s="113" t="e">
        <f t="shared" si="247"/>
        <v>#VALUE!</v>
      </c>
      <c r="V1091" s="11"/>
      <c r="W1091" s="11"/>
      <c r="AC1091" s="100" t="str">
        <f t="shared" si="219"/>
        <v/>
      </c>
      <c r="AD1091" s="129" t="e">
        <f t="shared" si="220"/>
        <v>#VALUE!</v>
      </c>
      <c r="AE1091" s="5" t="e">
        <f t="shared" si="221"/>
        <v>#VALUE!</v>
      </c>
    </row>
    <row r="1092" spans="1:31" s="22" customFormat="1" x14ac:dyDescent="0.2">
      <c r="A1092" s="41" t="str">
        <f>IF(F1092="","",1+MAX(A$10:A1091))</f>
        <v/>
      </c>
      <c r="B1092" s="21"/>
      <c r="C1092" s="20">
        <v>621</v>
      </c>
      <c r="D1092" s="23" t="s">
        <v>126</v>
      </c>
      <c r="E1092" s="113"/>
      <c r="F1092" s="11"/>
      <c r="G1092" s="113"/>
      <c r="H1092" s="114">
        <v>0</v>
      </c>
      <c r="I1092" s="113">
        <f t="shared" si="222"/>
        <v>0</v>
      </c>
      <c r="J1092" s="113">
        <f t="shared" si="223"/>
        <v>0</v>
      </c>
      <c r="K1092" s="113" t="str">
        <f>IF(ISERROR(VLOOKUP(AC1092,Nachträge!$A$2:$Y$646,25,FALSE)),"",VLOOKUP(AC1092,Nachträge!$A$2:$Y$646,25,FALSE))</f>
        <v/>
      </c>
      <c r="L1092" s="114">
        <v>0</v>
      </c>
      <c r="M1092" s="113" t="e">
        <f t="shared" si="224"/>
        <v>#VALUE!</v>
      </c>
      <c r="N1092" s="113" t="e">
        <f t="shared" si="225"/>
        <v>#VALUE!</v>
      </c>
      <c r="O1092" s="113" t="e">
        <f t="shared" si="226"/>
        <v>#VALUE!</v>
      </c>
      <c r="P1092" s="113" t="e">
        <f t="shared" si="227"/>
        <v>#VALUE!</v>
      </c>
      <c r="Q1092" s="113">
        <f>SUMIFS(Zahlungsfreigabe!$N$12:$N$1000,Zahlungsfreigabe!$C$12:$C$1000,Baukosten!F1092,Zahlungsfreigabe!$E$12:$E$1000,D1092)</f>
        <v>0</v>
      </c>
      <c r="R1092" s="113" t="e">
        <f t="shared" si="245"/>
        <v>#VALUE!</v>
      </c>
      <c r="S1092" s="130" t="e">
        <f t="shared" si="246"/>
        <v>#VALUE!</v>
      </c>
      <c r="T1092" s="55">
        <v>0</v>
      </c>
      <c r="U1092" s="113" t="e">
        <f t="shared" si="247"/>
        <v>#VALUE!</v>
      </c>
      <c r="V1092" s="11"/>
      <c r="W1092" s="11"/>
      <c r="AC1092" s="100" t="str">
        <f t="shared" si="219"/>
        <v/>
      </c>
      <c r="AD1092" s="129" t="e">
        <f t="shared" si="220"/>
        <v>#VALUE!</v>
      </c>
      <c r="AE1092" s="5" t="e">
        <f t="shared" si="221"/>
        <v>#VALUE!</v>
      </c>
    </row>
    <row r="1093" spans="1:31" s="22" customFormat="1" x14ac:dyDescent="0.2">
      <c r="A1093" s="41" t="str">
        <f>IF(F1093="","",1+MAX(A$10:A1092))</f>
        <v/>
      </c>
      <c r="B1093" s="21"/>
      <c r="C1093" s="20">
        <v>621</v>
      </c>
      <c r="D1093" s="23" t="s">
        <v>126</v>
      </c>
      <c r="E1093" s="113"/>
      <c r="F1093" s="11"/>
      <c r="G1093" s="113"/>
      <c r="H1093" s="114">
        <v>0</v>
      </c>
      <c r="I1093" s="113">
        <f t="shared" si="222"/>
        <v>0</v>
      </c>
      <c r="J1093" s="113">
        <f t="shared" si="223"/>
        <v>0</v>
      </c>
      <c r="K1093" s="113" t="str">
        <f>IF(ISERROR(VLOOKUP(AC1093,Nachträge!$A$2:$Y$646,25,FALSE)),"",VLOOKUP(AC1093,Nachträge!$A$2:$Y$646,25,FALSE))</f>
        <v/>
      </c>
      <c r="L1093" s="114">
        <v>0</v>
      </c>
      <c r="M1093" s="113" t="e">
        <f t="shared" si="224"/>
        <v>#VALUE!</v>
      </c>
      <c r="N1093" s="113" t="e">
        <f t="shared" si="225"/>
        <v>#VALUE!</v>
      </c>
      <c r="O1093" s="113" t="e">
        <f t="shared" si="226"/>
        <v>#VALUE!</v>
      </c>
      <c r="P1093" s="113" t="e">
        <f t="shared" si="227"/>
        <v>#VALUE!</v>
      </c>
      <c r="Q1093" s="113">
        <f>SUMIFS(Zahlungsfreigabe!$N$12:$N$1000,Zahlungsfreigabe!$C$12:$C$1000,Baukosten!F1093,Zahlungsfreigabe!$E$12:$E$1000,D1093)</f>
        <v>0</v>
      </c>
      <c r="R1093" s="113" t="e">
        <f t="shared" si="245"/>
        <v>#VALUE!</v>
      </c>
      <c r="S1093" s="130" t="e">
        <f t="shared" si="246"/>
        <v>#VALUE!</v>
      </c>
      <c r="T1093" s="55">
        <v>0</v>
      </c>
      <c r="U1093" s="113" t="e">
        <f t="shared" si="247"/>
        <v>#VALUE!</v>
      </c>
      <c r="V1093" s="11"/>
      <c r="W1093" s="11"/>
      <c r="AC1093" s="100" t="str">
        <f t="shared" si="219"/>
        <v/>
      </c>
      <c r="AD1093" s="129" t="e">
        <f t="shared" si="220"/>
        <v>#VALUE!</v>
      </c>
      <c r="AE1093" s="5" t="e">
        <f t="shared" si="221"/>
        <v>#VALUE!</v>
      </c>
    </row>
    <row r="1094" spans="1:31" s="22" customFormat="1" x14ac:dyDescent="0.2">
      <c r="A1094" s="41" t="str">
        <f>IF(F1094="","",1+MAX(A$10:A1093))</f>
        <v/>
      </c>
      <c r="B1094" s="21"/>
      <c r="C1094" s="20">
        <v>621</v>
      </c>
      <c r="D1094" s="23" t="s">
        <v>126</v>
      </c>
      <c r="E1094" s="113"/>
      <c r="F1094" s="11"/>
      <c r="G1094" s="113"/>
      <c r="H1094" s="114">
        <v>0</v>
      </c>
      <c r="I1094" s="113">
        <f t="shared" si="222"/>
        <v>0</v>
      </c>
      <c r="J1094" s="113">
        <f t="shared" si="223"/>
        <v>0</v>
      </c>
      <c r="K1094" s="113" t="str">
        <f>IF(ISERROR(VLOOKUP(AC1094,Nachträge!$A$2:$Y$646,25,FALSE)),"",VLOOKUP(AC1094,Nachträge!$A$2:$Y$646,25,FALSE))</f>
        <v/>
      </c>
      <c r="L1094" s="114">
        <v>0</v>
      </c>
      <c r="M1094" s="113" t="e">
        <f t="shared" si="224"/>
        <v>#VALUE!</v>
      </c>
      <c r="N1094" s="113" t="e">
        <f t="shared" si="225"/>
        <v>#VALUE!</v>
      </c>
      <c r="O1094" s="113" t="e">
        <f t="shared" si="226"/>
        <v>#VALUE!</v>
      </c>
      <c r="P1094" s="113" t="e">
        <f t="shared" si="227"/>
        <v>#VALUE!</v>
      </c>
      <c r="Q1094" s="113">
        <f>SUMIFS(Zahlungsfreigabe!$N$12:$N$1000,Zahlungsfreigabe!$C$12:$C$1000,Baukosten!F1094,Zahlungsfreigabe!$E$12:$E$1000,D1094)</f>
        <v>0</v>
      </c>
      <c r="R1094" s="113" t="e">
        <f t="shared" si="245"/>
        <v>#VALUE!</v>
      </c>
      <c r="S1094" s="130" t="e">
        <f t="shared" si="246"/>
        <v>#VALUE!</v>
      </c>
      <c r="T1094" s="55">
        <v>0</v>
      </c>
      <c r="U1094" s="113" t="e">
        <f t="shared" si="247"/>
        <v>#VALUE!</v>
      </c>
      <c r="V1094" s="11"/>
      <c r="W1094" s="11"/>
      <c r="AC1094" s="100" t="str">
        <f t="shared" si="219"/>
        <v/>
      </c>
      <c r="AD1094" s="129" t="e">
        <f t="shared" si="220"/>
        <v>#VALUE!</v>
      </c>
      <c r="AE1094" s="5" t="e">
        <f t="shared" si="221"/>
        <v>#VALUE!</v>
      </c>
    </row>
    <row r="1095" spans="1:31" s="22" customFormat="1" x14ac:dyDescent="0.2">
      <c r="A1095" s="41" t="str">
        <f>IF(F1095="","",1+MAX(A$10:A1094))</f>
        <v/>
      </c>
      <c r="B1095" s="21"/>
      <c r="C1095" s="20">
        <v>622</v>
      </c>
      <c r="D1095" s="23" t="s">
        <v>125</v>
      </c>
      <c r="E1095" s="113"/>
      <c r="F1095" s="11"/>
      <c r="G1095" s="113"/>
      <c r="H1095" s="114">
        <v>0</v>
      </c>
      <c r="I1095" s="113">
        <f t="shared" si="222"/>
        <v>0</v>
      </c>
      <c r="J1095" s="113">
        <f t="shared" si="223"/>
        <v>0</v>
      </c>
      <c r="K1095" s="113" t="str">
        <f>IF(ISERROR(VLOOKUP(AC1095,Nachträge!$A$2:$Y$646,25,FALSE)),"",VLOOKUP(AC1095,Nachträge!$A$2:$Y$646,25,FALSE))</f>
        <v/>
      </c>
      <c r="L1095" s="114">
        <v>0</v>
      </c>
      <c r="M1095" s="113" t="e">
        <f t="shared" si="224"/>
        <v>#VALUE!</v>
      </c>
      <c r="N1095" s="113" t="e">
        <f t="shared" si="225"/>
        <v>#VALUE!</v>
      </c>
      <c r="O1095" s="113" t="e">
        <f t="shared" si="226"/>
        <v>#VALUE!</v>
      </c>
      <c r="P1095" s="113" t="e">
        <f t="shared" si="227"/>
        <v>#VALUE!</v>
      </c>
      <c r="Q1095" s="113">
        <f>SUMIFS(Zahlungsfreigabe!$N$12:$N$1000,Zahlungsfreigabe!$C$12:$C$1000,Baukosten!F1095,Zahlungsfreigabe!$E$12:$E$1000,D1095)</f>
        <v>0</v>
      </c>
      <c r="R1095" s="113" t="e">
        <f t="shared" si="245"/>
        <v>#VALUE!</v>
      </c>
      <c r="S1095" s="130" t="e">
        <f t="shared" si="246"/>
        <v>#VALUE!</v>
      </c>
      <c r="T1095" s="55">
        <v>0</v>
      </c>
      <c r="U1095" s="113" t="e">
        <f t="shared" si="247"/>
        <v>#VALUE!</v>
      </c>
      <c r="V1095" s="11"/>
      <c r="W1095" s="11"/>
      <c r="AC1095" s="100" t="str">
        <f t="shared" si="219"/>
        <v/>
      </c>
      <c r="AD1095" s="129" t="e">
        <f t="shared" si="220"/>
        <v>#VALUE!</v>
      </c>
      <c r="AE1095" s="5" t="e">
        <f t="shared" si="221"/>
        <v>#VALUE!</v>
      </c>
    </row>
    <row r="1096" spans="1:31" s="22" customFormat="1" x14ac:dyDescent="0.2">
      <c r="A1096" s="41" t="str">
        <f>IF(F1096="","",1+MAX(A$10:A1095))</f>
        <v/>
      </c>
      <c r="B1096" s="21"/>
      <c r="C1096" s="20">
        <v>622</v>
      </c>
      <c r="D1096" s="23" t="s">
        <v>125</v>
      </c>
      <c r="E1096" s="113"/>
      <c r="F1096" s="11"/>
      <c r="G1096" s="113"/>
      <c r="H1096" s="114">
        <v>0</v>
      </c>
      <c r="I1096" s="113">
        <f t="shared" si="222"/>
        <v>0</v>
      </c>
      <c r="J1096" s="113">
        <f t="shared" si="223"/>
        <v>0</v>
      </c>
      <c r="K1096" s="113" t="str">
        <f>IF(ISERROR(VLOOKUP(AC1096,Nachträge!$A$2:$Y$646,25,FALSE)),"",VLOOKUP(AC1096,Nachträge!$A$2:$Y$646,25,FALSE))</f>
        <v/>
      </c>
      <c r="L1096" s="114">
        <v>0</v>
      </c>
      <c r="M1096" s="113" t="e">
        <f t="shared" si="224"/>
        <v>#VALUE!</v>
      </c>
      <c r="N1096" s="113" t="e">
        <f t="shared" si="225"/>
        <v>#VALUE!</v>
      </c>
      <c r="O1096" s="113" t="e">
        <f t="shared" si="226"/>
        <v>#VALUE!</v>
      </c>
      <c r="P1096" s="113" t="e">
        <f t="shared" si="227"/>
        <v>#VALUE!</v>
      </c>
      <c r="Q1096" s="113">
        <f>SUMIFS(Zahlungsfreigabe!$N$12:$N$1000,Zahlungsfreigabe!$C$12:$C$1000,Baukosten!F1096,Zahlungsfreigabe!$E$12:$E$1000,D1096)</f>
        <v>0</v>
      </c>
      <c r="R1096" s="113" t="e">
        <f t="shared" si="245"/>
        <v>#VALUE!</v>
      </c>
      <c r="S1096" s="130" t="e">
        <f t="shared" si="246"/>
        <v>#VALUE!</v>
      </c>
      <c r="T1096" s="55">
        <v>0</v>
      </c>
      <c r="U1096" s="113" t="e">
        <f t="shared" si="247"/>
        <v>#VALUE!</v>
      </c>
      <c r="V1096" s="11"/>
      <c r="W1096" s="11"/>
      <c r="AC1096" s="100" t="str">
        <f t="shared" si="219"/>
        <v/>
      </c>
      <c r="AD1096" s="129" t="e">
        <f t="shared" si="220"/>
        <v>#VALUE!</v>
      </c>
      <c r="AE1096" s="5" t="e">
        <f t="shared" si="221"/>
        <v>#VALUE!</v>
      </c>
    </row>
    <row r="1097" spans="1:31" s="22" customFormat="1" x14ac:dyDescent="0.2">
      <c r="A1097" s="41" t="str">
        <f>IF(F1097="","",1+MAX(A$10:A1096))</f>
        <v/>
      </c>
      <c r="B1097" s="21"/>
      <c r="C1097" s="20">
        <v>622</v>
      </c>
      <c r="D1097" s="23" t="s">
        <v>125</v>
      </c>
      <c r="E1097" s="113"/>
      <c r="F1097" s="11"/>
      <c r="G1097" s="113"/>
      <c r="H1097" s="114">
        <v>0</v>
      </c>
      <c r="I1097" s="113">
        <f t="shared" si="222"/>
        <v>0</v>
      </c>
      <c r="J1097" s="113">
        <f t="shared" si="223"/>
        <v>0</v>
      </c>
      <c r="K1097" s="113" t="str">
        <f>IF(ISERROR(VLOOKUP(AC1097,Nachträge!$A$2:$Y$646,25,FALSE)),"",VLOOKUP(AC1097,Nachträge!$A$2:$Y$646,25,FALSE))</f>
        <v/>
      </c>
      <c r="L1097" s="114">
        <v>0</v>
      </c>
      <c r="M1097" s="113" t="e">
        <f t="shared" si="224"/>
        <v>#VALUE!</v>
      </c>
      <c r="N1097" s="113" t="e">
        <f t="shared" si="225"/>
        <v>#VALUE!</v>
      </c>
      <c r="O1097" s="113" t="e">
        <f t="shared" si="226"/>
        <v>#VALUE!</v>
      </c>
      <c r="P1097" s="113" t="e">
        <f t="shared" si="227"/>
        <v>#VALUE!</v>
      </c>
      <c r="Q1097" s="113">
        <f>SUMIFS(Zahlungsfreigabe!$N$12:$N$1000,Zahlungsfreigabe!$C$12:$C$1000,Baukosten!F1097,Zahlungsfreigabe!$E$12:$E$1000,D1097)</f>
        <v>0</v>
      </c>
      <c r="R1097" s="113" t="e">
        <f t="shared" si="245"/>
        <v>#VALUE!</v>
      </c>
      <c r="S1097" s="130" t="e">
        <f t="shared" si="246"/>
        <v>#VALUE!</v>
      </c>
      <c r="T1097" s="55">
        <v>0</v>
      </c>
      <c r="U1097" s="113" t="e">
        <f t="shared" si="247"/>
        <v>#VALUE!</v>
      </c>
      <c r="V1097" s="11"/>
      <c r="W1097" s="11"/>
      <c r="AC1097" s="100" t="str">
        <f t="shared" si="219"/>
        <v/>
      </c>
      <c r="AD1097" s="129" t="e">
        <f t="shared" si="220"/>
        <v>#VALUE!</v>
      </c>
      <c r="AE1097" s="5" t="e">
        <f t="shared" si="221"/>
        <v>#VALUE!</v>
      </c>
    </row>
    <row r="1098" spans="1:31" s="22" customFormat="1" ht="25.5" x14ac:dyDescent="0.2">
      <c r="A1098" s="41" t="str">
        <f>IF(F1098="","",1+MAX(A$10:A1097))</f>
        <v/>
      </c>
      <c r="B1098" s="21"/>
      <c r="C1098" s="20">
        <v>623</v>
      </c>
      <c r="D1098" s="53" t="s">
        <v>127</v>
      </c>
      <c r="E1098" s="113"/>
      <c r="F1098" s="11"/>
      <c r="G1098" s="113"/>
      <c r="H1098" s="114">
        <v>0</v>
      </c>
      <c r="I1098" s="113">
        <f t="shared" si="222"/>
        <v>0</v>
      </c>
      <c r="J1098" s="113">
        <f t="shared" si="223"/>
        <v>0</v>
      </c>
      <c r="K1098" s="113" t="str">
        <f>IF(ISERROR(VLOOKUP(AC1098,Nachträge!$A$2:$Y$646,25,FALSE)),"",VLOOKUP(AC1098,Nachträge!$A$2:$Y$646,25,FALSE))</f>
        <v/>
      </c>
      <c r="L1098" s="114">
        <v>0</v>
      </c>
      <c r="M1098" s="113" t="e">
        <f t="shared" si="224"/>
        <v>#VALUE!</v>
      </c>
      <c r="N1098" s="113" t="e">
        <f t="shared" si="225"/>
        <v>#VALUE!</v>
      </c>
      <c r="O1098" s="113" t="e">
        <f t="shared" si="226"/>
        <v>#VALUE!</v>
      </c>
      <c r="P1098" s="113" t="e">
        <f t="shared" si="227"/>
        <v>#VALUE!</v>
      </c>
      <c r="Q1098" s="113">
        <f>SUMIFS(Zahlungsfreigabe!$N$12:$N$1000,Zahlungsfreigabe!$C$12:$C$1000,Baukosten!F1098,Zahlungsfreigabe!$E$12:$E$1000,D1098)</f>
        <v>0</v>
      </c>
      <c r="R1098" s="113" t="e">
        <f t="shared" si="245"/>
        <v>#VALUE!</v>
      </c>
      <c r="S1098" s="130" t="e">
        <f t="shared" si="246"/>
        <v>#VALUE!</v>
      </c>
      <c r="T1098" s="55">
        <v>0</v>
      </c>
      <c r="U1098" s="113" t="e">
        <f t="shared" si="247"/>
        <v>#VALUE!</v>
      </c>
      <c r="V1098" s="11"/>
      <c r="W1098" s="11"/>
      <c r="AC1098" s="100" t="str">
        <f t="shared" si="219"/>
        <v/>
      </c>
      <c r="AD1098" s="129" t="e">
        <f t="shared" si="220"/>
        <v>#VALUE!</v>
      </c>
      <c r="AE1098" s="5" t="e">
        <f t="shared" si="221"/>
        <v>#VALUE!</v>
      </c>
    </row>
    <row r="1099" spans="1:31" s="22" customFormat="1" ht="25.5" x14ac:dyDescent="0.2">
      <c r="A1099" s="41" t="str">
        <f>IF(F1099="","",1+MAX(A$10:A1098))</f>
        <v/>
      </c>
      <c r="B1099" s="21"/>
      <c r="C1099" s="20">
        <v>623</v>
      </c>
      <c r="D1099" s="53" t="s">
        <v>127</v>
      </c>
      <c r="E1099" s="113"/>
      <c r="F1099" s="11"/>
      <c r="G1099" s="113"/>
      <c r="H1099" s="114">
        <v>0.02</v>
      </c>
      <c r="I1099" s="113">
        <f t="shared" si="222"/>
        <v>0</v>
      </c>
      <c r="J1099" s="113">
        <f t="shared" si="223"/>
        <v>0</v>
      </c>
      <c r="K1099" s="113" t="str">
        <f>IF(ISERROR(VLOOKUP(AC1099,Nachträge!$A$2:$Y$646,25,FALSE)),"",VLOOKUP(AC1099,Nachträge!$A$2:$Y$646,25,FALSE))</f>
        <v/>
      </c>
      <c r="L1099" s="114">
        <v>0</v>
      </c>
      <c r="M1099" s="113" t="e">
        <f t="shared" si="224"/>
        <v>#VALUE!</v>
      </c>
      <c r="N1099" s="113" t="e">
        <f t="shared" si="225"/>
        <v>#VALUE!</v>
      </c>
      <c r="O1099" s="113" t="e">
        <f t="shared" si="226"/>
        <v>#VALUE!</v>
      </c>
      <c r="P1099" s="113" t="e">
        <f t="shared" si="227"/>
        <v>#VALUE!</v>
      </c>
      <c r="Q1099" s="113">
        <f>SUMIFS(Zahlungsfreigabe!$N$12:$N$1000,Zahlungsfreigabe!$C$12:$C$1000,Baukosten!F1099,Zahlungsfreigabe!$E$12:$E$1000,D1099)</f>
        <v>0</v>
      </c>
      <c r="R1099" s="113" t="e">
        <f t="shared" si="245"/>
        <v>#VALUE!</v>
      </c>
      <c r="S1099" s="130" t="e">
        <f t="shared" si="246"/>
        <v>#VALUE!</v>
      </c>
      <c r="T1099" s="55">
        <v>0</v>
      </c>
      <c r="U1099" s="113" t="e">
        <f t="shared" si="247"/>
        <v>#VALUE!</v>
      </c>
      <c r="V1099" s="11"/>
      <c r="W1099" s="11"/>
      <c r="AC1099" s="100" t="str">
        <f t="shared" si="219"/>
        <v/>
      </c>
      <c r="AD1099" s="129" t="e">
        <f t="shared" si="220"/>
        <v>#VALUE!</v>
      </c>
      <c r="AE1099" s="5" t="e">
        <f t="shared" si="221"/>
        <v>#VALUE!</v>
      </c>
    </row>
    <row r="1100" spans="1:31" s="22" customFormat="1" ht="25.5" x14ac:dyDescent="0.2">
      <c r="A1100" s="41" t="str">
        <f>IF(F1100="","",1+MAX(A$10:A1099))</f>
        <v/>
      </c>
      <c r="B1100" s="21"/>
      <c r="C1100" s="20">
        <v>623</v>
      </c>
      <c r="D1100" s="53" t="s">
        <v>127</v>
      </c>
      <c r="E1100" s="113"/>
      <c r="F1100" s="11"/>
      <c r="G1100" s="113"/>
      <c r="H1100" s="114">
        <v>0</v>
      </c>
      <c r="I1100" s="113">
        <f t="shared" si="222"/>
        <v>0</v>
      </c>
      <c r="J1100" s="113">
        <f t="shared" si="223"/>
        <v>0</v>
      </c>
      <c r="K1100" s="113" t="str">
        <f>IF(ISERROR(VLOOKUP(AC1100,Nachträge!$A$2:$Y$646,25,FALSE)),"",VLOOKUP(AC1100,Nachträge!$A$2:$Y$646,25,FALSE))</f>
        <v/>
      </c>
      <c r="L1100" s="114">
        <v>0</v>
      </c>
      <c r="M1100" s="113" t="e">
        <f t="shared" si="224"/>
        <v>#VALUE!</v>
      </c>
      <c r="N1100" s="113" t="e">
        <f t="shared" si="225"/>
        <v>#VALUE!</v>
      </c>
      <c r="O1100" s="113" t="e">
        <f t="shared" si="226"/>
        <v>#VALUE!</v>
      </c>
      <c r="P1100" s="113" t="e">
        <f t="shared" si="227"/>
        <v>#VALUE!</v>
      </c>
      <c r="Q1100" s="113">
        <f>SUMIFS(Zahlungsfreigabe!$N$12:$N$1000,Zahlungsfreigabe!$C$12:$C$1000,Baukosten!F1100,Zahlungsfreigabe!$E$12:$E$1000,D1100)</f>
        <v>0</v>
      </c>
      <c r="R1100" s="113" t="e">
        <f t="shared" si="245"/>
        <v>#VALUE!</v>
      </c>
      <c r="S1100" s="130" t="e">
        <f t="shared" si="246"/>
        <v>#VALUE!</v>
      </c>
      <c r="T1100" s="55">
        <v>0</v>
      </c>
      <c r="U1100" s="113" t="e">
        <f t="shared" si="247"/>
        <v>#VALUE!</v>
      </c>
      <c r="V1100" s="11"/>
      <c r="W1100" s="11"/>
      <c r="AC1100" s="100" t="str">
        <f t="shared" ref="AC1100:AC1163" si="248">IFERROR(A1100,"")</f>
        <v/>
      </c>
      <c r="AD1100" s="129" t="e">
        <f t="shared" ref="AD1100:AD1163" si="249">J1100+K1100</f>
        <v>#VALUE!</v>
      </c>
      <c r="AE1100" s="5" t="e">
        <f t="shared" ref="AE1100:AE1163" si="250">(AD1100/100)*80</f>
        <v>#VALUE!</v>
      </c>
    </row>
    <row r="1101" spans="1:31" s="25" customFormat="1" x14ac:dyDescent="0.2">
      <c r="A1101" s="41" t="str">
        <f>IF(F1101="","",1+MAX(A$10:A1100))</f>
        <v/>
      </c>
      <c r="B1101" s="21"/>
      <c r="C1101" s="19" t="s">
        <v>12</v>
      </c>
      <c r="D1101" s="24"/>
      <c r="E1101" s="115">
        <f>SUM(E1073:E1100)</f>
        <v>0</v>
      </c>
      <c r="F1101" s="19"/>
      <c r="G1101" s="115">
        <f>SUM(G1073:G1100)</f>
        <v>0</v>
      </c>
      <c r="H1101" s="153"/>
      <c r="I1101" s="115">
        <f>-SUM(I1073:I1100)</f>
        <v>0</v>
      </c>
      <c r="J1101" s="115">
        <f>SUM(J1073:J1100)</f>
        <v>0</v>
      </c>
      <c r="K1101" s="115">
        <f>SUM(K1073:K1100)</f>
        <v>0</v>
      </c>
      <c r="L1101" s="153"/>
      <c r="M1101" s="115" t="e">
        <f>-SUM(M1073:M1100)</f>
        <v>#VALUE!</v>
      </c>
      <c r="N1101" s="115" t="e">
        <f t="shared" ref="N1101:S1101" si="251">SUM(N1073:N1100)</f>
        <v>#VALUE!</v>
      </c>
      <c r="O1101" s="115" t="e">
        <f t="shared" si="251"/>
        <v>#VALUE!</v>
      </c>
      <c r="P1101" s="115" t="e">
        <f t="shared" si="251"/>
        <v>#VALUE!</v>
      </c>
      <c r="Q1101" s="115">
        <f t="shared" si="251"/>
        <v>0</v>
      </c>
      <c r="R1101" s="19" t="e">
        <f t="shared" si="251"/>
        <v>#VALUE!</v>
      </c>
      <c r="S1101" s="156" t="e">
        <f t="shared" si="251"/>
        <v>#VALUE!</v>
      </c>
      <c r="T1101" s="19"/>
      <c r="U1101" s="19" t="e">
        <f>-SUM(U1073:U1100)</f>
        <v>#VALUE!</v>
      </c>
      <c r="V1101" s="11"/>
      <c r="W1101" s="11"/>
      <c r="AC1101" s="100" t="str">
        <f t="shared" si="248"/>
        <v/>
      </c>
      <c r="AD1101" s="129">
        <f t="shared" si="249"/>
        <v>0</v>
      </c>
      <c r="AE1101" s="5">
        <f t="shared" si="250"/>
        <v>0</v>
      </c>
    </row>
    <row r="1102" spans="1:31" s="22" customFormat="1" x14ac:dyDescent="0.2">
      <c r="A1102" s="41" t="str">
        <f>IF(F1102="","",1+MAX(A$10:A1101))</f>
        <v/>
      </c>
      <c r="B1102" s="21">
        <v>700</v>
      </c>
      <c r="C1102" s="24" t="s">
        <v>7</v>
      </c>
      <c r="D1102" s="23"/>
      <c r="E1102" s="113"/>
      <c r="F1102" s="11"/>
      <c r="G1102" s="113"/>
      <c r="H1102" s="114"/>
      <c r="I1102" s="113"/>
      <c r="J1102" s="113"/>
      <c r="K1102" s="113"/>
      <c r="L1102" s="114"/>
      <c r="M1102" s="113"/>
      <c r="N1102" s="113"/>
      <c r="O1102" s="113"/>
      <c r="P1102" s="113"/>
      <c r="Q1102" s="113"/>
      <c r="R1102" s="11"/>
      <c r="S1102" s="104"/>
      <c r="T1102" s="11"/>
      <c r="U1102" s="11"/>
      <c r="V1102" s="11"/>
      <c r="W1102" s="11"/>
      <c r="AC1102" s="100" t="str">
        <f t="shared" si="248"/>
        <v/>
      </c>
      <c r="AD1102" s="129">
        <f t="shared" si="249"/>
        <v>0</v>
      </c>
      <c r="AE1102" s="5">
        <f t="shared" si="250"/>
        <v>0</v>
      </c>
    </row>
    <row r="1103" spans="1:31" x14ac:dyDescent="0.2">
      <c r="A1103" s="41" t="str">
        <f>IF(F1103="","",1+MAX(A$10:A1102))</f>
        <v/>
      </c>
      <c r="B1103" s="10"/>
      <c r="C1103" s="10">
        <v>710</v>
      </c>
      <c r="D1103" s="12" t="s">
        <v>128</v>
      </c>
      <c r="E1103" s="113"/>
      <c r="F1103" s="11"/>
      <c r="G1103" s="113"/>
      <c r="H1103" s="114">
        <v>0</v>
      </c>
      <c r="I1103" s="113">
        <f t="shared" ref="I1103:I1159" si="252">-SUM(G1103*H1103)</f>
        <v>0</v>
      </c>
      <c r="J1103" s="113">
        <f t="shared" ref="J1103:J1159" si="253">SUM(G1103+I1103)</f>
        <v>0</v>
      </c>
      <c r="K1103" s="113" t="str">
        <f>IF(ISERROR(VLOOKUP(AC1103,Nachträge!$A$2:$Y$646,25,FALSE)),"",VLOOKUP(AC1103,Nachträge!$A$2:$Y$646,25,FALSE))</f>
        <v/>
      </c>
      <c r="L1103" s="114">
        <v>0</v>
      </c>
      <c r="M1103" s="113" t="e">
        <f t="shared" ref="M1103:M1159" si="254">-SUM(K1103*L1103)</f>
        <v>#VALUE!</v>
      </c>
      <c r="N1103" s="113" t="e">
        <f t="shared" ref="N1103:N1159" si="255">SUM(K1103+M1103)</f>
        <v>#VALUE!</v>
      </c>
      <c r="O1103" s="113" t="e">
        <f t="shared" ref="O1103:O1159" si="256">SUM(G1103+K1103)</f>
        <v>#VALUE!</v>
      </c>
      <c r="P1103" s="113" t="e">
        <f t="shared" ref="P1103:P1159" si="257">SUM(J1103+N1103)</f>
        <v>#VALUE!</v>
      </c>
      <c r="Q1103" s="113">
        <f>SUMIFS(Zahlungsfreigabe!$O$12:$O$1000,Zahlungsfreigabe!$C$12:$C$1000,Baukosten!F1103,Zahlungsfreigabe!$E$12:$E$1000,D1103)</f>
        <v>0</v>
      </c>
      <c r="R1103" s="113" t="e">
        <f t="shared" ref="R1103" si="258">(J1103+K1103)-Q1103</f>
        <v>#VALUE!</v>
      </c>
      <c r="S1103" s="130" t="e">
        <f t="shared" ref="S1103" si="259">SUM(J1103+K1103)</f>
        <v>#VALUE!</v>
      </c>
      <c r="T1103" s="55">
        <v>0</v>
      </c>
      <c r="U1103" s="113" t="e">
        <f t="shared" ref="U1103" si="260">-SUM(J1103+K1103)*T1103</f>
        <v>#VALUE!</v>
      </c>
      <c r="V1103" s="11"/>
      <c r="W1103" s="11"/>
      <c r="AC1103" s="100" t="str">
        <f t="shared" si="248"/>
        <v/>
      </c>
      <c r="AD1103" s="129" t="e">
        <f t="shared" si="249"/>
        <v>#VALUE!</v>
      </c>
      <c r="AE1103" s="5" t="e">
        <f t="shared" si="250"/>
        <v>#VALUE!</v>
      </c>
    </row>
    <row r="1104" spans="1:31" x14ac:dyDescent="0.2">
      <c r="A1104" s="41" t="str">
        <f>IF(F1104="","",1+MAX(A$10:A1103))</f>
        <v/>
      </c>
      <c r="B1104" s="10"/>
      <c r="C1104" s="10">
        <v>710</v>
      </c>
      <c r="D1104" s="12" t="s">
        <v>128</v>
      </c>
      <c r="E1104" s="113"/>
      <c r="F1104" s="11"/>
      <c r="G1104" s="113"/>
      <c r="H1104" s="114">
        <v>0</v>
      </c>
      <c r="I1104" s="113">
        <f t="shared" si="252"/>
        <v>0</v>
      </c>
      <c r="J1104" s="113">
        <f t="shared" si="253"/>
        <v>0</v>
      </c>
      <c r="K1104" s="113" t="str">
        <f>IF(ISERROR(VLOOKUP(AC1104,Nachträge!$A$2:$Y$646,25,FALSE)),"",VLOOKUP(AC1104,Nachträge!$A$2:$Y$646,25,FALSE))</f>
        <v/>
      </c>
      <c r="L1104" s="114">
        <v>0</v>
      </c>
      <c r="M1104" s="113" t="e">
        <f t="shared" si="254"/>
        <v>#VALUE!</v>
      </c>
      <c r="N1104" s="113" t="e">
        <f t="shared" si="255"/>
        <v>#VALUE!</v>
      </c>
      <c r="O1104" s="113" t="e">
        <f t="shared" si="256"/>
        <v>#VALUE!</v>
      </c>
      <c r="P1104" s="113" t="e">
        <f t="shared" si="257"/>
        <v>#VALUE!</v>
      </c>
      <c r="Q1104" s="113">
        <f>SUMIFS(Zahlungsfreigabe!$O$12:$O$1000,Zahlungsfreigabe!$C$12:$C$1000,Baukosten!F1104,Zahlungsfreigabe!$E$12:$E$1000,D1104)</f>
        <v>0</v>
      </c>
      <c r="R1104" s="113" t="e">
        <f t="shared" ref="R1104:R1105" si="261">(J1104+K1104)-Q1104</f>
        <v>#VALUE!</v>
      </c>
      <c r="S1104" s="130" t="e">
        <f t="shared" ref="S1104:S1105" si="262">SUM(J1104+K1104)</f>
        <v>#VALUE!</v>
      </c>
      <c r="T1104" s="55">
        <v>0</v>
      </c>
      <c r="U1104" s="113" t="e">
        <f t="shared" ref="U1104:U1105" si="263">-SUM(J1104+K1104)*T1104</f>
        <v>#VALUE!</v>
      </c>
      <c r="V1104" s="11"/>
      <c r="W1104" s="11"/>
      <c r="AC1104" s="100" t="str">
        <f t="shared" si="248"/>
        <v/>
      </c>
      <c r="AD1104" s="129" t="e">
        <f t="shared" si="249"/>
        <v>#VALUE!</v>
      </c>
      <c r="AE1104" s="5" t="e">
        <f t="shared" si="250"/>
        <v>#VALUE!</v>
      </c>
    </row>
    <row r="1105" spans="1:31" x14ac:dyDescent="0.2">
      <c r="A1105" s="41" t="str">
        <f>IF(F1105="","",1+MAX(A$10:A1104))</f>
        <v/>
      </c>
      <c r="B1105" s="10"/>
      <c r="C1105" s="10">
        <v>710</v>
      </c>
      <c r="D1105" s="12" t="s">
        <v>128</v>
      </c>
      <c r="E1105" s="113"/>
      <c r="F1105" s="11"/>
      <c r="G1105" s="113"/>
      <c r="H1105" s="114">
        <v>0</v>
      </c>
      <c r="I1105" s="113">
        <f t="shared" si="252"/>
        <v>0</v>
      </c>
      <c r="J1105" s="113">
        <f t="shared" si="253"/>
        <v>0</v>
      </c>
      <c r="K1105" s="113" t="str">
        <f>IF(ISERROR(VLOOKUP(AC1105,Nachträge!$A$2:$Y$646,25,FALSE)),"",VLOOKUP(AC1105,Nachträge!$A$2:$Y$646,25,FALSE))</f>
        <v/>
      </c>
      <c r="L1105" s="114">
        <v>0</v>
      </c>
      <c r="M1105" s="113" t="e">
        <f t="shared" si="254"/>
        <v>#VALUE!</v>
      </c>
      <c r="N1105" s="113" t="e">
        <f t="shared" si="255"/>
        <v>#VALUE!</v>
      </c>
      <c r="O1105" s="113" t="e">
        <f t="shared" si="256"/>
        <v>#VALUE!</v>
      </c>
      <c r="P1105" s="113" t="e">
        <f t="shared" si="257"/>
        <v>#VALUE!</v>
      </c>
      <c r="Q1105" s="113">
        <f>SUMIFS(Zahlungsfreigabe!$O$12:$O$1000,Zahlungsfreigabe!$C$12:$C$1000,Baukosten!F1105,Zahlungsfreigabe!$E$12:$E$1000,D1105)</f>
        <v>0</v>
      </c>
      <c r="R1105" s="113" t="e">
        <f t="shared" si="261"/>
        <v>#VALUE!</v>
      </c>
      <c r="S1105" s="130" t="e">
        <f t="shared" si="262"/>
        <v>#VALUE!</v>
      </c>
      <c r="T1105" s="55">
        <v>0</v>
      </c>
      <c r="U1105" s="113" t="e">
        <f t="shared" si="263"/>
        <v>#VALUE!</v>
      </c>
      <c r="V1105" s="11"/>
      <c r="W1105" s="11"/>
      <c r="AC1105" s="100" t="str">
        <f t="shared" si="248"/>
        <v/>
      </c>
      <c r="AD1105" s="129" t="e">
        <f t="shared" si="249"/>
        <v>#VALUE!</v>
      </c>
      <c r="AE1105" s="5" t="e">
        <f t="shared" si="250"/>
        <v>#VALUE!</v>
      </c>
    </row>
    <row r="1106" spans="1:31" x14ac:dyDescent="0.2">
      <c r="A1106" s="41" t="str">
        <f>IF(F1106="","",1+MAX(A$10:A1105))</f>
        <v/>
      </c>
      <c r="B1106" s="10"/>
      <c r="C1106" s="10">
        <v>720</v>
      </c>
      <c r="D1106" s="12" t="s">
        <v>129</v>
      </c>
      <c r="E1106" s="113"/>
      <c r="F1106" s="11"/>
      <c r="G1106" s="113"/>
      <c r="H1106" s="114">
        <v>0</v>
      </c>
      <c r="I1106" s="113">
        <f t="shared" si="252"/>
        <v>0</v>
      </c>
      <c r="J1106" s="113">
        <f t="shared" si="253"/>
        <v>0</v>
      </c>
      <c r="K1106" s="113" t="str">
        <f>IF(ISERROR(VLOOKUP(AC1106,Nachträge!$A$2:$Y$646,25,FALSE)),"",VLOOKUP(AC1106,Nachträge!$A$2:$Y$646,25,FALSE))</f>
        <v/>
      </c>
      <c r="L1106" s="114">
        <v>0</v>
      </c>
      <c r="M1106" s="113" t="e">
        <f t="shared" si="254"/>
        <v>#VALUE!</v>
      </c>
      <c r="N1106" s="113" t="e">
        <f t="shared" si="255"/>
        <v>#VALUE!</v>
      </c>
      <c r="O1106" s="113" t="e">
        <f t="shared" si="256"/>
        <v>#VALUE!</v>
      </c>
      <c r="P1106" s="113" t="e">
        <f t="shared" si="257"/>
        <v>#VALUE!</v>
      </c>
      <c r="Q1106" s="113">
        <f>SUMIFS(Zahlungsfreigabe!$O$12:$O$1000,Zahlungsfreigabe!$C$12:$C$1000,Baukosten!F1106,Zahlungsfreigabe!$E$12:$E$1000,D1106)</f>
        <v>0</v>
      </c>
      <c r="R1106" s="113" t="e">
        <f t="shared" ref="R1106:R1158" si="264">(J1106+K1106)-Q1106</f>
        <v>#VALUE!</v>
      </c>
      <c r="S1106" s="130" t="e">
        <f t="shared" ref="S1106:S1158" si="265">SUM(J1106+K1106)</f>
        <v>#VALUE!</v>
      </c>
      <c r="T1106" s="55">
        <v>0</v>
      </c>
      <c r="U1106" s="113" t="e">
        <f t="shared" ref="U1106:U1158" si="266">-SUM(J1106+K1106)*T1106</f>
        <v>#VALUE!</v>
      </c>
      <c r="V1106" s="11"/>
      <c r="W1106" s="11"/>
      <c r="AC1106" s="100" t="str">
        <f t="shared" si="248"/>
        <v/>
      </c>
      <c r="AD1106" s="129" t="e">
        <f t="shared" si="249"/>
        <v>#VALUE!</v>
      </c>
      <c r="AE1106" s="5" t="e">
        <f t="shared" si="250"/>
        <v>#VALUE!</v>
      </c>
    </row>
    <row r="1107" spans="1:31" x14ac:dyDescent="0.2">
      <c r="A1107" s="41" t="str">
        <f>IF(F1107="","",1+MAX(A$10:A1106))</f>
        <v/>
      </c>
      <c r="B1107" s="10"/>
      <c r="C1107" s="10">
        <v>720</v>
      </c>
      <c r="D1107" s="12" t="s">
        <v>129</v>
      </c>
      <c r="E1107" s="113"/>
      <c r="F1107" s="11"/>
      <c r="G1107" s="113"/>
      <c r="H1107" s="114">
        <v>0</v>
      </c>
      <c r="I1107" s="113">
        <f t="shared" si="252"/>
        <v>0</v>
      </c>
      <c r="J1107" s="113">
        <f t="shared" si="253"/>
        <v>0</v>
      </c>
      <c r="K1107" s="113" t="str">
        <f>IF(ISERROR(VLOOKUP(AC1107,Nachträge!$A$2:$Y$646,25,FALSE)),"",VLOOKUP(AC1107,Nachträge!$A$2:$Y$646,25,FALSE))</f>
        <v/>
      </c>
      <c r="L1107" s="114">
        <v>0</v>
      </c>
      <c r="M1107" s="113" t="e">
        <f t="shared" si="254"/>
        <v>#VALUE!</v>
      </c>
      <c r="N1107" s="113" t="e">
        <f t="shared" si="255"/>
        <v>#VALUE!</v>
      </c>
      <c r="O1107" s="113" t="e">
        <f t="shared" si="256"/>
        <v>#VALUE!</v>
      </c>
      <c r="P1107" s="113" t="e">
        <f t="shared" si="257"/>
        <v>#VALUE!</v>
      </c>
      <c r="Q1107" s="113">
        <f>SUMIFS(Zahlungsfreigabe!$O$12:$O$1000,Zahlungsfreigabe!$C$12:$C$1000,Baukosten!F1107,Zahlungsfreigabe!$E$12:$E$1000,D1107)</f>
        <v>0</v>
      </c>
      <c r="R1107" s="113" t="e">
        <f t="shared" si="264"/>
        <v>#VALUE!</v>
      </c>
      <c r="S1107" s="130" t="e">
        <f t="shared" si="265"/>
        <v>#VALUE!</v>
      </c>
      <c r="T1107" s="55">
        <v>0</v>
      </c>
      <c r="U1107" s="113" t="e">
        <f t="shared" si="266"/>
        <v>#VALUE!</v>
      </c>
      <c r="V1107" s="11"/>
      <c r="W1107" s="11"/>
      <c r="AC1107" s="100" t="str">
        <f t="shared" si="248"/>
        <v/>
      </c>
      <c r="AD1107" s="129" t="e">
        <f t="shared" si="249"/>
        <v>#VALUE!</v>
      </c>
      <c r="AE1107" s="5" t="e">
        <f t="shared" si="250"/>
        <v>#VALUE!</v>
      </c>
    </row>
    <row r="1108" spans="1:31" x14ac:dyDescent="0.2">
      <c r="A1108" s="41" t="str">
        <f>IF(F1108="","",1+MAX(A$10:A1107))</f>
        <v/>
      </c>
      <c r="B1108" s="10"/>
      <c r="C1108" s="10">
        <v>720</v>
      </c>
      <c r="D1108" s="12" t="s">
        <v>129</v>
      </c>
      <c r="E1108" s="113"/>
      <c r="F1108" s="11"/>
      <c r="G1108" s="113"/>
      <c r="H1108" s="114">
        <v>0</v>
      </c>
      <c r="I1108" s="113">
        <f t="shared" si="252"/>
        <v>0</v>
      </c>
      <c r="J1108" s="113">
        <f t="shared" si="253"/>
        <v>0</v>
      </c>
      <c r="K1108" s="113" t="str">
        <f>IF(ISERROR(VLOOKUP(AC1108,Nachträge!$A$2:$Y$646,25,FALSE)),"",VLOOKUP(AC1108,Nachträge!$A$2:$Y$646,25,FALSE))</f>
        <v/>
      </c>
      <c r="L1108" s="114">
        <v>0</v>
      </c>
      <c r="M1108" s="113" t="e">
        <f t="shared" si="254"/>
        <v>#VALUE!</v>
      </c>
      <c r="N1108" s="113" t="e">
        <f t="shared" si="255"/>
        <v>#VALUE!</v>
      </c>
      <c r="O1108" s="113" t="e">
        <f t="shared" si="256"/>
        <v>#VALUE!</v>
      </c>
      <c r="P1108" s="113" t="e">
        <f t="shared" si="257"/>
        <v>#VALUE!</v>
      </c>
      <c r="Q1108" s="113">
        <f>SUMIFS(Zahlungsfreigabe!$O$12:$O$1000,Zahlungsfreigabe!$C$12:$C$1000,Baukosten!F1108,Zahlungsfreigabe!$E$12:$E$1000,D1108)</f>
        <v>0</v>
      </c>
      <c r="R1108" s="113" t="e">
        <f t="shared" si="264"/>
        <v>#VALUE!</v>
      </c>
      <c r="S1108" s="130" t="e">
        <f t="shared" si="265"/>
        <v>#VALUE!</v>
      </c>
      <c r="T1108" s="55">
        <v>0</v>
      </c>
      <c r="U1108" s="113" t="e">
        <f t="shared" si="266"/>
        <v>#VALUE!</v>
      </c>
      <c r="V1108" s="11"/>
      <c r="W1108" s="11"/>
      <c r="AC1108" s="100" t="str">
        <f t="shared" si="248"/>
        <v/>
      </c>
      <c r="AD1108" s="129" t="e">
        <f t="shared" si="249"/>
        <v>#VALUE!</v>
      </c>
      <c r="AE1108" s="5" t="e">
        <f t="shared" si="250"/>
        <v>#VALUE!</v>
      </c>
    </row>
    <row r="1109" spans="1:31" x14ac:dyDescent="0.2">
      <c r="A1109" s="41" t="str">
        <f>IF(F1109="","",1+MAX(A$10:A1108))</f>
        <v/>
      </c>
      <c r="B1109" s="10"/>
      <c r="C1109" s="10">
        <v>720</v>
      </c>
      <c r="D1109" s="12" t="s">
        <v>129</v>
      </c>
      <c r="E1109" s="113"/>
      <c r="F1109" s="11"/>
      <c r="G1109" s="113"/>
      <c r="H1109" s="114">
        <v>0</v>
      </c>
      <c r="I1109" s="113">
        <f t="shared" si="252"/>
        <v>0</v>
      </c>
      <c r="J1109" s="113">
        <f t="shared" si="253"/>
        <v>0</v>
      </c>
      <c r="K1109" s="113" t="str">
        <f>IF(ISERROR(VLOOKUP(AC1109,Nachträge!$A$2:$Y$646,25,FALSE)),"",VLOOKUP(AC1109,Nachträge!$A$2:$Y$646,25,FALSE))</f>
        <v/>
      </c>
      <c r="L1109" s="114">
        <v>0</v>
      </c>
      <c r="M1109" s="113" t="e">
        <f t="shared" si="254"/>
        <v>#VALUE!</v>
      </c>
      <c r="N1109" s="113" t="e">
        <f t="shared" si="255"/>
        <v>#VALUE!</v>
      </c>
      <c r="O1109" s="113" t="e">
        <f t="shared" si="256"/>
        <v>#VALUE!</v>
      </c>
      <c r="P1109" s="113" t="e">
        <f t="shared" si="257"/>
        <v>#VALUE!</v>
      </c>
      <c r="Q1109" s="113">
        <f>SUMIFS(Zahlungsfreigabe!$O$12:$O$1000,Zahlungsfreigabe!$C$12:$C$1000,Baukosten!F1109,Zahlungsfreigabe!$E$12:$E$1000,D1109)</f>
        <v>0</v>
      </c>
      <c r="R1109" s="113" t="e">
        <f t="shared" si="264"/>
        <v>#VALUE!</v>
      </c>
      <c r="S1109" s="130" t="e">
        <f t="shared" si="265"/>
        <v>#VALUE!</v>
      </c>
      <c r="T1109" s="55">
        <v>0</v>
      </c>
      <c r="U1109" s="113" t="e">
        <f t="shared" si="266"/>
        <v>#VALUE!</v>
      </c>
      <c r="V1109" s="11"/>
      <c r="W1109" s="11"/>
      <c r="AC1109" s="100" t="str">
        <f t="shared" si="248"/>
        <v/>
      </c>
      <c r="AD1109" s="129" t="e">
        <f t="shared" si="249"/>
        <v>#VALUE!</v>
      </c>
      <c r="AE1109" s="5" t="e">
        <f t="shared" si="250"/>
        <v>#VALUE!</v>
      </c>
    </row>
    <row r="1110" spans="1:31" x14ac:dyDescent="0.2">
      <c r="A1110" s="41" t="str">
        <f>IF(F1110="","",1+MAX(A$10:A1109))</f>
        <v/>
      </c>
      <c r="B1110" s="10"/>
      <c r="C1110" s="10">
        <v>730</v>
      </c>
      <c r="D1110" s="12" t="s">
        <v>130</v>
      </c>
      <c r="E1110" s="113"/>
      <c r="F1110" s="11"/>
      <c r="G1110" s="113"/>
      <c r="H1110" s="114">
        <v>0</v>
      </c>
      <c r="I1110" s="113">
        <f t="shared" si="252"/>
        <v>0</v>
      </c>
      <c r="J1110" s="113">
        <f t="shared" si="253"/>
        <v>0</v>
      </c>
      <c r="K1110" s="113" t="str">
        <f>IF(ISERROR(VLOOKUP(AC1110,Nachträge!$A$2:$Y$646,25,FALSE)),"",VLOOKUP(AC1110,Nachträge!$A$2:$Y$646,25,FALSE))</f>
        <v/>
      </c>
      <c r="L1110" s="114">
        <v>0</v>
      </c>
      <c r="M1110" s="113" t="e">
        <f t="shared" si="254"/>
        <v>#VALUE!</v>
      </c>
      <c r="N1110" s="113" t="e">
        <f t="shared" si="255"/>
        <v>#VALUE!</v>
      </c>
      <c r="O1110" s="113" t="e">
        <f t="shared" si="256"/>
        <v>#VALUE!</v>
      </c>
      <c r="P1110" s="113" t="e">
        <f t="shared" si="257"/>
        <v>#VALUE!</v>
      </c>
      <c r="Q1110" s="113">
        <f>SUMIFS(Zahlungsfreigabe!$O$12:$O$1000,Zahlungsfreigabe!$C$12:$C$1000,Baukosten!F1110,Zahlungsfreigabe!$E$12:$E$1000,D1110)</f>
        <v>0</v>
      </c>
      <c r="R1110" s="113" t="e">
        <f t="shared" si="264"/>
        <v>#VALUE!</v>
      </c>
      <c r="S1110" s="130" t="e">
        <f t="shared" si="265"/>
        <v>#VALUE!</v>
      </c>
      <c r="T1110" s="55">
        <v>0</v>
      </c>
      <c r="U1110" s="113" t="e">
        <f t="shared" si="266"/>
        <v>#VALUE!</v>
      </c>
      <c r="V1110" s="11"/>
      <c r="W1110" s="11"/>
      <c r="AC1110" s="100" t="str">
        <f t="shared" si="248"/>
        <v/>
      </c>
      <c r="AD1110" s="129" t="e">
        <f t="shared" si="249"/>
        <v>#VALUE!</v>
      </c>
      <c r="AE1110" s="5" t="e">
        <f t="shared" si="250"/>
        <v>#VALUE!</v>
      </c>
    </row>
    <row r="1111" spans="1:31" x14ac:dyDescent="0.2">
      <c r="A1111" s="41" t="str">
        <f>IF(F1111="","",1+MAX(A$10:A1110))</f>
        <v/>
      </c>
      <c r="B1111" s="10"/>
      <c r="C1111" s="10">
        <v>730</v>
      </c>
      <c r="D1111" s="12" t="s">
        <v>130</v>
      </c>
      <c r="E1111" s="113"/>
      <c r="F1111" s="11"/>
      <c r="G1111" s="113"/>
      <c r="H1111" s="114">
        <v>0</v>
      </c>
      <c r="I1111" s="113">
        <f t="shared" si="252"/>
        <v>0</v>
      </c>
      <c r="J1111" s="113">
        <f t="shared" si="253"/>
        <v>0</v>
      </c>
      <c r="K1111" s="113" t="str">
        <f>IF(ISERROR(VLOOKUP(AC1111,Nachträge!$A$2:$Y$646,25,FALSE)),"",VLOOKUP(AC1111,Nachträge!$A$2:$Y$646,25,FALSE))</f>
        <v/>
      </c>
      <c r="L1111" s="114">
        <v>0</v>
      </c>
      <c r="M1111" s="113" t="e">
        <f t="shared" si="254"/>
        <v>#VALUE!</v>
      </c>
      <c r="N1111" s="113" t="e">
        <f t="shared" si="255"/>
        <v>#VALUE!</v>
      </c>
      <c r="O1111" s="113" t="e">
        <f t="shared" si="256"/>
        <v>#VALUE!</v>
      </c>
      <c r="P1111" s="113" t="e">
        <f t="shared" si="257"/>
        <v>#VALUE!</v>
      </c>
      <c r="Q1111" s="113">
        <f>SUMIFS(Zahlungsfreigabe!$O$12:$O$1000,Zahlungsfreigabe!$C$12:$C$1000,Baukosten!F1111,Zahlungsfreigabe!$E$12:$E$1000,D1111)</f>
        <v>0</v>
      </c>
      <c r="R1111" s="113" t="e">
        <f t="shared" si="264"/>
        <v>#VALUE!</v>
      </c>
      <c r="S1111" s="130" t="e">
        <f t="shared" si="265"/>
        <v>#VALUE!</v>
      </c>
      <c r="T1111" s="55">
        <v>0</v>
      </c>
      <c r="U1111" s="113" t="e">
        <f t="shared" si="266"/>
        <v>#VALUE!</v>
      </c>
      <c r="V1111" s="11"/>
      <c r="W1111" s="11"/>
      <c r="AC1111" s="100" t="str">
        <f t="shared" si="248"/>
        <v/>
      </c>
      <c r="AD1111" s="129" t="e">
        <f t="shared" si="249"/>
        <v>#VALUE!</v>
      </c>
      <c r="AE1111" s="5" t="e">
        <f t="shared" si="250"/>
        <v>#VALUE!</v>
      </c>
    </row>
    <row r="1112" spans="1:31" x14ac:dyDescent="0.2">
      <c r="A1112" s="41" t="str">
        <f>IF(F1112="","",1+MAX(A$10:A1111))</f>
        <v/>
      </c>
      <c r="B1112" s="10"/>
      <c r="C1112" s="10">
        <v>730</v>
      </c>
      <c r="D1112" s="12" t="s">
        <v>130</v>
      </c>
      <c r="E1112" s="113"/>
      <c r="F1112" s="11"/>
      <c r="G1112" s="113"/>
      <c r="H1112" s="114">
        <v>0</v>
      </c>
      <c r="I1112" s="113">
        <f t="shared" si="252"/>
        <v>0</v>
      </c>
      <c r="J1112" s="113">
        <f t="shared" si="253"/>
        <v>0</v>
      </c>
      <c r="K1112" s="113" t="str">
        <f>IF(ISERROR(VLOOKUP(AC1112,Nachträge!$A$2:$Y$646,25,FALSE)),"",VLOOKUP(AC1112,Nachträge!$A$2:$Y$646,25,FALSE))</f>
        <v/>
      </c>
      <c r="L1112" s="114">
        <v>0</v>
      </c>
      <c r="M1112" s="113" t="e">
        <f t="shared" si="254"/>
        <v>#VALUE!</v>
      </c>
      <c r="N1112" s="113" t="e">
        <f t="shared" si="255"/>
        <v>#VALUE!</v>
      </c>
      <c r="O1112" s="113" t="e">
        <f t="shared" si="256"/>
        <v>#VALUE!</v>
      </c>
      <c r="P1112" s="113" t="e">
        <f t="shared" si="257"/>
        <v>#VALUE!</v>
      </c>
      <c r="Q1112" s="113">
        <f>SUMIFS(Zahlungsfreigabe!$O$12:$O$1000,Zahlungsfreigabe!$C$12:$C$1000,Baukosten!F1112,Zahlungsfreigabe!$E$12:$E$1000,D1112)</f>
        <v>0</v>
      </c>
      <c r="R1112" s="113" t="e">
        <f t="shared" si="264"/>
        <v>#VALUE!</v>
      </c>
      <c r="S1112" s="130" t="e">
        <f t="shared" si="265"/>
        <v>#VALUE!</v>
      </c>
      <c r="T1112" s="55">
        <v>0</v>
      </c>
      <c r="U1112" s="113" t="e">
        <f t="shared" si="266"/>
        <v>#VALUE!</v>
      </c>
      <c r="V1112" s="11"/>
      <c r="W1112" s="11"/>
      <c r="AC1112" s="100" t="str">
        <f t="shared" si="248"/>
        <v/>
      </c>
      <c r="AD1112" s="129" t="e">
        <f t="shared" si="249"/>
        <v>#VALUE!</v>
      </c>
      <c r="AE1112" s="5" t="e">
        <f t="shared" si="250"/>
        <v>#VALUE!</v>
      </c>
    </row>
    <row r="1113" spans="1:31" x14ac:dyDescent="0.2">
      <c r="A1113" s="41" t="str">
        <f>IF(F1113="","",1+MAX(A$10:A1112))</f>
        <v/>
      </c>
      <c r="B1113" s="10"/>
      <c r="C1113" s="10">
        <v>735</v>
      </c>
      <c r="D1113" s="12" t="s">
        <v>13</v>
      </c>
      <c r="E1113" s="113"/>
      <c r="F1113" s="11"/>
      <c r="G1113" s="113"/>
      <c r="H1113" s="114">
        <v>0</v>
      </c>
      <c r="I1113" s="113">
        <f t="shared" si="252"/>
        <v>0</v>
      </c>
      <c r="J1113" s="113">
        <f t="shared" si="253"/>
        <v>0</v>
      </c>
      <c r="K1113" s="113" t="str">
        <f>IF(ISERROR(VLOOKUP(AC1113,Nachträge!$A$2:$Y$646,25,FALSE)),"",VLOOKUP(AC1113,Nachträge!$A$2:$Y$646,25,FALSE))</f>
        <v/>
      </c>
      <c r="L1113" s="114">
        <v>0</v>
      </c>
      <c r="M1113" s="113" t="e">
        <f t="shared" si="254"/>
        <v>#VALUE!</v>
      </c>
      <c r="N1113" s="113" t="e">
        <f t="shared" si="255"/>
        <v>#VALUE!</v>
      </c>
      <c r="O1113" s="113" t="e">
        <f t="shared" si="256"/>
        <v>#VALUE!</v>
      </c>
      <c r="P1113" s="113" t="e">
        <f t="shared" si="257"/>
        <v>#VALUE!</v>
      </c>
      <c r="Q1113" s="113">
        <f>SUMIFS(Zahlungsfreigabe!$O$12:$O$1000,Zahlungsfreigabe!$C$12:$C$1000,Baukosten!F1113,Zahlungsfreigabe!$E$12:$E$1000,D1113)</f>
        <v>0</v>
      </c>
      <c r="R1113" s="113" t="e">
        <f t="shared" si="264"/>
        <v>#VALUE!</v>
      </c>
      <c r="S1113" s="130" t="e">
        <f t="shared" si="265"/>
        <v>#VALUE!</v>
      </c>
      <c r="T1113" s="55">
        <v>0</v>
      </c>
      <c r="U1113" s="113" t="e">
        <f t="shared" si="266"/>
        <v>#VALUE!</v>
      </c>
      <c r="V1113" s="11"/>
      <c r="W1113" s="11"/>
      <c r="AC1113" s="100" t="str">
        <f t="shared" si="248"/>
        <v/>
      </c>
      <c r="AD1113" s="129" t="e">
        <f t="shared" si="249"/>
        <v>#VALUE!</v>
      </c>
      <c r="AE1113" s="5" t="e">
        <f t="shared" si="250"/>
        <v>#VALUE!</v>
      </c>
    </row>
    <row r="1114" spans="1:31" x14ac:dyDescent="0.2">
      <c r="A1114" s="41" t="str">
        <f>IF(F1114="","",1+MAX(A$10:A1113))</f>
        <v/>
      </c>
      <c r="B1114" s="10"/>
      <c r="C1114" s="10">
        <v>735</v>
      </c>
      <c r="D1114" s="12" t="s">
        <v>13</v>
      </c>
      <c r="E1114" s="113"/>
      <c r="F1114" s="11"/>
      <c r="G1114" s="113"/>
      <c r="H1114" s="114">
        <v>0</v>
      </c>
      <c r="I1114" s="113">
        <f t="shared" si="252"/>
        <v>0</v>
      </c>
      <c r="J1114" s="113">
        <f t="shared" si="253"/>
        <v>0</v>
      </c>
      <c r="K1114" s="113" t="str">
        <f>IF(ISERROR(VLOOKUP(AC1114,Nachträge!$A$2:$Y$646,25,FALSE)),"",VLOOKUP(AC1114,Nachträge!$A$2:$Y$646,25,FALSE))</f>
        <v/>
      </c>
      <c r="L1114" s="114">
        <v>0</v>
      </c>
      <c r="M1114" s="113" t="e">
        <f t="shared" si="254"/>
        <v>#VALUE!</v>
      </c>
      <c r="N1114" s="113" t="e">
        <f t="shared" si="255"/>
        <v>#VALUE!</v>
      </c>
      <c r="O1114" s="113" t="e">
        <f t="shared" si="256"/>
        <v>#VALUE!</v>
      </c>
      <c r="P1114" s="113" t="e">
        <f t="shared" si="257"/>
        <v>#VALUE!</v>
      </c>
      <c r="Q1114" s="113">
        <f>SUMIFS(Zahlungsfreigabe!$O$12:$O$1000,Zahlungsfreigabe!$C$12:$C$1000,Baukosten!F1114,Zahlungsfreigabe!$E$12:$E$1000,D1114)</f>
        <v>0</v>
      </c>
      <c r="R1114" s="113" t="e">
        <f t="shared" si="264"/>
        <v>#VALUE!</v>
      </c>
      <c r="S1114" s="130" t="e">
        <f t="shared" si="265"/>
        <v>#VALUE!</v>
      </c>
      <c r="T1114" s="55">
        <v>0</v>
      </c>
      <c r="U1114" s="113" t="e">
        <f t="shared" si="266"/>
        <v>#VALUE!</v>
      </c>
      <c r="V1114" s="11"/>
      <c r="W1114" s="11"/>
      <c r="AC1114" s="100" t="str">
        <f t="shared" si="248"/>
        <v/>
      </c>
      <c r="AD1114" s="129" t="e">
        <f t="shared" si="249"/>
        <v>#VALUE!</v>
      </c>
      <c r="AE1114" s="5" t="e">
        <f t="shared" si="250"/>
        <v>#VALUE!</v>
      </c>
    </row>
    <row r="1115" spans="1:31" x14ac:dyDescent="0.2">
      <c r="A1115" s="41" t="str">
        <f>IF(F1115="","",1+MAX(A$10:A1114))</f>
        <v/>
      </c>
      <c r="B1115" s="10"/>
      <c r="C1115" s="10">
        <v>739</v>
      </c>
      <c r="D1115" s="12" t="s">
        <v>31</v>
      </c>
      <c r="E1115" s="113"/>
      <c r="F1115" s="11"/>
      <c r="G1115" s="113"/>
      <c r="H1115" s="114">
        <v>0</v>
      </c>
      <c r="I1115" s="113">
        <f t="shared" si="252"/>
        <v>0</v>
      </c>
      <c r="J1115" s="113">
        <f t="shared" si="253"/>
        <v>0</v>
      </c>
      <c r="K1115" s="113" t="str">
        <f>IF(ISERROR(VLOOKUP(AC1115,Nachträge!$A$2:$Y$646,25,FALSE)),"",VLOOKUP(AC1115,Nachträge!$A$2:$Y$646,25,FALSE))</f>
        <v/>
      </c>
      <c r="L1115" s="114">
        <v>0</v>
      </c>
      <c r="M1115" s="113" t="e">
        <f t="shared" si="254"/>
        <v>#VALUE!</v>
      </c>
      <c r="N1115" s="113" t="e">
        <f t="shared" si="255"/>
        <v>#VALUE!</v>
      </c>
      <c r="O1115" s="113" t="e">
        <f t="shared" si="256"/>
        <v>#VALUE!</v>
      </c>
      <c r="P1115" s="113" t="e">
        <f t="shared" si="257"/>
        <v>#VALUE!</v>
      </c>
      <c r="Q1115" s="113">
        <f>SUMIFS(Zahlungsfreigabe!$O$12:$O$1000,Zahlungsfreigabe!$C$12:$C$1000,Baukosten!F1115,Zahlungsfreigabe!$E$12:$E$1000,D1115)</f>
        <v>0</v>
      </c>
      <c r="R1115" s="113" t="e">
        <f t="shared" si="264"/>
        <v>#VALUE!</v>
      </c>
      <c r="S1115" s="130" t="e">
        <f t="shared" si="265"/>
        <v>#VALUE!</v>
      </c>
      <c r="T1115" s="55">
        <v>0</v>
      </c>
      <c r="U1115" s="113" t="e">
        <f t="shared" si="266"/>
        <v>#VALUE!</v>
      </c>
      <c r="V1115" s="11"/>
      <c r="W1115" s="11"/>
      <c r="AC1115" s="100" t="str">
        <f t="shared" si="248"/>
        <v/>
      </c>
      <c r="AD1115" s="129" t="e">
        <f t="shared" si="249"/>
        <v>#VALUE!</v>
      </c>
      <c r="AE1115" s="5" t="e">
        <f t="shared" si="250"/>
        <v>#VALUE!</v>
      </c>
    </row>
    <row r="1116" spans="1:31" x14ac:dyDescent="0.2">
      <c r="A1116" s="41" t="str">
        <f>IF(F1116="","",1+MAX(A$10:A1115))</f>
        <v/>
      </c>
      <c r="B1116" s="10"/>
      <c r="C1116" s="10">
        <v>739</v>
      </c>
      <c r="D1116" s="12" t="s">
        <v>31</v>
      </c>
      <c r="E1116" s="113"/>
      <c r="F1116" s="11"/>
      <c r="G1116" s="113"/>
      <c r="H1116" s="114">
        <v>0</v>
      </c>
      <c r="I1116" s="113">
        <f t="shared" si="252"/>
        <v>0</v>
      </c>
      <c r="J1116" s="113">
        <f t="shared" si="253"/>
        <v>0</v>
      </c>
      <c r="K1116" s="113" t="str">
        <f>IF(ISERROR(VLOOKUP(AC1116,Nachträge!$A$2:$Y$646,25,FALSE)),"",VLOOKUP(AC1116,Nachträge!$A$2:$Y$646,25,FALSE))</f>
        <v/>
      </c>
      <c r="L1116" s="114">
        <v>0</v>
      </c>
      <c r="M1116" s="113" t="e">
        <f t="shared" si="254"/>
        <v>#VALUE!</v>
      </c>
      <c r="N1116" s="113" t="e">
        <f t="shared" si="255"/>
        <v>#VALUE!</v>
      </c>
      <c r="O1116" s="113" t="e">
        <f t="shared" si="256"/>
        <v>#VALUE!</v>
      </c>
      <c r="P1116" s="113" t="e">
        <f t="shared" si="257"/>
        <v>#VALUE!</v>
      </c>
      <c r="Q1116" s="113">
        <f>SUMIFS(Zahlungsfreigabe!$O$12:$O$1000,Zahlungsfreigabe!$C$12:$C$1000,Baukosten!F1116,Zahlungsfreigabe!$E$12:$E$1000,D1116)</f>
        <v>0</v>
      </c>
      <c r="R1116" s="113" t="e">
        <f t="shared" si="264"/>
        <v>#VALUE!</v>
      </c>
      <c r="S1116" s="130" t="e">
        <f t="shared" si="265"/>
        <v>#VALUE!</v>
      </c>
      <c r="T1116" s="55">
        <v>0</v>
      </c>
      <c r="U1116" s="113" t="e">
        <f t="shared" si="266"/>
        <v>#VALUE!</v>
      </c>
      <c r="V1116" s="11"/>
      <c r="W1116" s="11"/>
      <c r="AC1116" s="100" t="str">
        <f t="shared" si="248"/>
        <v/>
      </c>
      <c r="AD1116" s="129" t="e">
        <f t="shared" si="249"/>
        <v>#VALUE!</v>
      </c>
      <c r="AE1116" s="5" t="e">
        <f t="shared" si="250"/>
        <v>#VALUE!</v>
      </c>
    </row>
    <row r="1117" spans="1:31" x14ac:dyDescent="0.2">
      <c r="A1117" s="41" t="str">
        <f>IF(F1117="","",1+MAX(A$10:A1116))</f>
        <v/>
      </c>
      <c r="B1117" s="10"/>
      <c r="C1117" s="10">
        <v>739</v>
      </c>
      <c r="D1117" s="12" t="s">
        <v>31</v>
      </c>
      <c r="E1117" s="113"/>
      <c r="F1117" s="11"/>
      <c r="G1117" s="113"/>
      <c r="H1117" s="114">
        <v>0</v>
      </c>
      <c r="I1117" s="113">
        <f t="shared" si="252"/>
        <v>0</v>
      </c>
      <c r="J1117" s="113">
        <f t="shared" si="253"/>
        <v>0</v>
      </c>
      <c r="K1117" s="113" t="str">
        <f>IF(ISERROR(VLOOKUP(AC1117,Nachträge!$A$2:$Y$646,25,FALSE)),"",VLOOKUP(AC1117,Nachträge!$A$2:$Y$646,25,FALSE))</f>
        <v/>
      </c>
      <c r="L1117" s="114">
        <v>0</v>
      </c>
      <c r="M1117" s="113" t="e">
        <f t="shared" si="254"/>
        <v>#VALUE!</v>
      </c>
      <c r="N1117" s="113" t="e">
        <f t="shared" si="255"/>
        <v>#VALUE!</v>
      </c>
      <c r="O1117" s="113" t="e">
        <f t="shared" si="256"/>
        <v>#VALUE!</v>
      </c>
      <c r="P1117" s="113" t="e">
        <f t="shared" si="257"/>
        <v>#VALUE!</v>
      </c>
      <c r="Q1117" s="113">
        <f>SUMIFS(Zahlungsfreigabe!$O$12:$O$1000,Zahlungsfreigabe!$C$12:$C$1000,Baukosten!F1117,Zahlungsfreigabe!$E$12:$E$1000,D1117)</f>
        <v>0</v>
      </c>
      <c r="R1117" s="113" t="e">
        <f t="shared" si="264"/>
        <v>#VALUE!</v>
      </c>
      <c r="S1117" s="130" t="e">
        <f t="shared" si="265"/>
        <v>#VALUE!</v>
      </c>
      <c r="T1117" s="55">
        <v>0</v>
      </c>
      <c r="U1117" s="113" t="e">
        <f t="shared" si="266"/>
        <v>#VALUE!</v>
      </c>
      <c r="V1117" s="11"/>
      <c r="W1117" s="11"/>
      <c r="AC1117" s="100" t="str">
        <f t="shared" si="248"/>
        <v/>
      </c>
      <c r="AD1117" s="129" t="e">
        <f t="shared" si="249"/>
        <v>#VALUE!</v>
      </c>
      <c r="AE1117" s="5" t="e">
        <f t="shared" si="250"/>
        <v>#VALUE!</v>
      </c>
    </row>
    <row r="1118" spans="1:31" x14ac:dyDescent="0.2">
      <c r="A1118" s="41" t="str">
        <f>IF(F1118="","",1+MAX(A$10:A1117))</f>
        <v/>
      </c>
      <c r="B1118" s="10"/>
      <c r="C1118" s="10">
        <v>740</v>
      </c>
      <c r="D1118" s="12" t="s">
        <v>131</v>
      </c>
      <c r="E1118" s="113"/>
      <c r="F1118" s="11"/>
      <c r="G1118" s="113"/>
      <c r="H1118" s="114">
        <v>0</v>
      </c>
      <c r="I1118" s="113">
        <f t="shared" si="252"/>
        <v>0</v>
      </c>
      <c r="J1118" s="113">
        <f t="shared" si="253"/>
        <v>0</v>
      </c>
      <c r="K1118" s="113" t="str">
        <f>IF(ISERROR(VLOOKUP(AC1118,Nachträge!$A$2:$Y$646,25,FALSE)),"",VLOOKUP(AC1118,Nachträge!$A$2:$Y$646,25,FALSE))</f>
        <v/>
      </c>
      <c r="L1118" s="114">
        <v>0</v>
      </c>
      <c r="M1118" s="113" t="e">
        <f t="shared" si="254"/>
        <v>#VALUE!</v>
      </c>
      <c r="N1118" s="113" t="e">
        <f t="shared" si="255"/>
        <v>#VALUE!</v>
      </c>
      <c r="O1118" s="113" t="e">
        <f t="shared" si="256"/>
        <v>#VALUE!</v>
      </c>
      <c r="P1118" s="113" t="e">
        <f t="shared" si="257"/>
        <v>#VALUE!</v>
      </c>
      <c r="Q1118" s="113">
        <f>SUMIFS(Zahlungsfreigabe!$O$12:$O$1000,Zahlungsfreigabe!$C$12:$C$1000,Baukosten!F1118,Zahlungsfreigabe!$E$12:$E$1000,D1118)</f>
        <v>0</v>
      </c>
      <c r="R1118" s="113" t="e">
        <f t="shared" si="264"/>
        <v>#VALUE!</v>
      </c>
      <c r="S1118" s="130" t="e">
        <f t="shared" si="265"/>
        <v>#VALUE!</v>
      </c>
      <c r="T1118" s="55">
        <v>0</v>
      </c>
      <c r="U1118" s="113" t="e">
        <f t="shared" si="266"/>
        <v>#VALUE!</v>
      </c>
      <c r="V1118" s="11"/>
      <c r="W1118" s="11"/>
      <c r="AC1118" s="100" t="str">
        <f t="shared" si="248"/>
        <v/>
      </c>
      <c r="AD1118" s="129" t="e">
        <f t="shared" si="249"/>
        <v>#VALUE!</v>
      </c>
      <c r="AE1118" s="5" t="e">
        <f t="shared" si="250"/>
        <v>#VALUE!</v>
      </c>
    </row>
    <row r="1119" spans="1:31" x14ac:dyDescent="0.2">
      <c r="A1119" s="41" t="str">
        <f>IF(F1119="","",1+MAX(A$10:A1118))</f>
        <v/>
      </c>
      <c r="B1119" s="10"/>
      <c r="C1119" s="10">
        <v>740</v>
      </c>
      <c r="D1119" s="12" t="s">
        <v>131</v>
      </c>
      <c r="E1119" s="113"/>
      <c r="F1119" s="11"/>
      <c r="G1119" s="113"/>
      <c r="H1119" s="114">
        <v>0</v>
      </c>
      <c r="I1119" s="113">
        <f t="shared" si="252"/>
        <v>0</v>
      </c>
      <c r="J1119" s="113">
        <f t="shared" si="253"/>
        <v>0</v>
      </c>
      <c r="K1119" s="113" t="str">
        <f>IF(ISERROR(VLOOKUP(AC1119,Nachträge!$A$2:$Y$646,25,FALSE)),"",VLOOKUP(AC1119,Nachträge!$A$2:$Y$646,25,FALSE))</f>
        <v/>
      </c>
      <c r="L1119" s="114">
        <v>0</v>
      </c>
      <c r="M1119" s="113" t="e">
        <f t="shared" si="254"/>
        <v>#VALUE!</v>
      </c>
      <c r="N1119" s="113" t="e">
        <f t="shared" si="255"/>
        <v>#VALUE!</v>
      </c>
      <c r="O1119" s="113" t="e">
        <f t="shared" si="256"/>
        <v>#VALUE!</v>
      </c>
      <c r="P1119" s="113" t="e">
        <f t="shared" si="257"/>
        <v>#VALUE!</v>
      </c>
      <c r="Q1119" s="113">
        <f>SUMIFS(Zahlungsfreigabe!$O$12:$O$1000,Zahlungsfreigabe!$C$12:$C$1000,Baukosten!F1119,Zahlungsfreigabe!$E$12:$E$1000,D1119)</f>
        <v>0</v>
      </c>
      <c r="R1119" s="113" t="e">
        <f t="shared" si="264"/>
        <v>#VALUE!</v>
      </c>
      <c r="S1119" s="130" t="e">
        <f t="shared" si="265"/>
        <v>#VALUE!</v>
      </c>
      <c r="T1119" s="55">
        <v>0</v>
      </c>
      <c r="U1119" s="113" t="e">
        <f t="shared" si="266"/>
        <v>#VALUE!</v>
      </c>
      <c r="V1119" s="11"/>
      <c r="W1119" s="11"/>
      <c r="AC1119" s="100" t="str">
        <f t="shared" si="248"/>
        <v/>
      </c>
      <c r="AD1119" s="129" t="e">
        <f t="shared" si="249"/>
        <v>#VALUE!</v>
      </c>
      <c r="AE1119" s="5" t="e">
        <f t="shared" si="250"/>
        <v>#VALUE!</v>
      </c>
    </row>
    <row r="1120" spans="1:31" x14ac:dyDescent="0.2">
      <c r="A1120" s="41" t="str">
        <f>IF(F1120="","",1+MAX(A$10:A1119))</f>
        <v/>
      </c>
      <c r="B1120" s="10"/>
      <c r="C1120" s="10">
        <v>743</v>
      </c>
      <c r="D1120" s="12" t="s">
        <v>33</v>
      </c>
      <c r="E1120" s="113"/>
      <c r="F1120" s="11"/>
      <c r="G1120" s="113"/>
      <c r="H1120" s="114">
        <v>0</v>
      </c>
      <c r="I1120" s="113">
        <f t="shared" si="252"/>
        <v>0</v>
      </c>
      <c r="J1120" s="113">
        <f t="shared" si="253"/>
        <v>0</v>
      </c>
      <c r="K1120" s="113" t="str">
        <f>IF(ISERROR(VLOOKUP(AC1120,Nachträge!$A$2:$Y$646,25,FALSE)),"",VLOOKUP(AC1120,Nachträge!$A$2:$Y$646,25,FALSE))</f>
        <v/>
      </c>
      <c r="L1120" s="114">
        <v>0</v>
      </c>
      <c r="M1120" s="113" t="e">
        <f t="shared" si="254"/>
        <v>#VALUE!</v>
      </c>
      <c r="N1120" s="113" t="e">
        <f t="shared" si="255"/>
        <v>#VALUE!</v>
      </c>
      <c r="O1120" s="113" t="e">
        <f t="shared" si="256"/>
        <v>#VALUE!</v>
      </c>
      <c r="P1120" s="113" t="e">
        <f t="shared" si="257"/>
        <v>#VALUE!</v>
      </c>
      <c r="Q1120" s="113">
        <f>SUMIFS(Zahlungsfreigabe!$O$12:$O$1000,Zahlungsfreigabe!$C$12:$C$1000,Baukosten!F1120,Zahlungsfreigabe!$E$12:$E$1000,D1120)</f>
        <v>0</v>
      </c>
      <c r="R1120" s="113" t="e">
        <f t="shared" si="264"/>
        <v>#VALUE!</v>
      </c>
      <c r="S1120" s="130" t="e">
        <f t="shared" si="265"/>
        <v>#VALUE!</v>
      </c>
      <c r="T1120" s="55">
        <v>0</v>
      </c>
      <c r="U1120" s="113" t="e">
        <f t="shared" si="266"/>
        <v>#VALUE!</v>
      </c>
      <c r="V1120" s="11"/>
      <c r="W1120" s="11"/>
      <c r="AC1120" s="100" t="str">
        <f t="shared" si="248"/>
        <v/>
      </c>
      <c r="AD1120" s="129" t="e">
        <f t="shared" si="249"/>
        <v>#VALUE!</v>
      </c>
      <c r="AE1120" s="5" t="e">
        <f t="shared" si="250"/>
        <v>#VALUE!</v>
      </c>
    </row>
    <row r="1121" spans="1:31" x14ac:dyDescent="0.2">
      <c r="A1121" s="41" t="str">
        <f>IF(F1121="","",1+MAX(A$10:A1120))</f>
        <v/>
      </c>
      <c r="B1121" s="10"/>
      <c r="C1121" s="10">
        <v>743</v>
      </c>
      <c r="D1121" s="12" t="s">
        <v>33</v>
      </c>
      <c r="E1121" s="113"/>
      <c r="F1121" s="11"/>
      <c r="G1121" s="113"/>
      <c r="H1121" s="114">
        <v>0</v>
      </c>
      <c r="I1121" s="113">
        <f t="shared" si="252"/>
        <v>0</v>
      </c>
      <c r="J1121" s="113">
        <f t="shared" si="253"/>
        <v>0</v>
      </c>
      <c r="K1121" s="113" t="str">
        <f>IF(ISERROR(VLOOKUP(AC1121,Nachträge!$A$2:$Y$646,25,FALSE)),"",VLOOKUP(AC1121,Nachträge!$A$2:$Y$646,25,FALSE))</f>
        <v/>
      </c>
      <c r="L1121" s="114">
        <v>0</v>
      </c>
      <c r="M1121" s="113" t="e">
        <f t="shared" si="254"/>
        <v>#VALUE!</v>
      </c>
      <c r="N1121" s="113" t="e">
        <f t="shared" si="255"/>
        <v>#VALUE!</v>
      </c>
      <c r="O1121" s="113" t="e">
        <f t="shared" si="256"/>
        <v>#VALUE!</v>
      </c>
      <c r="P1121" s="113" t="e">
        <f t="shared" si="257"/>
        <v>#VALUE!</v>
      </c>
      <c r="Q1121" s="113">
        <f>SUMIFS(Zahlungsfreigabe!$O$12:$O$1000,Zahlungsfreigabe!$C$12:$C$1000,Baukosten!F1121,Zahlungsfreigabe!$E$12:$E$1000,D1121)</f>
        <v>0</v>
      </c>
      <c r="R1121" s="113" t="e">
        <f t="shared" si="264"/>
        <v>#VALUE!</v>
      </c>
      <c r="S1121" s="130" t="e">
        <f t="shared" si="265"/>
        <v>#VALUE!</v>
      </c>
      <c r="T1121" s="55">
        <v>0</v>
      </c>
      <c r="U1121" s="113" t="e">
        <f t="shared" si="266"/>
        <v>#VALUE!</v>
      </c>
      <c r="V1121" s="11"/>
      <c r="W1121" s="11"/>
      <c r="AC1121" s="100" t="str">
        <f t="shared" si="248"/>
        <v/>
      </c>
      <c r="AD1121" s="129" t="e">
        <f t="shared" si="249"/>
        <v>#VALUE!</v>
      </c>
      <c r="AE1121" s="5" t="e">
        <f t="shared" si="250"/>
        <v>#VALUE!</v>
      </c>
    </row>
    <row r="1122" spans="1:31" x14ac:dyDescent="0.2">
      <c r="A1122" s="41" t="str">
        <f>IF(F1122="","",1+MAX(A$10:A1121))</f>
        <v/>
      </c>
      <c r="B1122" s="10"/>
      <c r="C1122" s="10">
        <v>744</v>
      </c>
      <c r="D1122" s="12" t="s">
        <v>34</v>
      </c>
      <c r="E1122" s="113"/>
      <c r="F1122" s="11"/>
      <c r="G1122" s="113"/>
      <c r="H1122" s="114">
        <v>0</v>
      </c>
      <c r="I1122" s="113">
        <f t="shared" si="252"/>
        <v>0</v>
      </c>
      <c r="J1122" s="113">
        <f t="shared" si="253"/>
        <v>0</v>
      </c>
      <c r="K1122" s="113" t="str">
        <f>IF(ISERROR(VLOOKUP(AC1122,Nachträge!$A$2:$Y$646,25,FALSE)),"",VLOOKUP(AC1122,Nachträge!$A$2:$Y$646,25,FALSE))</f>
        <v/>
      </c>
      <c r="L1122" s="114">
        <v>0</v>
      </c>
      <c r="M1122" s="113" t="e">
        <f t="shared" si="254"/>
        <v>#VALUE!</v>
      </c>
      <c r="N1122" s="113" t="e">
        <f t="shared" si="255"/>
        <v>#VALUE!</v>
      </c>
      <c r="O1122" s="113" t="e">
        <f t="shared" si="256"/>
        <v>#VALUE!</v>
      </c>
      <c r="P1122" s="113" t="e">
        <f t="shared" si="257"/>
        <v>#VALUE!</v>
      </c>
      <c r="Q1122" s="113">
        <f>SUMIFS(Zahlungsfreigabe!$O$12:$O$1000,Zahlungsfreigabe!$C$12:$C$1000,Baukosten!F1122,Zahlungsfreigabe!$E$12:$E$1000,D1122)</f>
        <v>0</v>
      </c>
      <c r="R1122" s="113" t="e">
        <f t="shared" si="264"/>
        <v>#VALUE!</v>
      </c>
      <c r="S1122" s="130" t="e">
        <f t="shared" si="265"/>
        <v>#VALUE!</v>
      </c>
      <c r="T1122" s="55">
        <v>0</v>
      </c>
      <c r="U1122" s="113" t="e">
        <f t="shared" si="266"/>
        <v>#VALUE!</v>
      </c>
      <c r="V1122" s="11"/>
      <c r="W1122" s="11"/>
      <c r="AC1122" s="100" t="str">
        <f t="shared" si="248"/>
        <v/>
      </c>
      <c r="AD1122" s="129" t="e">
        <f t="shared" si="249"/>
        <v>#VALUE!</v>
      </c>
      <c r="AE1122" s="5" t="e">
        <f t="shared" si="250"/>
        <v>#VALUE!</v>
      </c>
    </row>
    <row r="1123" spans="1:31" x14ac:dyDescent="0.2">
      <c r="A1123" s="41" t="str">
        <f>IF(F1123="","",1+MAX(A$10:A1122))</f>
        <v/>
      </c>
      <c r="B1123" s="10"/>
      <c r="C1123" s="10">
        <v>744</v>
      </c>
      <c r="D1123" s="12" t="s">
        <v>34</v>
      </c>
      <c r="E1123" s="113"/>
      <c r="F1123" s="11"/>
      <c r="G1123" s="113"/>
      <c r="H1123" s="114">
        <v>0.02</v>
      </c>
      <c r="I1123" s="113">
        <f t="shared" si="252"/>
        <v>0</v>
      </c>
      <c r="J1123" s="113">
        <f t="shared" si="253"/>
        <v>0</v>
      </c>
      <c r="K1123" s="113" t="str">
        <f>IF(ISERROR(VLOOKUP(AC1123,Nachträge!$A$2:$Y$646,25,FALSE)),"",VLOOKUP(AC1123,Nachträge!$A$2:$Y$646,25,FALSE))</f>
        <v/>
      </c>
      <c r="L1123" s="114">
        <v>0.1</v>
      </c>
      <c r="M1123" s="113" t="e">
        <f t="shared" si="254"/>
        <v>#VALUE!</v>
      </c>
      <c r="N1123" s="113" t="e">
        <f t="shared" si="255"/>
        <v>#VALUE!</v>
      </c>
      <c r="O1123" s="113" t="e">
        <f t="shared" si="256"/>
        <v>#VALUE!</v>
      </c>
      <c r="P1123" s="113" t="e">
        <f t="shared" si="257"/>
        <v>#VALUE!</v>
      </c>
      <c r="Q1123" s="113">
        <f>SUMIFS(Zahlungsfreigabe!$O$12:$O$1000,Zahlungsfreigabe!$C$12:$C$1000,Baukosten!F1123,Zahlungsfreigabe!$E$12:$E$1000,D1123)</f>
        <v>0</v>
      </c>
      <c r="R1123" s="113" t="e">
        <f t="shared" si="264"/>
        <v>#VALUE!</v>
      </c>
      <c r="S1123" s="130" t="e">
        <f t="shared" si="265"/>
        <v>#VALUE!</v>
      </c>
      <c r="T1123" s="55">
        <v>0</v>
      </c>
      <c r="U1123" s="113" t="e">
        <f t="shared" si="266"/>
        <v>#VALUE!</v>
      </c>
      <c r="V1123" s="11"/>
      <c r="W1123" s="11"/>
      <c r="AC1123" s="100" t="str">
        <f t="shared" si="248"/>
        <v/>
      </c>
      <c r="AD1123" s="129" t="e">
        <f t="shared" si="249"/>
        <v>#VALUE!</v>
      </c>
      <c r="AE1123" s="5" t="e">
        <f t="shared" si="250"/>
        <v>#VALUE!</v>
      </c>
    </row>
    <row r="1124" spans="1:31" x14ac:dyDescent="0.2">
      <c r="A1124" s="41" t="str">
        <f>IF(F1124="","",1+MAX(A$10:A1123))</f>
        <v/>
      </c>
      <c r="B1124" s="10"/>
      <c r="C1124" s="10">
        <v>747</v>
      </c>
      <c r="D1124" s="12" t="s">
        <v>35</v>
      </c>
      <c r="E1124" s="113"/>
      <c r="F1124" s="11"/>
      <c r="G1124" s="113"/>
      <c r="H1124" s="114">
        <v>0</v>
      </c>
      <c r="I1124" s="113">
        <f t="shared" si="252"/>
        <v>0</v>
      </c>
      <c r="J1124" s="113">
        <f t="shared" si="253"/>
        <v>0</v>
      </c>
      <c r="K1124" s="113" t="str">
        <f>IF(ISERROR(VLOOKUP(AC1124,Nachträge!$A$2:$Y$646,25,FALSE)),"",VLOOKUP(AC1124,Nachträge!$A$2:$Y$646,25,FALSE))</f>
        <v/>
      </c>
      <c r="L1124" s="114">
        <v>0</v>
      </c>
      <c r="M1124" s="113" t="e">
        <f t="shared" si="254"/>
        <v>#VALUE!</v>
      </c>
      <c r="N1124" s="113" t="e">
        <f t="shared" si="255"/>
        <v>#VALUE!</v>
      </c>
      <c r="O1124" s="113" t="e">
        <f t="shared" si="256"/>
        <v>#VALUE!</v>
      </c>
      <c r="P1124" s="113" t="e">
        <f t="shared" si="257"/>
        <v>#VALUE!</v>
      </c>
      <c r="Q1124" s="113">
        <f>SUMIFS(Zahlungsfreigabe!$O$12:$O$1000,Zahlungsfreigabe!$C$12:$C$1000,Baukosten!F1124,Zahlungsfreigabe!$E$12:$E$1000,D1124)</f>
        <v>0</v>
      </c>
      <c r="R1124" s="113" t="e">
        <f t="shared" si="264"/>
        <v>#VALUE!</v>
      </c>
      <c r="S1124" s="130" t="e">
        <f t="shared" si="265"/>
        <v>#VALUE!</v>
      </c>
      <c r="T1124" s="55">
        <v>0</v>
      </c>
      <c r="U1124" s="113" t="e">
        <f t="shared" si="266"/>
        <v>#VALUE!</v>
      </c>
      <c r="V1124" s="11"/>
      <c r="W1124" s="11"/>
      <c r="AC1124" s="100" t="str">
        <f t="shared" si="248"/>
        <v/>
      </c>
      <c r="AD1124" s="129" t="e">
        <f t="shared" si="249"/>
        <v>#VALUE!</v>
      </c>
      <c r="AE1124" s="5" t="e">
        <f t="shared" si="250"/>
        <v>#VALUE!</v>
      </c>
    </row>
    <row r="1125" spans="1:31" x14ac:dyDescent="0.2">
      <c r="A1125" s="41" t="str">
        <f>IF(F1125="","",1+MAX(A$10:A1124))</f>
        <v/>
      </c>
      <c r="B1125" s="10"/>
      <c r="C1125" s="10">
        <v>747</v>
      </c>
      <c r="D1125" s="12" t="s">
        <v>35</v>
      </c>
      <c r="E1125" s="113"/>
      <c r="F1125" s="11"/>
      <c r="G1125" s="113"/>
      <c r="H1125" s="114">
        <v>0</v>
      </c>
      <c r="I1125" s="113">
        <f t="shared" si="252"/>
        <v>0</v>
      </c>
      <c r="J1125" s="113">
        <f t="shared" si="253"/>
        <v>0</v>
      </c>
      <c r="K1125" s="113" t="str">
        <f>IF(ISERROR(VLOOKUP(AC1125,Nachträge!$A$2:$Y$646,25,FALSE)),"",VLOOKUP(AC1125,Nachträge!$A$2:$Y$646,25,FALSE))</f>
        <v/>
      </c>
      <c r="L1125" s="114">
        <v>0</v>
      </c>
      <c r="M1125" s="113" t="e">
        <f t="shared" si="254"/>
        <v>#VALUE!</v>
      </c>
      <c r="N1125" s="113" t="e">
        <f t="shared" si="255"/>
        <v>#VALUE!</v>
      </c>
      <c r="O1125" s="113" t="e">
        <f t="shared" si="256"/>
        <v>#VALUE!</v>
      </c>
      <c r="P1125" s="113" t="e">
        <f t="shared" si="257"/>
        <v>#VALUE!</v>
      </c>
      <c r="Q1125" s="113">
        <f>SUMIFS(Zahlungsfreigabe!$O$12:$O$1000,Zahlungsfreigabe!$C$12:$C$1000,Baukosten!F1125,Zahlungsfreigabe!$E$12:$E$1000,D1125)</f>
        <v>0</v>
      </c>
      <c r="R1125" s="113" t="e">
        <f t="shared" si="264"/>
        <v>#VALUE!</v>
      </c>
      <c r="S1125" s="130" t="e">
        <f t="shared" si="265"/>
        <v>#VALUE!</v>
      </c>
      <c r="T1125" s="55">
        <v>0</v>
      </c>
      <c r="U1125" s="113" t="e">
        <f t="shared" si="266"/>
        <v>#VALUE!</v>
      </c>
      <c r="V1125" s="11"/>
      <c r="W1125" s="11"/>
      <c r="AC1125" s="100" t="str">
        <f t="shared" si="248"/>
        <v/>
      </c>
      <c r="AD1125" s="129" t="e">
        <f t="shared" si="249"/>
        <v>#VALUE!</v>
      </c>
      <c r="AE1125" s="5" t="e">
        <f t="shared" si="250"/>
        <v>#VALUE!</v>
      </c>
    </row>
    <row r="1126" spans="1:31" x14ac:dyDescent="0.2">
      <c r="A1126" s="41" t="str">
        <f>IF(F1126="","",1+MAX(A$10:A1125))</f>
        <v/>
      </c>
      <c r="B1126" s="10"/>
      <c r="C1126" s="10">
        <v>750</v>
      </c>
      <c r="D1126" s="12" t="s">
        <v>132</v>
      </c>
      <c r="E1126" s="113"/>
      <c r="F1126" s="11"/>
      <c r="G1126" s="113"/>
      <c r="H1126" s="114">
        <v>0</v>
      </c>
      <c r="I1126" s="113">
        <f t="shared" si="252"/>
        <v>0</v>
      </c>
      <c r="J1126" s="113">
        <f t="shared" si="253"/>
        <v>0</v>
      </c>
      <c r="K1126" s="113" t="str">
        <f>IF(ISERROR(VLOOKUP(AC1126,Nachträge!$A$2:$Y$646,25,FALSE)),"",VLOOKUP(AC1126,Nachträge!$A$2:$Y$646,25,FALSE))</f>
        <v/>
      </c>
      <c r="L1126" s="114">
        <v>0</v>
      </c>
      <c r="M1126" s="113" t="e">
        <f t="shared" si="254"/>
        <v>#VALUE!</v>
      </c>
      <c r="N1126" s="113" t="e">
        <f t="shared" si="255"/>
        <v>#VALUE!</v>
      </c>
      <c r="O1126" s="113" t="e">
        <f t="shared" si="256"/>
        <v>#VALUE!</v>
      </c>
      <c r="P1126" s="113" t="e">
        <f t="shared" si="257"/>
        <v>#VALUE!</v>
      </c>
      <c r="Q1126" s="113">
        <f>SUMIFS(Zahlungsfreigabe!$O$12:$O$1000,Zahlungsfreigabe!$C$12:$C$1000,Baukosten!F1126,Zahlungsfreigabe!$E$12:$E$1000,D1126)</f>
        <v>0</v>
      </c>
      <c r="R1126" s="113" t="e">
        <f t="shared" si="264"/>
        <v>#VALUE!</v>
      </c>
      <c r="S1126" s="130" t="e">
        <f t="shared" si="265"/>
        <v>#VALUE!</v>
      </c>
      <c r="T1126" s="55">
        <v>0</v>
      </c>
      <c r="U1126" s="113" t="e">
        <f t="shared" si="266"/>
        <v>#VALUE!</v>
      </c>
      <c r="V1126" s="11"/>
      <c r="W1126" s="11"/>
      <c r="AC1126" s="100" t="str">
        <f t="shared" si="248"/>
        <v/>
      </c>
      <c r="AD1126" s="129" t="e">
        <f t="shared" si="249"/>
        <v>#VALUE!</v>
      </c>
      <c r="AE1126" s="5" t="e">
        <f t="shared" si="250"/>
        <v>#VALUE!</v>
      </c>
    </row>
    <row r="1127" spans="1:31" x14ac:dyDescent="0.2">
      <c r="A1127" s="41" t="str">
        <f>IF(F1127="","",1+MAX(A$10:A1126))</f>
        <v/>
      </c>
      <c r="B1127" s="10"/>
      <c r="C1127" s="10">
        <v>750</v>
      </c>
      <c r="D1127" s="12" t="s">
        <v>132</v>
      </c>
      <c r="E1127" s="113"/>
      <c r="F1127" s="11"/>
      <c r="G1127" s="113"/>
      <c r="H1127" s="114">
        <v>0</v>
      </c>
      <c r="I1127" s="113">
        <f t="shared" si="252"/>
        <v>0</v>
      </c>
      <c r="J1127" s="113">
        <f t="shared" si="253"/>
        <v>0</v>
      </c>
      <c r="K1127" s="113" t="str">
        <f>IF(ISERROR(VLOOKUP(AC1127,Nachträge!$A$2:$Y$646,25,FALSE)),"",VLOOKUP(AC1127,Nachträge!$A$2:$Y$646,25,FALSE))</f>
        <v/>
      </c>
      <c r="L1127" s="114">
        <v>0</v>
      </c>
      <c r="M1127" s="113" t="e">
        <f t="shared" si="254"/>
        <v>#VALUE!</v>
      </c>
      <c r="N1127" s="113" t="e">
        <f t="shared" si="255"/>
        <v>#VALUE!</v>
      </c>
      <c r="O1127" s="113" t="e">
        <f t="shared" si="256"/>
        <v>#VALUE!</v>
      </c>
      <c r="P1127" s="113" t="e">
        <f t="shared" si="257"/>
        <v>#VALUE!</v>
      </c>
      <c r="Q1127" s="113">
        <f>SUMIFS(Zahlungsfreigabe!$O$12:$O$1000,Zahlungsfreigabe!$C$12:$C$1000,Baukosten!F1127,Zahlungsfreigabe!$E$12:$E$1000,D1127)</f>
        <v>0</v>
      </c>
      <c r="R1127" s="113" t="e">
        <f t="shared" si="264"/>
        <v>#VALUE!</v>
      </c>
      <c r="S1127" s="130" t="e">
        <f t="shared" si="265"/>
        <v>#VALUE!</v>
      </c>
      <c r="T1127" s="55">
        <v>0</v>
      </c>
      <c r="U1127" s="113" t="e">
        <f t="shared" si="266"/>
        <v>#VALUE!</v>
      </c>
      <c r="V1127" s="11"/>
      <c r="W1127" s="11"/>
      <c r="AC1127" s="100" t="str">
        <f t="shared" si="248"/>
        <v/>
      </c>
      <c r="AD1127" s="129" t="e">
        <f t="shared" si="249"/>
        <v>#VALUE!</v>
      </c>
      <c r="AE1127" s="5" t="e">
        <f t="shared" si="250"/>
        <v>#VALUE!</v>
      </c>
    </row>
    <row r="1128" spans="1:31" x14ac:dyDescent="0.2">
      <c r="A1128" s="41" t="str">
        <f>IF(F1128="","",1+MAX(A$10:A1127))</f>
        <v/>
      </c>
      <c r="B1128" s="10"/>
      <c r="C1128" s="10">
        <v>750</v>
      </c>
      <c r="D1128" s="12" t="s">
        <v>132</v>
      </c>
      <c r="E1128" s="113"/>
      <c r="F1128" s="11"/>
      <c r="G1128" s="113"/>
      <c r="H1128" s="114">
        <v>0</v>
      </c>
      <c r="I1128" s="113">
        <f t="shared" si="252"/>
        <v>0</v>
      </c>
      <c r="J1128" s="113">
        <f t="shared" si="253"/>
        <v>0</v>
      </c>
      <c r="K1128" s="113" t="str">
        <f>IF(ISERROR(VLOOKUP(AC1128,Nachträge!$A$2:$Y$646,25,FALSE)),"",VLOOKUP(AC1128,Nachträge!$A$2:$Y$646,25,FALSE))</f>
        <v/>
      </c>
      <c r="L1128" s="114">
        <v>0</v>
      </c>
      <c r="M1128" s="113" t="e">
        <f t="shared" si="254"/>
        <v>#VALUE!</v>
      </c>
      <c r="N1128" s="113" t="e">
        <f t="shared" si="255"/>
        <v>#VALUE!</v>
      </c>
      <c r="O1128" s="113" t="e">
        <f t="shared" si="256"/>
        <v>#VALUE!</v>
      </c>
      <c r="P1128" s="113" t="e">
        <f t="shared" si="257"/>
        <v>#VALUE!</v>
      </c>
      <c r="Q1128" s="113">
        <f>SUMIFS(Zahlungsfreigabe!$O$12:$O$1000,Zahlungsfreigabe!$C$12:$C$1000,Baukosten!F1128,Zahlungsfreigabe!$E$12:$E$1000,D1128)</f>
        <v>0</v>
      </c>
      <c r="R1128" s="113" t="e">
        <f t="shared" si="264"/>
        <v>#VALUE!</v>
      </c>
      <c r="S1128" s="130" t="e">
        <f t="shared" si="265"/>
        <v>#VALUE!</v>
      </c>
      <c r="T1128" s="55">
        <v>0</v>
      </c>
      <c r="U1128" s="113" t="e">
        <f t="shared" si="266"/>
        <v>#VALUE!</v>
      </c>
      <c r="V1128" s="11"/>
      <c r="W1128" s="11"/>
      <c r="AC1128" s="100" t="str">
        <f t="shared" si="248"/>
        <v/>
      </c>
      <c r="AD1128" s="129" t="e">
        <f t="shared" si="249"/>
        <v>#VALUE!</v>
      </c>
      <c r="AE1128" s="5" t="e">
        <f t="shared" si="250"/>
        <v>#VALUE!</v>
      </c>
    </row>
    <row r="1129" spans="1:31" x14ac:dyDescent="0.2">
      <c r="A1129" s="41" t="str">
        <f>IF(F1129="","",1+MAX(A$10:A1128))</f>
        <v/>
      </c>
      <c r="B1129" s="10"/>
      <c r="C1129" s="10">
        <v>750</v>
      </c>
      <c r="D1129" s="12" t="s">
        <v>132</v>
      </c>
      <c r="E1129" s="113"/>
      <c r="F1129" s="11"/>
      <c r="G1129" s="113"/>
      <c r="H1129" s="114">
        <v>0</v>
      </c>
      <c r="I1129" s="113">
        <f t="shared" si="252"/>
        <v>0</v>
      </c>
      <c r="J1129" s="113">
        <f t="shared" si="253"/>
        <v>0</v>
      </c>
      <c r="K1129" s="113" t="str">
        <f>IF(ISERROR(VLOOKUP(AC1129,Nachträge!$A$2:$Y$646,25,FALSE)),"",VLOOKUP(AC1129,Nachträge!$A$2:$Y$646,25,FALSE))</f>
        <v/>
      </c>
      <c r="L1129" s="114">
        <v>0</v>
      </c>
      <c r="M1129" s="113" t="e">
        <f t="shared" si="254"/>
        <v>#VALUE!</v>
      </c>
      <c r="N1129" s="113" t="e">
        <f t="shared" si="255"/>
        <v>#VALUE!</v>
      </c>
      <c r="O1129" s="113" t="e">
        <f t="shared" si="256"/>
        <v>#VALUE!</v>
      </c>
      <c r="P1129" s="113" t="e">
        <f t="shared" si="257"/>
        <v>#VALUE!</v>
      </c>
      <c r="Q1129" s="113">
        <f>SUMIFS(Zahlungsfreigabe!$O$12:$O$1000,Zahlungsfreigabe!$C$12:$C$1000,Baukosten!F1129,Zahlungsfreigabe!$E$12:$E$1000,D1129)</f>
        <v>0</v>
      </c>
      <c r="R1129" s="113" t="e">
        <f t="shared" si="264"/>
        <v>#VALUE!</v>
      </c>
      <c r="S1129" s="130" t="e">
        <f t="shared" si="265"/>
        <v>#VALUE!</v>
      </c>
      <c r="T1129" s="55">
        <v>0</v>
      </c>
      <c r="U1129" s="113" t="e">
        <f t="shared" si="266"/>
        <v>#VALUE!</v>
      </c>
      <c r="V1129" s="11"/>
      <c r="W1129" s="11"/>
      <c r="AC1129" s="100" t="str">
        <f t="shared" si="248"/>
        <v/>
      </c>
      <c r="AD1129" s="129" t="e">
        <f t="shared" si="249"/>
        <v>#VALUE!</v>
      </c>
      <c r="AE1129" s="5" t="e">
        <f t="shared" si="250"/>
        <v>#VALUE!</v>
      </c>
    </row>
    <row r="1130" spans="1:31" x14ac:dyDescent="0.2">
      <c r="A1130" s="41" t="str">
        <f>IF(F1130="","",1+MAX(A$10:A1129))</f>
        <v/>
      </c>
      <c r="B1130" s="10"/>
      <c r="C1130" s="10">
        <v>750</v>
      </c>
      <c r="D1130" s="12" t="s">
        <v>132</v>
      </c>
      <c r="E1130" s="113"/>
      <c r="F1130" s="11"/>
      <c r="G1130" s="113"/>
      <c r="H1130" s="114">
        <v>0</v>
      </c>
      <c r="I1130" s="113">
        <f t="shared" si="252"/>
        <v>0</v>
      </c>
      <c r="J1130" s="113">
        <f t="shared" si="253"/>
        <v>0</v>
      </c>
      <c r="K1130" s="113" t="str">
        <f>IF(ISERROR(VLOOKUP(AC1130,Nachträge!$A$2:$Y$646,25,FALSE)),"",VLOOKUP(AC1130,Nachträge!$A$2:$Y$646,25,FALSE))</f>
        <v/>
      </c>
      <c r="L1130" s="114">
        <v>0</v>
      </c>
      <c r="M1130" s="113" t="e">
        <f t="shared" si="254"/>
        <v>#VALUE!</v>
      </c>
      <c r="N1130" s="113" t="e">
        <f t="shared" si="255"/>
        <v>#VALUE!</v>
      </c>
      <c r="O1130" s="113" t="e">
        <f t="shared" si="256"/>
        <v>#VALUE!</v>
      </c>
      <c r="P1130" s="113" t="e">
        <f t="shared" si="257"/>
        <v>#VALUE!</v>
      </c>
      <c r="Q1130" s="113">
        <f>SUMIFS(Zahlungsfreigabe!$O$12:$O$1000,Zahlungsfreigabe!$C$12:$C$1000,Baukosten!F1130,Zahlungsfreigabe!$E$12:$E$1000,D1130)</f>
        <v>0</v>
      </c>
      <c r="R1130" s="113" t="e">
        <f t="shared" si="264"/>
        <v>#VALUE!</v>
      </c>
      <c r="S1130" s="130" t="e">
        <f t="shared" si="265"/>
        <v>#VALUE!</v>
      </c>
      <c r="T1130" s="55">
        <v>0</v>
      </c>
      <c r="U1130" s="113" t="e">
        <f t="shared" si="266"/>
        <v>#VALUE!</v>
      </c>
      <c r="V1130" s="11"/>
      <c r="W1130" s="11"/>
      <c r="AC1130" s="100" t="str">
        <f t="shared" si="248"/>
        <v/>
      </c>
      <c r="AD1130" s="129" t="e">
        <f t="shared" si="249"/>
        <v>#VALUE!</v>
      </c>
      <c r="AE1130" s="5" t="e">
        <f t="shared" si="250"/>
        <v>#VALUE!</v>
      </c>
    </row>
    <row r="1131" spans="1:31" x14ac:dyDescent="0.2">
      <c r="A1131" s="41" t="str">
        <f>IF(F1131="","",1+MAX(A$10:A1130))</f>
        <v/>
      </c>
      <c r="B1131" s="10"/>
      <c r="C1131" s="10">
        <v>760</v>
      </c>
      <c r="D1131" s="12" t="s">
        <v>133</v>
      </c>
      <c r="E1131" s="113"/>
      <c r="F1131" s="11"/>
      <c r="G1131" s="113"/>
      <c r="H1131" s="114">
        <v>0</v>
      </c>
      <c r="I1131" s="113">
        <f t="shared" si="252"/>
        <v>0</v>
      </c>
      <c r="J1131" s="113">
        <f t="shared" si="253"/>
        <v>0</v>
      </c>
      <c r="K1131" s="113" t="str">
        <f>IF(ISERROR(VLOOKUP(AC1131,Nachträge!$A$2:$Y$646,25,FALSE)),"",VLOOKUP(AC1131,Nachträge!$A$2:$Y$646,25,FALSE))</f>
        <v/>
      </c>
      <c r="L1131" s="114">
        <v>0</v>
      </c>
      <c r="M1131" s="113" t="e">
        <f t="shared" si="254"/>
        <v>#VALUE!</v>
      </c>
      <c r="N1131" s="113" t="e">
        <f t="shared" si="255"/>
        <v>#VALUE!</v>
      </c>
      <c r="O1131" s="113" t="e">
        <f t="shared" si="256"/>
        <v>#VALUE!</v>
      </c>
      <c r="P1131" s="113" t="e">
        <f t="shared" si="257"/>
        <v>#VALUE!</v>
      </c>
      <c r="Q1131" s="113">
        <f>SUMIFS(Zahlungsfreigabe!$O$12:$O$1000,Zahlungsfreigabe!$C$12:$C$1000,Baukosten!F1131,Zahlungsfreigabe!$E$12:$E$1000,D1131)</f>
        <v>0</v>
      </c>
      <c r="R1131" s="113" t="e">
        <f t="shared" si="264"/>
        <v>#VALUE!</v>
      </c>
      <c r="S1131" s="130" t="e">
        <f t="shared" si="265"/>
        <v>#VALUE!</v>
      </c>
      <c r="T1131" s="55">
        <v>0</v>
      </c>
      <c r="U1131" s="113" t="e">
        <f t="shared" si="266"/>
        <v>#VALUE!</v>
      </c>
      <c r="V1131" s="11"/>
      <c r="W1131" s="11"/>
      <c r="AC1131" s="100" t="str">
        <f t="shared" si="248"/>
        <v/>
      </c>
      <c r="AD1131" s="129" t="e">
        <f t="shared" si="249"/>
        <v>#VALUE!</v>
      </c>
      <c r="AE1131" s="5" t="e">
        <f t="shared" si="250"/>
        <v>#VALUE!</v>
      </c>
    </row>
    <row r="1132" spans="1:31" x14ac:dyDescent="0.2">
      <c r="A1132" s="41" t="str">
        <f>IF(F1132="","",1+MAX(A$10:A1131))</f>
        <v/>
      </c>
      <c r="B1132" s="10"/>
      <c r="C1132" s="10">
        <v>760</v>
      </c>
      <c r="D1132" s="12" t="s">
        <v>133</v>
      </c>
      <c r="E1132" s="113"/>
      <c r="F1132" s="11"/>
      <c r="G1132" s="113"/>
      <c r="H1132" s="114">
        <v>0</v>
      </c>
      <c r="I1132" s="113">
        <f t="shared" si="252"/>
        <v>0</v>
      </c>
      <c r="J1132" s="113">
        <f t="shared" si="253"/>
        <v>0</v>
      </c>
      <c r="K1132" s="113" t="str">
        <f>IF(ISERROR(VLOOKUP(AC1132,Nachträge!$A$2:$Y$646,25,FALSE)),"",VLOOKUP(AC1132,Nachträge!$A$2:$Y$646,25,FALSE))</f>
        <v/>
      </c>
      <c r="L1132" s="114">
        <v>0</v>
      </c>
      <c r="M1132" s="113" t="e">
        <f t="shared" si="254"/>
        <v>#VALUE!</v>
      </c>
      <c r="N1132" s="113" t="e">
        <f t="shared" si="255"/>
        <v>#VALUE!</v>
      </c>
      <c r="O1132" s="113" t="e">
        <f t="shared" si="256"/>
        <v>#VALUE!</v>
      </c>
      <c r="P1132" s="113" t="e">
        <f t="shared" si="257"/>
        <v>#VALUE!</v>
      </c>
      <c r="Q1132" s="113">
        <f>SUMIFS(Zahlungsfreigabe!$O$12:$O$1000,Zahlungsfreigabe!$C$12:$C$1000,Baukosten!F1132,Zahlungsfreigabe!$E$12:$E$1000,D1132)</f>
        <v>0</v>
      </c>
      <c r="R1132" s="113" t="e">
        <f t="shared" si="264"/>
        <v>#VALUE!</v>
      </c>
      <c r="S1132" s="130" t="e">
        <f t="shared" si="265"/>
        <v>#VALUE!</v>
      </c>
      <c r="T1132" s="55">
        <v>0</v>
      </c>
      <c r="U1132" s="113" t="e">
        <f t="shared" si="266"/>
        <v>#VALUE!</v>
      </c>
      <c r="V1132" s="11"/>
      <c r="W1132" s="11"/>
      <c r="AC1132" s="100" t="str">
        <f t="shared" si="248"/>
        <v/>
      </c>
      <c r="AD1132" s="129" t="e">
        <f t="shared" si="249"/>
        <v>#VALUE!</v>
      </c>
      <c r="AE1132" s="5" t="e">
        <f t="shared" si="250"/>
        <v>#VALUE!</v>
      </c>
    </row>
    <row r="1133" spans="1:31" x14ac:dyDescent="0.2">
      <c r="A1133" s="41" t="str">
        <f>IF(F1133="","",1+MAX(A$10:A1132))</f>
        <v/>
      </c>
      <c r="B1133" s="10"/>
      <c r="C1133" s="10">
        <v>760</v>
      </c>
      <c r="D1133" s="12" t="s">
        <v>133</v>
      </c>
      <c r="E1133" s="113"/>
      <c r="F1133" s="11"/>
      <c r="G1133" s="113"/>
      <c r="H1133" s="114">
        <v>0</v>
      </c>
      <c r="I1133" s="113">
        <f t="shared" si="252"/>
        <v>0</v>
      </c>
      <c r="J1133" s="113">
        <f t="shared" si="253"/>
        <v>0</v>
      </c>
      <c r="K1133" s="113" t="str">
        <f>IF(ISERROR(VLOOKUP(AC1133,Nachträge!$A$2:$Y$646,25,FALSE)),"",VLOOKUP(AC1133,Nachträge!$A$2:$Y$646,25,FALSE))</f>
        <v/>
      </c>
      <c r="L1133" s="114">
        <v>0</v>
      </c>
      <c r="M1133" s="113" t="e">
        <f t="shared" si="254"/>
        <v>#VALUE!</v>
      </c>
      <c r="N1133" s="113" t="e">
        <f t="shared" si="255"/>
        <v>#VALUE!</v>
      </c>
      <c r="O1133" s="113" t="e">
        <f t="shared" si="256"/>
        <v>#VALUE!</v>
      </c>
      <c r="P1133" s="113" t="e">
        <f t="shared" si="257"/>
        <v>#VALUE!</v>
      </c>
      <c r="Q1133" s="113">
        <f>SUMIFS(Zahlungsfreigabe!$O$12:$O$1000,Zahlungsfreigabe!$C$12:$C$1000,Baukosten!F1133,Zahlungsfreigabe!$E$12:$E$1000,D1133)</f>
        <v>0</v>
      </c>
      <c r="R1133" s="113" t="e">
        <f t="shared" si="264"/>
        <v>#VALUE!</v>
      </c>
      <c r="S1133" s="130" t="e">
        <f t="shared" si="265"/>
        <v>#VALUE!</v>
      </c>
      <c r="T1133" s="55">
        <v>0</v>
      </c>
      <c r="U1133" s="113" t="e">
        <f t="shared" si="266"/>
        <v>#VALUE!</v>
      </c>
      <c r="V1133" s="11"/>
      <c r="W1133" s="11"/>
      <c r="AC1133" s="100" t="str">
        <f t="shared" si="248"/>
        <v/>
      </c>
      <c r="AD1133" s="129" t="e">
        <f t="shared" si="249"/>
        <v>#VALUE!</v>
      </c>
      <c r="AE1133" s="5" t="e">
        <f t="shared" si="250"/>
        <v>#VALUE!</v>
      </c>
    </row>
    <row r="1134" spans="1:31" x14ac:dyDescent="0.2">
      <c r="A1134" s="41" t="str">
        <f>IF(F1134="","",1+MAX(A$10:A1133))</f>
        <v/>
      </c>
      <c r="B1134" s="10"/>
      <c r="C1134" s="10">
        <v>760</v>
      </c>
      <c r="D1134" s="12" t="s">
        <v>133</v>
      </c>
      <c r="E1134" s="113"/>
      <c r="F1134" s="11"/>
      <c r="G1134" s="113"/>
      <c r="H1134" s="114">
        <v>0</v>
      </c>
      <c r="I1134" s="113">
        <f t="shared" si="252"/>
        <v>0</v>
      </c>
      <c r="J1134" s="113">
        <f t="shared" si="253"/>
        <v>0</v>
      </c>
      <c r="K1134" s="113" t="str">
        <f>IF(ISERROR(VLOOKUP(AC1134,Nachträge!$A$2:$Y$646,25,FALSE)),"",VLOOKUP(AC1134,Nachträge!$A$2:$Y$646,25,FALSE))</f>
        <v/>
      </c>
      <c r="L1134" s="114">
        <v>0</v>
      </c>
      <c r="M1134" s="113" t="e">
        <f t="shared" si="254"/>
        <v>#VALUE!</v>
      </c>
      <c r="N1134" s="113" t="e">
        <f t="shared" si="255"/>
        <v>#VALUE!</v>
      </c>
      <c r="O1134" s="113" t="e">
        <f t="shared" si="256"/>
        <v>#VALUE!</v>
      </c>
      <c r="P1134" s="113" t="e">
        <f t="shared" si="257"/>
        <v>#VALUE!</v>
      </c>
      <c r="Q1134" s="113">
        <f>SUMIFS(Zahlungsfreigabe!$O$12:$O$1000,Zahlungsfreigabe!$C$12:$C$1000,Baukosten!F1134,Zahlungsfreigabe!$E$12:$E$1000,D1134)</f>
        <v>0</v>
      </c>
      <c r="R1134" s="113" t="e">
        <f t="shared" si="264"/>
        <v>#VALUE!</v>
      </c>
      <c r="S1134" s="130" t="e">
        <f t="shared" si="265"/>
        <v>#VALUE!</v>
      </c>
      <c r="T1134" s="55">
        <v>0</v>
      </c>
      <c r="U1134" s="113" t="e">
        <f t="shared" si="266"/>
        <v>#VALUE!</v>
      </c>
      <c r="V1134" s="11"/>
      <c r="W1134" s="11"/>
      <c r="AC1134" s="100" t="str">
        <f t="shared" si="248"/>
        <v/>
      </c>
      <c r="AD1134" s="129" t="e">
        <f t="shared" si="249"/>
        <v>#VALUE!</v>
      </c>
      <c r="AE1134" s="5" t="e">
        <f t="shared" si="250"/>
        <v>#VALUE!</v>
      </c>
    </row>
    <row r="1135" spans="1:31" x14ac:dyDescent="0.2">
      <c r="A1135" s="41" t="str">
        <f>IF(F1135="","",1+MAX(A$10:A1134))</f>
        <v/>
      </c>
      <c r="B1135" s="10"/>
      <c r="C1135" s="10">
        <v>760</v>
      </c>
      <c r="D1135" s="12" t="s">
        <v>133</v>
      </c>
      <c r="E1135" s="113"/>
      <c r="F1135" s="11"/>
      <c r="G1135" s="113"/>
      <c r="H1135" s="114">
        <v>0</v>
      </c>
      <c r="I1135" s="113">
        <f t="shared" si="252"/>
        <v>0</v>
      </c>
      <c r="J1135" s="113">
        <f t="shared" si="253"/>
        <v>0</v>
      </c>
      <c r="K1135" s="113" t="str">
        <f>IF(ISERROR(VLOOKUP(AC1135,Nachträge!$A$2:$Y$646,25,FALSE)),"",VLOOKUP(AC1135,Nachträge!$A$2:$Y$646,25,FALSE))</f>
        <v/>
      </c>
      <c r="L1135" s="114">
        <v>0</v>
      </c>
      <c r="M1135" s="113" t="e">
        <f t="shared" si="254"/>
        <v>#VALUE!</v>
      </c>
      <c r="N1135" s="113" t="e">
        <f t="shared" si="255"/>
        <v>#VALUE!</v>
      </c>
      <c r="O1135" s="113" t="e">
        <f t="shared" si="256"/>
        <v>#VALUE!</v>
      </c>
      <c r="P1135" s="113" t="e">
        <f t="shared" si="257"/>
        <v>#VALUE!</v>
      </c>
      <c r="Q1135" s="113">
        <f>SUMIFS(Zahlungsfreigabe!$O$12:$O$1000,Zahlungsfreigabe!$C$12:$C$1000,Baukosten!F1135,Zahlungsfreigabe!$E$12:$E$1000,D1135)</f>
        <v>0</v>
      </c>
      <c r="R1135" s="113" t="e">
        <f t="shared" si="264"/>
        <v>#VALUE!</v>
      </c>
      <c r="S1135" s="130" t="e">
        <f t="shared" si="265"/>
        <v>#VALUE!</v>
      </c>
      <c r="T1135" s="55">
        <v>0</v>
      </c>
      <c r="U1135" s="113" t="e">
        <f t="shared" si="266"/>
        <v>#VALUE!</v>
      </c>
      <c r="V1135" s="11"/>
      <c r="W1135" s="11"/>
      <c r="AC1135" s="100" t="str">
        <f t="shared" si="248"/>
        <v/>
      </c>
      <c r="AD1135" s="129" t="e">
        <f t="shared" si="249"/>
        <v>#VALUE!</v>
      </c>
      <c r="AE1135" s="5" t="e">
        <f t="shared" si="250"/>
        <v>#VALUE!</v>
      </c>
    </row>
    <row r="1136" spans="1:31" x14ac:dyDescent="0.2">
      <c r="A1136" s="41" t="str">
        <f>IF(F1136="","",1+MAX(A$10:A1135))</f>
        <v/>
      </c>
      <c r="B1136" s="10"/>
      <c r="C1136" s="10">
        <v>771</v>
      </c>
      <c r="D1136" s="12" t="s">
        <v>134</v>
      </c>
      <c r="E1136" s="113"/>
      <c r="F1136" s="11"/>
      <c r="G1136" s="113"/>
      <c r="H1136" s="114">
        <v>0</v>
      </c>
      <c r="I1136" s="113">
        <f t="shared" si="252"/>
        <v>0</v>
      </c>
      <c r="J1136" s="113">
        <f t="shared" si="253"/>
        <v>0</v>
      </c>
      <c r="K1136" s="113" t="str">
        <f>IF(ISERROR(VLOOKUP(AC1136,Nachträge!$A$2:$Y$646,25,FALSE)),"",VLOOKUP(AC1136,Nachträge!$A$2:$Y$646,25,FALSE))</f>
        <v/>
      </c>
      <c r="L1136" s="114">
        <v>0</v>
      </c>
      <c r="M1136" s="113" t="e">
        <f t="shared" si="254"/>
        <v>#VALUE!</v>
      </c>
      <c r="N1136" s="113" t="e">
        <f t="shared" si="255"/>
        <v>#VALUE!</v>
      </c>
      <c r="O1136" s="113" t="e">
        <f t="shared" si="256"/>
        <v>#VALUE!</v>
      </c>
      <c r="P1136" s="113" t="e">
        <f t="shared" si="257"/>
        <v>#VALUE!</v>
      </c>
      <c r="Q1136" s="113">
        <f>SUMIFS(Zahlungsfreigabe!$O$12:$O$1000,Zahlungsfreigabe!$C$12:$C$1000,Baukosten!F1136,Zahlungsfreigabe!$E$12:$E$1000,D1136)</f>
        <v>0</v>
      </c>
      <c r="R1136" s="113" t="e">
        <f t="shared" si="264"/>
        <v>#VALUE!</v>
      </c>
      <c r="S1136" s="130" t="e">
        <f t="shared" si="265"/>
        <v>#VALUE!</v>
      </c>
      <c r="T1136" s="55">
        <v>0</v>
      </c>
      <c r="U1136" s="113" t="e">
        <f t="shared" si="266"/>
        <v>#VALUE!</v>
      </c>
      <c r="V1136" s="11"/>
      <c r="W1136" s="11"/>
      <c r="AC1136" s="100" t="str">
        <f t="shared" si="248"/>
        <v/>
      </c>
      <c r="AD1136" s="129" t="e">
        <f t="shared" si="249"/>
        <v>#VALUE!</v>
      </c>
      <c r="AE1136" s="5" t="e">
        <f t="shared" si="250"/>
        <v>#VALUE!</v>
      </c>
    </row>
    <row r="1137" spans="1:31" x14ac:dyDescent="0.2">
      <c r="A1137" s="41" t="str">
        <f>IF(F1137="","",1+MAX(A$10:A1136))</f>
        <v/>
      </c>
      <c r="B1137" s="10"/>
      <c r="C1137" s="10">
        <v>771</v>
      </c>
      <c r="D1137" s="12" t="s">
        <v>134</v>
      </c>
      <c r="E1137" s="113"/>
      <c r="F1137" s="11"/>
      <c r="G1137" s="113"/>
      <c r="H1137" s="114">
        <v>0</v>
      </c>
      <c r="I1137" s="113">
        <f t="shared" si="252"/>
        <v>0</v>
      </c>
      <c r="J1137" s="113">
        <f t="shared" si="253"/>
        <v>0</v>
      </c>
      <c r="K1137" s="113" t="str">
        <f>IF(ISERROR(VLOOKUP(AC1137,Nachträge!$A$2:$Y$646,25,FALSE)),"",VLOOKUP(AC1137,Nachträge!$A$2:$Y$646,25,FALSE))</f>
        <v/>
      </c>
      <c r="L1137" s="114">
        <v>0</v>
      </c>
      <c r="M1137" s="113" t="e">
        <f t="shared" si="254"/>
        <v>#VALUE!</v>
      </c>
      <c r="N1137" s="113" t="e">
        <f t="shared" si="255"/>
        <v>#VALUE!</v>
      </c>
      <c r="O1137" s="113" t="e">
        <f t="shared" si="256"/>
        <v>#VALUE!</v>
      </c>
      <c r="P1137" s="113" t="e">
        <f t="shared" si="257"/>
        <v>#VALUE!</v>
      </c>
      <c r="Q1137" s="113">
        <f>SUMIFS(Zahlungsfreigabe!$O$12:$O$1000,Zahlungsfreigabe!$C$12:$C$1000,Baukosten!F1137,Zahlungsfreigabe!$E$12:$E$1000,D1137)</f>
        <v>0</v>
      </c>
      <c r="R1137" s="113" t="e">
        <f t="shared" si="264"/>
        <v>#VALUE!</v>
      </c>
      <c r="S1137" s="130" t="e">
        <f t="shared" si="265"/>
        <v>#VALUE!</v>
      </c>
      <c r="T1137" s="55">
        <v>0</v>
      </c>
      <c r="U1137" s="113" t="e">
        <f t="shared" si="266"/>
        <v>#VALUE!</v>
      </c>
      <c r="V1137" s="11"/>
      <c r="W1137" s="11"/>
      <c r="AC1137" s="100" t="str">
        <f t="shared" si="248"/>
        <v/>
      </c>
      <c r="AD1137" s="129" t="e">
        <f t="shared" si="249"/>
        <v>#VALUE!</v>
      </c>
      <c r="AE1137" s="5" t="e">
        <f t="shared" si="250"/>
        <v>#VALUE!</v>
      </c>
    </row>
    <row r="1138" spans="1:31" x14ac:dyDescent="0.2">
      <c r="A1138" s="41" t="str">
        <f>IF(F1138="","",1+MAX(A$10:A1137))</f>
        <v/>
      </c>
      <c r="B1138" s="10"/>
      <c r="C1138" s="10">
        <v>771</v>
      </c>
      <c r="D1138" s="12" t="s">
        <v>134</v>
      </c>
      <c r="E1138" s="113"/>
      <c r="F1138" s="11"/>
      <c r="G1138" s="113"/>
      <c r="H1138" s="114">
        <v>0</v>
      </c>
      <c r="I1138" s="113">
        <f t="shared" si="252"/>
        <v>0</v>
      </c>
      <c r="J1138" s="113">
        <f t="shared" si="253"/>
        <v>0</v>
      </c>
      <c r="K1138" s="113" t="str">
        <f>IF(ISERROR(VLOOKUP(AC1138,Nachträge!$A$2:$Y$646,25,FALSE)),"",VLOOKUP(AC1138,Nachträge!$A$2:$Y$646,25,FALSE))</f>
        <v/>
      </c>
      <c r="L1138" s="114">
        <v>0</v>
      </c>
      <c r="M1138" s="113" t="e">
        <f t="shared" si="254"/>
        <v>#VALUE!</v>
      </c>
      <c r="N1138" s="113" t="e">
        <f t="shared" si="255"/>
        <v>#VALUE!</v>
      </c>
      <c r="O1138" s="113" t="e">
        <f t="shared" si="256"/>
        <v>#VALUE!</v>
      </c>
      <c r="P1138" s="113" t="e">
        <f t="shared" si="257"/>
        <v>#VALUE!</v>
      </c>
      <c r="Q1138" s="113">
        <f>SUMIFS(Zahlungsfreigabe!$O$12:$O$1000,Zahlungsfreigabe!$C$12:$C$1000,Baukosten!F1138,Zahlungsfreigabe!$E$12:$E$1000,D1138)</f>
        <v>0</v>
      </c>
      <c r="R1138" s="113" t="e">
        <f t="shared" si="264"/>
        <v>#VALUE!</v>
      </c>
      <c r="S1138" s="130" t="e">
        <f t="shared" si="265"/>
        <v>#VALUE!</v>
      </c>
      <c r="T1138" s="55">
        <v>0</v>
      </c>
      <c r="U1138" s="113" t="e">
        <f t="shared" si="266"/>
        <v>#VALUE!</v>
      </c>
      <c r="V1138" s="11"/>
      <c r="W1138" s="11"/>
      <c r="AC1138" s="100" t="str">
        <f t="shared" si="248"/>
        <v/>
      </c>
      <c r="AD1138" s="129" t="e">
        <f t="shared" si="249"/>
        <v>#VALUE!</v>
      </c>
      <c r="AE1138" s="5" t="e">
        <f t="shared" si="250"/>
        <v>#VALUE!</v>
      </c>
    </row>
    <row r="1139" spans="1:31" x14ac:dyDescent="0.2">
      <c r="A1139" s="41" t="str">
        <f>IF(F1139="","",1+MAX(A$10:A1138))</f>
        <v/>
      </c>
      <c r="B1139" s="10"/>
      <c r="C1139" s="10">
        <v>771</v>
      </c>
      <c r="D1139" s="12" t="s">
        <v>134</v>
      </c>
      <c r="E1139" s="113"/>
      <c r="F1139" s="11"/>
      <c r="G1139" s="113"/>
      <c r="H1139" s="114">
        <v>0.1</v>
      </c>
      <c r="I1139" s="113">
        <f t="shared" si="252"/>
        <v>0</v>
      </c>
      <c r="J1139" s="113">
        <f t="shared" si="253"/>
        <v>0</v>
      </c>
      <c r="K1139" s="113" t="str">
        <f>IF(ISERROR(VLOOKUP(AC1139,Nachträge!$A$2:$Y$646,25,FALSE)),"",VLOOKUP(AC1139,Nachträge!$A$2:$Y$646,25,FALSE))</f>
        <v/>
      </c>
      <c r="L1139" s="114">
        <v>0.02</v>
      </c>
      <c r="M1139" s="113" t="e">
        <f t="shared" si="254"/>
        <v>#VALUE!</v>
      </c>
      <c r="N1139" s="113" t="e">
        <f t="shared" si="255"/>
        <v>#VALUE!</v>
      </c>
      <c r="O1139" s="113" t="e">
        <f t="shared" si="256"/>
        <v>#VALUE!</v>
      </c>
      <c r="P1139" s="113" t="e">
        <f t="shared" si="257"/>
        <v>#VALUE!</v>
      </c>
      <c r="Q1139" s="113">
        <f>SUMIFS(Zahlungsfreigabe!$O$12:$O$1000,Zahlungsfreigabe!$C$12:$C$1000,Baukosten!F1139,Zahlungsfreigabe!$E$12:$E$1000,D1139)</f>
        <v>0</v>
      </c>
      <c r="R1139" s="113" t="e">
        <f t="shared" si="264"/>
        <v>#VALUE!</v>
      </c>
      <c r="S1139" s="130" t="e">
        <f t="shared" si="265"/>
        <v>#VALUE!</v>
      </c>
      <c r="T1139" s="55">
        <v>0</v>
      </c>
      <c r="U1139" s="113" t="e">
        <f t="shared" si="266"/>
        <v>#VALUE!</v>
      </c>
      <c r="V1139" s="11"/>
      <c r="W1139" s="11"/>
      <c r="AC1139" s="100" t="str">
        <f t="shared" si="248"/>
        <v/>
      </c>
      <c r="AD1139" s="129" t="e">
        <f t="shared" si="249"/>
        <v>#VALUE!</v>
      </c>
      <c r="AE1139" s="5" t="e">
        <f t="shared" si="250"/>
        <v>#VALUE!</v>
      </c>
    </row>
    <row r="1140" spans="1:31" x14ac:dyDescent="0.2">
      <c r="A1140" s="41" t="str">
        <f>IF(F1140="","",1+MAX(A$10:A1139))</f>
        <v/>
      </c>
      <c r="B1140" s="10"/>
      <c r="C1140" s="10">
        <v>771</v>
      </c>
      <c r="D1140" s="12" t="s">
        <v>134</v>
      </c>
      <c r="E1140" s="113"/>
      <c r="F1140" s="11"/>
      <c r="G1140" s="113"/>
      <c r="H1140" s="114">
        <v>0.05</v>
      </c>
      <c r="I1140" s="113">
        <f t="shared" si="252"/>
        <v>0</v>
      </c>
      <c r="J1140" s="113">
        <f t="shared" si="253"/>
        <v>0</v>
      </c>
      <c r="K1140" s="113" t="str">
        <f>IF(ISERROR(VLOOKUP(AC1140,Nachträge!$A$2:$Y$646,25,FALSE)),"",VLOOKUP(AC1140,Nachträge!$A$2:$Y$646,25,FALSE))</f>
        <v/>
      </c>
      <c r="L1140" s="114">
        <v>0</v>
      </c>
      <c r="M1140" s="113" t="e">
        <f t="shared" si="254"/>
        <v>#VALUE!</v>
      </c>
      <c r="N1140" s="113" t="e">
        <f t="shared" si="255"/>
        <v>#VALUE!</v>
      </c>
      <c r="O1140" s="113" t="e">
        <f t="shared" si="256"/>
        <v>#VALUE!</v>
      </c>
      <c r="P1140" s="113" t="e">
        <f t="shared" si="257"/>
        <v>#VALUE!</v>
      </c>
      <c r="Q1140" s="113">
        <f>SUMIFS(Zahlungsfreigabe!$O$12:$O$1000,Zahlungsfreigabe!$C$12:$C$1000,Baukosten!F1140,Zahlungsfreigabe!$E$12:$E$1000,D1140)</f>
        <v>0</v>
      </c>
      <c r="R1140" s="113" t="e">
        <f t="shared" si="264"/>
        <v>#VALUE!</v>
      </c>
      <c r="S1140" s="130" t="e">
        <f t="shared" si="265"/>
        <v>#VALUE!</v>
      </c>
      <c r="T1140" s="55">
        <v>0</v>
      </c>
      <c r="U1140" s="113" t="e">
        <f t="shared" si="266"/>
        <v>#VALUE!</v>
      </c>
      <c r="V1140" s="11"/>
      <c r="W1140" s="11"/>
      <c r="AC1140" s="100" t="str">
        <f t="shared" si="248"/>
        <v/>
      </c>
      <c r="AD1140" s="129" t="e">
        <f t="shared" si="249"/>
        <v>#VALUE!</v>
      </c>
      <c r="AE1140" s="5" t="e">
        <f t="shared" si="250"/>
        <v>#VALUE!</v>
      </c>
    </row>
    <row r="1141" spans="1:31" x14ac:dyDescent="0.2">
      <c r="A1141" s="41" t="str">
        <f>IF(F1141="","",1+MAX(A$10:A1140))</f>
        <v/>
      </c>
      <c r="B1141" s="10"/>
      <c r="C1141" s="10">
        <v>771</v>
      </c>
      <c r="D1141" s="12" t="s">
        <v>134</v>
      </c>
      <c r="E1141" s="113"/>
      <c r="F1141" s="11"/>
      <c r="G1141" s="113"/>
      <c r="H1141" s="114">
        <v>0</v>
      </c>
      <c r="I1141" s="113">
        <f t="shared" si="252"/>
        <v>0</v>
      </c>
      <c r="J1141" s="113">
        <f t="shared" si="253"/>
        <v>0</v>
      </c>
      <c r="K1141" s="113" t="str">
        <f>IF(ISERROR(VLOOKUP(AC1141,Nachträge!$A$2:$Y$646,25,FALSE)),"",VLOOKUP(AC1141,Nachträge!$A$2:$Y$646,25,FALSE))</f>
        <v/>
      </c>
      <c r="L1141" s="114">
        <v>0</v>
      </c>
      <c r="M1141" s="113" t="e">
        <f t="shared" si="254"/>
        <v>#VALUE!</v>
      </c>
      <c r="N1141" s="113" t="e">
        <f t="shared" si="255"/>
        <v>#VALUE!</v>
      </c>
      <c r="O1141" s="113" t="e">
        <f t="shared" si="256"/>
        <v>#VALUE!</v>
      </c>
      <c r="P1141" s="113" t="e">
        <f t="shared" si="257"/>
        <v>#VALUE!</v>
      </c>
      <c r="Q1141" s="113">
        <f>SUMIFS(Zahlungsfreigabe!$O$12:$O$1000,Zahlungsfreigabe!$C$12:$C$1000,Baukosten!F1141,Zahlungsfreigabe!$E$12:$E$1000,D1141)</f>
        <v>0</v>
      </c>
      <c r="R1141" s="113" t="e">
        <f t="shared" si="264"/>
        <v>#VALUE!</v>
      </c>
      <c r="S1141" s="130" t="e">
        <f t="shared" si="265"/>
        <v>#VALUE!</v>
      </c>
      <c r="T1141" s="55">
        <v>0</v>
      </c>
      <c r="U1141" s="113" t="e">
        <f t="shared" si="266"/>
        <v>#VALUE!</v>
      </c>
      <c r="V1141" s="11"/>
      <c r="W1141" s="11"/>
      <c r="AC1141" s="100" t="str">
        <f t="shared" si="248"/>
        <v/>
      </c>
      <c r="AD1141" s="129" t="e">
        <f t="shared" si="249"/>
        <v>#VALUE!</v>
      </c>
      <c r="AE1141" s="5" t="e">
        <f t="shared" si="250"/>
        <v>#VALUE!</v>
      </c>
    </row>
    <row r="1142" spans="1:31" x14ac:dyDescent="0.2">
      <c r="A1142" s="41" t="str">
        <f>IF(F1142="","",1+MAX(A$10:A1141))</f>
        <v/>
      </c>
      <c r="B1142" s="10"/>
      <c r="C1142" s="10">
        <v>772</v>
      </c>
      <c r="D1142" s="12" t="s">
        <v>135</v>
      </c>
      <c r="E1142" s="113"/>
      <c r="F1142" s="11"/>
      <c r="G1142" s="113"/>
      <c r="H1142" s="114">
        <v>0</v>
      </c>
      <c r="I1142" s="113">
        <f t="shared" si="252"/>
        <v>0</v>
      </c>
      <c r="J1142" s="113">
        <f t="shared" si="253"/>
        <v>0</v>
      </c>
      <c r="K1142" s="113" t="str">
        <f>IF(ISERROR(VLOOKUP(AC1142,Nachträge!$A$2:$Y$646,25,FALSE)),"",VLOOKUP(AC1142,Nachträge!$A$2:$Y$646,25,FALSE))</f>
        <v/>
      </c>
      <c r="L1142" s="114">
        <v>0</v>
      </c>
      <c r="M1142" s="113" t="e">
        <f t="shared" si="254"/>
        <v>#VALUE!</v>
      </c>
      <c r="N1142" s="113" t="e">
        <f t="shared" si="255"/>
        <v>#VALUE!</v>
      </c>
      <c r="O1142" s="113" t="e">
        <f t="shared" si="256"/>
        <v>#VALUE!</v>
      </c>
      <c r="P1142" s="113" t="e">
        <f t="shared" si="257"/>
        <v>#VALUE!</v>
      </c>
      <c r="Q1142" s="113">
        <f>SUMIFS(Zahlungsfreigabe!$O$12:$O$1000,Zahlungsfreigabe!$C$12:$C$1000,Baukosten!F1142,Zahlungsfreigabe!$E$12:$E$1000,D1142)</f>
        <v>0</v>
      </c>
      <c r="R1142" s="113" t="e">
        <f t="shared" si="264"/>
        <v>#VALUE!</v>
      </c>
      <c r="S1142" s="130" t="e">
        <f t="shared" si="265"/>
        <v>#VALUE!</v>
      </c>
      <c r="T1142" s="55">
        <v>0</v>
      </c>
      <c r="U1142" s="113" t="e">
        <f t="shared" si="266"/>
        <v>#VALUE!</v>
      </c>
      <c r="V1142" s="11"/>
      <c r="W1142" s="11"/>
      <c r="AC1142" s="100" t="str">
        <f t="shared" si="248"/>
        <v/>
      </c>
      <c r="AD1142" s="129" t="e">
        <f t="shared" si="249"/>
        <v>#VALUE!</v>
      </c>
      <c r="AE1142" s="5" t="e">
        <f t="shared" si="250"/>
        <v>#VALUE!</v>
      </c>
    </row>
    <row r="1143" spans="1:31" x14ac:dyDescent="0.2">
      <c r="A1143" s="41" t="str">
        <f>IF(F1143="","",1+MAX(A$10:A1142))</f>
        <v/>
      </c>
      <c r="B1143" s="10"/>
      <c r="C1143" s="10">
        <v>772</v>
      </c>
      <c r="D1143" s="12" t="s">
        <v>135</v>
      </c>
      <c r="E1143" s="113"/>
      <c r="F1143" s="11"/>
      <c r="G1143" s="113"/>
      <c r="H1143" s="114">
        <v>0</v>
      </c>
      <c r="I1143" s="113">
        <f t="shared" si="252"/>
        <v>0</v>
      </c>
      <c r="J1143" s="113">
        <f t="shared" si="253"/>
        <v>0</v>
      </c>
      <c r="K1143" s="113" t="str">
        <f>IF(ISERROR(VLOOKUP(AC1143,Nachträge!$A$2:$Y$646,25,FALSE)),"",VLOOKUP(AC1143,Nachträge!$A$2:$Y$646,25,FALSE))</f>
        <v/>
      </c>
      <c r="L1143" s="114">
        <v>0</v>
      </c>
      <c r="M1143" s="113" t="e">
        <f t="shared" si="254"/>
        <v>#VALUE!</v>
      </c>
      <c r="N1143" s="113" t="e">
        <f t="shared" si="255"/>
        <v>#VALUE!</v>
      </c>
      <c r="O1143" s="113" t="e">
        <f t="shared" si="256"/>
        <v>#VALUE!</v>
      </c>
      <c r="P1143" s="113" t="e">
        <f t="shared" si="257"/>
        <v>#VALUE!</v>
      </c>
      <c r="Q1143" s="113">
        <f>SUMIFS(Zahlungsfreigabe!$O$12:$O$1000,Zahlungsfreigabe!$C$12:$C$1000,Baukosten!F1143,Zahlungsfreigabe!$E$12:$E$1000,D1143)</f>
        <v>0</v>
      </c>
      <c r="R1143" s="113" t="e">
        <f t="shared" si="264"/>
        <v>#VALUE!</v>
      </c>
      <c r="S1143" s="130" t="e">
        <f t="shared" si="265"/>
        <v>#VALUE!</v>
      </c>
      <c r="T1143" s="55">
        <v>0</v>
      </c>
      <c r="U1143" s="113" t="e">
        <f t="shared" si="266"/>
        <v>#VALUE!</v>
      </c>
      <c r="V1143" s="11"/>
      <c r="W1143" s="11"/>
      <c r="AC1143" s="100" t="str">
        <f t="shared" si="248"/>
        <v/>
      </c>
      <c r="AD1143" s="129" t="e">
        <f t="shared" si="249"/>
        <v>#VALUE!</v>
      </c>
      <c r="AE1143" s="5" t="e">
        <f t="shared" si="250"/>
        <v>#VALUE!</v>
      </c>
    </row>
    <row r="1144" spans="1:31" x14ac:dyDescent="0.2">
      <c r="A1144" s="41" t="str">
        <f>IF(F1144="","",1+MAX(A$10:A1143))</f>
        <v/>
      </c>
      <c r="B1144" s="10"/>
      <c r="C1144" s="10">
        <v>772</v>
      </c>
      <c r="D1144" s="12" t="s">
        <v>135</v>
      </c>
      <c r="E1144" s="113"/>
      <c r="F1144" s="11"/>
      <c r="G1144" s="113"/>
      <c r="H1144" s="114">
        <v>0</v>
      </c>
      <c r="I1144" s="113">
        <f t="shared" si="252"/>
        <v>0</v>
      </c>
      <c r="J1144" s="113">
        <f t="shared" si="253"/>
        <v>0</v>
      </c>
      <c r="K1144" s="113" t="str">
        <f>IF(ISERROR(VLOOKUP(AC1144,Nachträge!$A$2:$Y$646,25,FALSE)),"",VLOOKUP(AC1144,Nachträge!$A$2:$Y$646,25,FALSE))</f>
        <v/>
      </c>
      <c r="L1144" s="114">
        <v>0</v>
      </c>
      <c r="M1144" s="113" t="e">
        <f t="shared" si="254"/>
        <v>#VALUE!</v>
      </c>
      <c r="N1144" s="113" t="e">
        <f t="shared" si="255"/>
        <v>#VALUE!</v>
      </c>
      <c r="O1144" s="113" t="e">
        <f t="shared" si="256"/>
        <v>#VALUE!</v>
      </c>
      <c r="P1144" s="113" t="e">
        <f t="shared" si="257"/>
        <v>#VALUE!</v>
      </c>
      <c r="Q1144" s="113">
        <f>SUMIFS(Zahlungsfreigabe!$O$12:$O$1000,Zahlungsfreigabe!$C$12:$C$1000,Baukosten!F1144,Zahlungsfreigabe!$E$12:$E$1000,D1144)</f>
        <v>0</v>
      </c>
      <c r="R1144" s="113" t="e">
        <f t="shared" si="264"/>
        <v>#VALUE!</v>
      </c>
      <c r="S1144" s="130" t="e">
        <f t="shared" si="265"/>
        <v>#VALUE!</v>
      </c>
      <c r="T1144" s="55">
        <v>0</v>
      </c>
      <c r="U1144" s="113" t="e">
        <f t="shared" si="266"/>
        <v>#VALUE!</v>
      </c>
      <c r="V1144" s="11"/>
      <c r="W1144" s="11"/>
      <c r="AC1144" s="100" t="str">
        <f t="shared" si="248"/>
        <v/>
      </c>
      <c r="AD1144" s="129" t="e">
        <f t="shared" si="249"/>
        <v>#VALUE!</v>
      </c>
      <c r="AE1144" s="5" t="e">
        <f t="shared" si="250"/>
        <v>#VALUE!</v>
      </c>
    </row>
    <row r="1145" spans="1:31" x14ac:dyDescent="0.2">
      <c r="A1145" s="41" t="str">
        <f>IF(F1145="","",1+MAX(A$10:A1144))</f>
        <v/>
      </c>
      <c r="B1145" s="10"/>
      <c r="C1145" s="10">
        <v>772</v>
      </c>
      <c r="D1145" s="12" t="s">
        <v>135</v>
      </c>
      <c r="E1145" s="113"/>
      <c r="F1145" s="11"/>
      <c r="G1145" s="113"/>
      <c r="H1145" s="114">
        <v>0</v>
      </c>
      <c r="I1145" s="113">
        <f t="shared" si="252"/>
        <v>0</v>
      </c>
      <c r="J1145" s="113">
        <f t="shared" si="253"/>
        <v>0</v>
      </c>
      <c r="K1145" s="113" t="str">
        <f>IF(ISERROR(VLOOKUP(AC1145,Nachträge!$A$2:$Y$646,25,FALSE)),"",VLOOKUP(AC1145,Nachträge!$A$2:$Y$646,25,FALSE))</f>
        <v/>
      </c>
      <c r="L1145" s="114">
        <v>0</v>
      </c>
      <c r="M1145" s="113" t="e">
        <f t="shared" si="254"/>
        <v>#VALUE!</v>
      </c>
      <c r="N1145" s="113" t="e">
        <f t="shared" si="255"/>
        <v>#VALUE!</v>
      </c>
      <c r="O1145" s="113" t="e">
        <f t="shared" si="256"/>
        <v>#VALUE!</v>
      </c>
      <c r="P1145" s="113" t="e">
        <f t="shared" si="257"/>
        <v>#VALUE!</v>
      </c>
      <c r="Q1145" s="113">
        <f>SUMIFS(Zahlungsfreigabe!$O$12:$O$1000,Zahlungsfreigabe!$C$12:$C$1000,Baukosten!F1145,Zahlungsfreigabe!$E$12:$E$1000,D1145)</f>
        <v>0</v>
      </c>
      <c r="R1145" s="113" t="e">
        <f t="shared" si="264"/>
        <v>#VALUE!</v>
      </c>
      <c r="S1145" s="130" t="e">
        <f t="shared" si="265"/>
        <v>#VALUE!</v>
      </c>
      <c r="T1145" s="55">
        <v>0</v>
      </c>
      <c r="U1145" s="113" t="e">
        <f t="shared" si="266"/>
        <v>#VALUE!</v>
      </c>
      <c r="V1145" s="11"/>
      <c r="W1145" s="11"/>
      <c r="AC1145" s="100" t="str">
        <f t="shared" si="248"/>
        <v/>
      </c>
      <c r="AD1145" s="129" t="e">
        <f t="shared" si="249"/>
        <v>#VALUE!</v>
      </c>
      <c r="AE1145" s="5" t="e">
        <f t="shared" si="250"/>
        <v>#VALUE!</v>
      </c>
    </row>
    <row r="1146" spans="1:31" x14ac:dyDescent="0.2">
      <c r="A1146" s="41" t="str">
        <f>IF(F1146="","",1+MAX(A$10:A1145))</f>
        <v/>
      </c>
      <c r="B1146" s="10"/>
      <c r="C1146" s="10">
        <v>773</v>
      </c>
      <c r="D1146" s="12" t="s">
        <v>136</v>
      </c>
      <c r="E1146" s="113"/>
      <c r="F1146" s="11"/>
      <c r="G1146" s="113"/>
      <c r="H1146" s="114">
        <v>0</v>
      </c>
      <c r="I1146" s="113">
        <f t="shared" si="252"/>
        <v>0</v>
      </c>
      <c r="J1146" s="113">
        <f t="shared" si="253"/>
        <v>0</v>
      </c>
      <c r="K1146" s="113" t="str">
        <f>IF(ISERROR(VLOOKUP(AC1146,Nachträge!$A$2:$Y$646,25,FALSE)),"",VLOOKUP(AC1146,Nachträge!$A$2:$Y$646,25,FALSE))</f>
        <v/>
      </c>
      <c r="L1146" s="114">
        <v>0</v>
      </c>
      <c r="M1146" s="113" t="e">
        <f t="shared" si="254"/>
        <v>#VALUE!</v>
      </c>
      <c r="N1146" s="113" t="e">
        <f t="shared" si="255"/>
        <v>#VALUE!</v>
      </c>
      <c r="O1146" s="113" t="e">
        <f t="shared" si="256"/>
        <v>#VALUE!</v>
      </c>
      <c r="P1146" s="113" t="e">
        <f t="shared" si="257"/>
        <v>#VALUE!</v>
      </c>
      <c r="Q1146" s="113">
        <f>SUMIFS(Zahlungsfreigabe!$O$12:$O$1000,Zahlungsfreigabe!$C$12:$C$1000,Baukosten!F1146,Zahlungsfreigabe!$E$12:$E$1000,D1146)</f>
        <v>0</v>
      </c>
      <c r="R1146" s="113" t="e">
        <f t="shared" si="264"/>
        <v>#VALUE!</v>
      </c>
      <c r="S1146" s="130" t="e">
        <f t="shared" si="265"/>
        <v>#VALUE!</v>
      </c>
      <c r="T1146" s="55">
        <v>0</v>
      </c>
      <c r="U1146" s="113" t="e">
        <f t="shared" si="266"/>
        <v>#VALUE!</v>
      </c>
      <c r="V1146" s="11"/>
      <c r="W1146" s="11"/>
      <c r="AC1146" s="100" t="str">
        <f t="shared" si="248"/>
        <v/>
      </c>
      <c r="AD1146" s="129" t="e">
        <f t="shared" si="249"/>
        <v>#VALUE!</v>
      </c>
      <c r="AE1146" s="5" t="e">
        <f t="shared" si="250"/>
        <v>#VALUE!</v>
      </c>
    </row>
    <row r="1147" spans="1:31" x14ac:dyDescent="0.2">
      <c r="A1147" s="41" t="str">
        <f>IF(F1147="","",1+MAX(A$10:A1146))</f>
        <v/>
      </c>
      <c r="B1147" s="10"/>
      <c r="C1147" s="10">
        <v>773</v>
      </c>
      <c r="D1147" s="12" t="s">
        <v>136</v>
      </c>
      <c r="E1147" s="113"/>
      <c r="F1147" s="11"/>
      <c r="G1147" s="113"/>
      <c r="H1147" s="114">
        <v>0</v>
      </c>
      <c r="I1147" s="113">
        <f t="shared" si="252"/>
        <v>0</v>
      </c>
      <c r="J1147" s="113">
        <f t="shared" si="253"/>
        <v>0</v>
      </c>
      <c r="K1147" s="113" t="str">
        <f>IF(ISERROR(VLOOKUP(AC1147,Nachträge!$A$2:$Y$646,25,FALSE)),"",VLOOKUP(AC1147,Nachträge!$A$2:$Y$646,25,FALSE))</f>
        <v/>
      </c>
      <c r="L1147" s="114">
        <v>0</v>
      </c>
      <c r="M1147" s="113" t="e">
        <f t="shared" si="254"/>
        <v>#VALUE!</v>
      </c>
      <c r="N1147" s="113" t="e">
        <f t="shared" si="255"/>
        <v>#VALUE!</v>
      </c>
      <c r="O1147" s="113" t="e">
        <f t="shared" si="256"/>
        <v>#VALUE!</v>
      </c>
      <c r="P1147" s="113" t="e">
        <f t="shared" si="257"/>
        <v>#VALUE!</v>
      </c>
      <c r="Q1147" s="113">
        <f>SUMIFS(Zahlungsfreigabe!$O$12:$O$1000,Zahlungsfreigabe!$C$12:$C$1000,Baukosten!F1147,Zahlungsfreigabe!$E$12:$E$1000,D1147)</f>
        <v>0</v>
      </c>
      <c r="R1147" s="113" t="e">
        <f t="shared" si="264"/>
        <v>#VALUE!</v>
      </c>
      <c r="S1147" s="130" t="e">
        <f t="shared" si="265"/>
        <v>#VALUE!</v>
      </c>
      <c r="T1147" s="55">
        <v>0</v>
      </c>
      <c r="U1147" s="113" t="e">
        <f t="shared" si="266"/>
        <v>#VALUE!</v>
      </c>
      <c r="V1147" s="11"/>
      <c r="W1147" s="11"/>
      <c r="AC1147" s="100" t="str">
        <f t="shared" si="248"/>
        <v/>
      </c>
      <c r="AD1147" s="129" t="e">
        <f t="shared" si="249"/>
        <v>#VALUE!</v>
      </c>
      <c r="AE1147" s="5" t="e">
        <f t="shared" si="250"/>
        <v>#VALUE!</v>
      </c>
    </row>
    <row r="1148" spans="1:31" x14ac:dyDescent="0.2">
      <c r="A1148" s="41" t="str">
        <f>IF(F1148="","",1+MAX(A$10:A1147))</f>
        <v/>
      </c>
      <c r="B1148" s="10"/>
      <c r="C1148" s="10">
        <v>773</v>
      </c>
      <c r="D1148" s="12" t="s">
        <v>136</v>
      </c>
      <c r="E1148" s="113"/>
      <c r="F1148" s="11"/>
      <c r="G1148" s="113"/>
      <c r="H1148" s="114">
        <v>0</v>
      </c>
      <c r="I1148" s="113">
        <f t="shared" si="252"/>
        <v>0</v>
      </c>
      <c r="J1148" s="113">
        <f t="shared" si="253"/>
        <v>0</v>
      </c>
      <c r="K1148" s="113" t="str">
        <f>IF(ISERROR(VLOOKUP(AC1148,Nachträge!$A$2:$Y$646,25,FALSE)),"",VLOOKUP(AC1148,Nachträge!$A$2:$Y$646,25,FALSE))</f>
        <v/>
      </c>
      <c r="L1148" s="114">
        <v>0</v>
      </c>
      <c r="M1148" s="113" t="e">
        <f t="shared" si="254"/>
        <v>#VALUE!</v>
      </c>
      <c r="N1148" s="113" t="e">
        <f t="shared" si="255"/>
        <v>#VALUE!</v>
      </c>
      <c r="O1148" s="113" t="e">
        <f t="shared" si="256"/>
        <v>#VALUE!</v>
      </c>
      <c r="P1148" s="113" t="e">
        <f t="shared" si="257"/>
        <v>#VALUE!</v>
      </c>
      <c r="Q1148" s="113">
        <f>SUMIFS(Zahlungsfreigabe!$O$12:$O$1000,Zahlungsfreigabe!$C$12:$C$1000,Baukosten!F1148,Zahlungsfreigabe!$E$12:$E$1000,D1148)</f>
        <v>0</v>
      </c>
      <c r="R1148" s="113" t="e">
        <f t="shared" si="264"/>
        <v>#VALUE!</v>
      </c>
      <c r="S1148" s="130" t="e">
        <f t="shared" si="265"/>
        <v>#VALUE!</v>
      </c>
      <c r="T1148" s="55">
        <v>0</v>
      </c>
      <c r="U1148" s="113" t="e">
        <f t="shared" si="266"/>
        <v>#VALUE!</v>
      </c>
      <c r="V1148" s="11"/>
      <c r="W1148" s="11"/>
      <c r="AC1148" s="100" t="str">
        <f t="shared" si="248"/>
        <v/>
      </c>
      <c r="AD1148" s="129" t="e">
        <f t="shared" si="249"/>
        <v>#VALUE!</v>
      </c>
      <c r="AE1148" s="5" t="e">
        <f t="shared" si="250"/>
        <v>#VALUE!</v>
      </c>
    </row>
    <row r="1149" spans="1:31" x14ac:dyDescent="0.2">
      <c r="A1149" s="41" t="str">
        <f>IF(F1149="","",1+MAX(A$10:A1148))</f>
        <v/>
      </c>
      <c r="B1149" s="10"/>
      <c r="C1149" s="10">
        <v>773</v>
      </c>
      <c r="D1149" s="12" t="s">
        <v>136</v>
      </c>
      <c r="E1149" s="113"/>
      <c r="F1149" s="11"/>
      <c r="G1149" s="113"/>
      <c r="H1149" s="114">
        <v>0</v>
      </c>
      <c r="I1149" s="113">
        <f t="shared" si="252"/>
        <v>0</v>
      </c>
      <c r="J1149" s="113">
        <f t="shared" si="253"/>
        <v>0</v>
      </c>
      <c r="K1149" s="113" t="str">
        <f>IF(ISERROR(VLOOKUP(AC1149,Nachträge!$A$2:$Y$646,25,FALSE)),"",VLOOKUP(AC1149,Nachträge!$A$2:$Y$646,25,FALSE))</f>
        <v/>
      </c>
      <c r="L1149" s="114">
        <v>0</v>
      </c>
      <c r="M1149" s="113" t="e">
        <f t="shared" si="254"/>
        <v>#VALUE!</v>
      </c>
      <c r="N1149" s="113" t="e">
        <f t="shared" si="255"/>
        <v>#VALUE!</v>
      </c>
      <c r="O1149" s="113" t="e">
        <f t="shared" si="256"/>
        <v>#VALUE!</v>
      </c>
      <c r="P1149" s="113" t="e">
        <f t="shared" si="257"/>
        <v>#VALUE!</v>
      </c>
      <c r="Q1149" s="113">
        <f>SUMIFS(Zahlungsfreigabe!$O$12:$O$1000,Zahlungsfreigabe!$C$12:$C$1000,Baukosten!F1149,Zahlungsfreigabe!$E$12:$E$1000,D1149)</f>
        <v>0</v>
      </c>
      <c r="R1149" s="113" t="e">
        <f t="shared" si="264"/>
        <v>#VALUE!</v>
      </c>
      <c r="S1149" s="130" t="e">
        <f t="shared" si="265"/>
        <v>#VALUE!</v>
      </c>
      <c r="T1149" s="55">
        <v>0</v>
      </c>
      <c r="U1149" s="113" t="e">
        <f t="shared" si="266"/>
        <v>#VALUE!</v>
      </c>
      <c r="V1149" s="11"/>
      <c r="W1149" s="11"/>
      <c r="AC1149" s="100" t="str">
        <f t="shared" si="248"/>
        <v/>
      </c>
      <c r="AD1149" s="129" t="e">
        <f t="shared" si="249"/>
        <v>#VALUE!</v>
      </c>
      <c r="AE1149" s="5" t="e">
        <f t="shared" si="250"/>
        <v>#VALUE!</v>
      </c>
    </row>
    <row r="1150" spans="1:31" x14ac:dyDescent="0.2">
      <c r="A1150" s="41" t="str">
        <f>IF(F1150="","",1+MAX(A$10:A1149))</f>
        <v/>
      </c>
      <c r="B1150" s="10"/>
      <c r="C1150" s="10">
        <v>773</v>
      </c>
      <c r="D1150" s="12" t="s">
        <v>136</v>
      </c>
      <c r="E1150" s="113"/>
      <c r="F1150" s="11"/>
      <c r="G1150" s="113"/>
      <c r="H1150" s="114">
        <v>0</v>
      </c>
      <c r="I1150" s="113">
        <f t="shared" si="252"/>
        <v>0</v>
      </c>
      <c r="J1150" s="113">
        <f t="shared" si="253"/>
        <v>0</v>
      </c>
      <c r="K1150" s="113" t="str">
        <f>IF(ISERROR(VLOOKUP(AC1150,Nachträge!$A$2:$Y$646,25,FALSE)),"",VLOOKUP(AC1150,Nachträge!$A$2:$Y$646,25,FALSE))</f>
        <v/>
      </c>
      <c r="L1150" s="114">
        <v>0</v>
      </c>
      <c r="M1150" s="113" t="e">
        <f t="shared" si="254"/>
        <v>#VALUE!</v>
      </c>
      <c r="N1150" s="113" t="e">
        <f t="shared" si="255"/>
        <v>#VALUE!</v>
      </c>
      <c r="O1150" s="113" t="e">
        <f t="shared" si="256"/>
        <v>#VALUE!</v>
      </c>
      <c r="P1150" s="113" t="e">
        <f t="shared" si="257"/>
        <v>#VALUE!</v>
      </c>
      <c r="Q1150" s="113">
        <f>SUMIFS(Zahlungsfreigabe!$O$12:$O$1000,Zahlungsfreigabe!$C$12:$C$1000,Baukosten!F1150,Zahlungsfreigabe!$E$12:$E$1000,D1150)</f>
        <v>0</v>
      </c>
      <c r="R1150" s="113" t="e">
        <f t="shared" si="264"/>
        <v>#VALUE!</v>
      </c>
      <c r="S1150" s="130" t="e">
        <f t="shared" si="265"/>
        <v>#VALUE!</v>
      </c>
      <c r="T1150" s="55">
        <v>0</v>
      </c>
      <c r="U1150" s="113" t="e">
        <f t="shared" si="266"/>
        <v>#VALUE!</v>
      </c>
      <c r="V1150" s="11"/>
      <c r="W1150" s="11"/>
      <c r="AC1150" s="100" t="str">
        <f t="shared" si="248"/>
        <v/>
      </c>
      <c r="AD1150" s="129" t="e">
        <f t="shared" si="249"/>
        <v>#VALUE!</v>
      </c>
      <c r="AE1150" s="5" t="e">
        <f t="shared" si="250"/>
        <v>#VALUE!</v>
      </c>
    </row>
    <row r="1151" spans="1:31" x14ac:dyDescent="0.2">
      <c r="A1151" s="41" t="str">
        <f>IF(F1151="","",1+MAX(A$10:A1150))</f>
        <v/>
      </c>
      <c r="B1151" s="10"/>
      <c r="C1151" s="10">
        <v>773</v>
      </c>
      <c r="D1151" s="12" t="s">
        <v>136</v>
      </c>
      <c r="E1151" s="113"/>
      <c r="F1151" s="11"/>
      <c r="G1151" s="113"/>
      <c r="H1151" s="114">
        <v>0</v>
      </c>
      <c r="I1151" s="113">
        <f t="shared" si="252"/>
        <v>0</v>
      </c>
      <c r="J1151" s="113">
        <f t="shared" si="253"/>
        <v>0</v>
      </c>
      <c r="K1151" s="113" t="str">
        <f>IF(ISERROR(VLOOKUP(AC1151,Nachträge!$A$2:$Y$646,25,FALSE)),"",VLOOKUP(AC1151,Nachträge!$A$2:$Y$646,25,FALSE))</f>
        <v/>
      </c>
      <c r="L1151" s="114">
        <v>0</v>
      </c>
      <c r="M1151" s="113" t="e">
        <f t="shared" si="254"/>
        <v>#VALUE!</v>
      </c>
      <c r="N1151" s="113" t="e">
        <f t="shared" si="255"/>
        <v>#VALUE!</v>
      </c>
      <c r="O1151" s="113" t="e">
        <f t="shared" si="256"/>
        <v>#VALUE!</v>
      </c>
      <c r="P1151" s="113" t="e">
        <f t="shared" si="257"/>
        <v>#VALUE!</v>
      </c>
      <c r="Q1151" s="113">
        <f>SUMIFS(Zahlungsfreigabe!$O$12:$O$1000,Zahlungsfreigabe!$C$12:$C$1000,Baukosten!F1151,Zahlungsfreigabe!$E$12:$E$1000,D1151)</f>
        <v>0</v>
      </c>
      <c r="R1151" s="113" t="e">
        <f t="shared" si="264"/>
        <v>#VALUE!</v>
      </c>
      <c r="S1151" s="130" t="e">
        <f t="shared" si="265"/>
        <v>#VALUE!</v>
      </c>
      <c r="T1151" s="55">
        <v>0</v>
      </c>
      <c r="U1151" s="113" t="e">
        <f t="shared" si="266"/>
        <v>#VALUE!</v>
      </c>
      <c r="V1151" s="11"/>
      <c r="W1151" s="11"/>
      <c r="AC1151" s="100" t="str">
        <f t="shared" si="248"/>
        <v/>
      </c>
      <c r="AD1151" s="129" t="e">
        <f t="shared" si="249"/>
        <v>#VALUE!</v>
      </c>
      <c r="AE1151" s="5" t="e">
        <f t="shared" si="250"/>
        <v>#VALUE!</v>
      </c>
    </row>
    <row r="1152" spans="1:31" x14ac:dyDescent="0.2">
      <c r="A1152" s="41" t="str">
        <f>IF(F1152="","",1+MAX(A$10:A1151))</f>
        <v/>
      </c>
      <c r="B1152" s="10"/>
      <c r="C1152" s="10">
        <v>774</v>
      </c>
      <c r="D1152" s="12" t="s">
        <v>137</v>
      </c>
      <c r="E1152" s="113"/>
      <c r="F1152" s="11"/>
      <c r="G1152" s="113"/>
      <c r="H1152" s="114">
        <v>0</v>
      </c>
      <c r="I1152" s="113">
        <f t="shared" si="252"/>
        <v>0</v>
      </c>
      <c r="J1152" s="113">
        <f t="shared" si="253"/>
        <v>0</v>
      </c>
      <c r="K1152" s="113" t="str">
        <f>IF(ISERROR(VLOOKUP(AC1152,Nachträge!$A$2:$Y$646,25,FALSE)),"",VLOOKUP(AC1152,Nachträge!$A$2:$Y$646,25,FALSE))</f>
        <v/>
      </c>
      <c r="L1152" s="114">
        <v>0</v>
      </c>
      <c r="M1152" s="113" t="e">
        <f t="shared" si="254"/>
        <v>#VALUE!</v>
      </c>
      <c r="N1152" s="113" t="e">
        <f t="shared" si="255"/>
        <v>#VALUE!</v>
      </c>
      <c r="O1152" s="113" t="e">
        <f t="shared" si="256"/>
        <v>#VALUE!</v>
      </c>
      <c r="P1152" s="113" t="e">
        <f t="shared" si="257"/>
        <v>#VALUE!</v>
      </c>
      <c r="Q1152" s="113">
        <f>SUMIFS(Zahlungsfreigabe!$O$12:$O$1000,Zahlungsfreigabe!$C$12:$C$1000,Baukosten!F1152,Zahlungsfreigabe!$E$12:$E$1000,D1152)</f>
        <v>0</v>
      </c>
      <c r="R1152" s="113" t="e">
        <f t="shared" si="264"/>
        <v>#VALUE!</v>
      </c>
      <c r="S1152" s="130" t="e">
        <f t="shared" si="265"/>
        <v>#VALUE!</v>
      </c>
      <c r="T1152" s="55">
        <v>0</v>
      </c>
      <c r="U1152" s="113" t="e">
        <f t="shared" si="266"/>
        <v>#VALUE!</v>
      </c>
      <c r="V1152" s="11"/>
      <c r="W1152" s="11"/>
      <c r="AC1152" s="100" t="str">
        <f t="shared" si="248"/>
        <v/>
      </c>
      <c r="AD1152" s="129" t="e">
        <f t="shared" si="249"/>
        <v>#VALUE!</v>
      </c>
      <c r="AE1152" s="5" t="e">
        <f t="shared" si="250"/>
        <v>#VALUE!</v>
      </c>
    </row>
    <row r="1153" spans="1:31" x14ac:dyDescent="0.2">
      <c r="A1153" s="41" t="str">
        <f>IF(F1153="","",1+MAX(A$10:A1152))</f>
        <v/>
      </c>
      <c r="B1153" s="10"/>
      <c r="C1153" s="10">
        <v>774</v>
      </c>
      <c r="D1153" s="12" t="s">
        <v>137</v>
      </c>
      <c r="E1153" s="113"/>
      <c r="F1153" s="11"/>
      <c r="G1153" s="113"/>
      <c r="H1153" s="114">
        <v>0</v>
      </c>
      <c r="I1153" s="113">
        <f t="shared" si="252"/>
        <v>0</v>
      </c>
      <c r="J1153" s="113">
        <f t="shared" si="253"/>
        <v>0</v>
      </c>
      <c r="K1153" s="113" t="str">
        <f>IF(ISERROR(VLOOKUP(AC1153,Nachträge!$A$2:$Y$646,25,FALSE)),"",VLOOKUP(AC1153,Nachträge!$A$2:$Y$646,25,FALSE))</f>
        <v/>
      </c>
      <c r="L1153" s="114">
        <v>0</v>
      </c>
      <c r="M1153" s="113" t="e">
        <f t="shared" si="254"/>
        <v>#VALUE!</v>
      </c>
      <c r="N1153" s="113" t="e">
        <f t="shared" si="255"/>
        <v>#VALUE!</v>
      </c>
      <c r="O1153" s="113" t="e">
        <f t="shared" si="256"/>
        <v>#VALUE!</v>
      </c>
      <c r="P1153" s="113" t="e">
        <f t="shared" si="257"/>
        <v>#VALUE!</v>
      </c>
      <c r="Q1153" s="113">
        <f>SUMIFS(Zahlungsfreigabe!$O$12:$O$1000,Zahlungsfreigabe!$C$12:$C$1000,Baukosten!F1153,Zahlungsfreigabe!$E$12:$E$1000,D1153)</f>
        <v>0</v>
      </c>
      <c r="R1153" s="113" t="e">
        <f t="shared" si="264"/>
        <v>#VALUE!</v>
      </c>
      <c r="S1153" s="130" t="e">
        <f t="shared" si="265"/>
        <v>#VALUE!</v>
      </c>
      <c r="T1153" s="55">
        <v>0</v>
      </c>
      <c r="U1153" s="113" t="e">
        <f t="shared" si="266"/>
        <v>#VALUE!</v>
      </c>
      <c r="V1153" s="11"/>
      <c r="W1153" s="11"/>
      <c r="AC1153" s="100" t="str">
        <f t="shared" si="248"/>
        <v/>
      </c>
      <c r="AD1153" s="129" t="e">
        <f t="shared" si="249"/>
        <v>#VALUE!</v>
      </c>
      <c r="AE1153" s="5" t="e">
        <f t="shared" si="250"/>
        <v>#VALUE!</v>
      </c>
    </row>
    <row r="1154" spans="1:31" x14ac:dyDescent="0.2">
      <c r="A1154" s="41" t="str">
        <f>IF(F1154="","",1+MAX(A$10:A1153))</f>
        <v/>
      </c>
      <c r="B1154" s="10"/>
      <c r="C1154" s="10">
        <v>774</v>
      </c>
      <c r="D1154" s="12" t="s">
        <v>137</v>
      </c>
      <c r="E1154" s="113"/>
      <c r="F1154" s="11"/>
      <c r="G1154" s="113"/>
      <c r="H1154" s="114">
        <v>0</v>
      </c>
      <c r="I1154" s="113">
        <f t="shared" si="252"/>
        <v>0</v>
      </c>
      <c r="J1154" s="113">
        <f t="shared" si="253"/>
        <v>0</v>
      </c>
      <c r="K1154" s="113" t="str">
        <f>IF(ISERROR(VLOOKUP(AC1154,Nachträge!$A$2:$Y$646,25,FALSE)),"",VLOOKUP(AC1154,Nachträge!$A$2:$Y$646,25,FALSE))</f>
        <v/>
      </c>
      <c r="L1154" s="114">
        <v>0</v>
      </c>
      <c r="M1154" s="113" t="e">
        <f t="shared" si="254"/>
        <v>#VALUE!</v>
      </c>
      <c r="N1154" s="113" t="e">
        <f t="shared" si="255"/>
        <v>#VALUE!</v>
      </c>
      <c r="O1154" s="113" t="e">
        <f t="shared" si="256"/>
        <v>#VALUE!</v>
      </c>
      <c r="P1154" s="113" t="e">
        <f t="shared" si="257"/>
        <v>#VALUE!</v>
      </c>
      <c r="Q1154" s="113">
        <f>SUMIFS(Zahlungsfreigabe!$O$12:$O$1000,Zahlungsfreigabe!$C$12:$C$1000,Baukosten!F1154,Zahlungsfreigabe!$E$12:$E$1000,D1154)</f>
        <v>0</v>
      </c>
      <c r="R1154" s="113" t="e">
        <f t="shared" si="264"/>
        <v>#VALUE!</v>
      </c>
      <c r="S1154" s="130" t="e">
        <f t="shared" si="265"/>
        <v>#VALUE!</v>
      </c>
      <c r="T1154" s="55">
        <v>0</v>
      </c>
      <c r="U1154" s="113" t="e">
        <f t="shared" si="266"/>
        <v>#VALUE!</v>
      </c>
      <c r="V1154" s="11"/>
      <c r="W1154" s="11"/>
      <c r="AC1154" s="100" t="str">
        <f t="shared" si="248"/>
        <v/>
      </c>
      <c r="AD1154" s="129" t="e">
        <f t="shared" si="249"/>
        <v>#VALUE!</v>
      </c>
      <c r="AE1154" s="5" t="e">
        <f t="shared" si="250"/>
        <v>#VALUE!</v>
      </c>
    </row>
    <row r="1155" spans="1:31" x14ac:dyDescent="0.2">
      <c r="A1155" s="41" t="str">
        <f>IF(F1155="","",1+MAX(A$10:A1154))</f>
        <v/>
      </c>
      <c r="B1155" s="10"/>
      <c r="C1155" s="10">
        <v>774</v>
      </c>
      <c r="D1155" s="12" t="s">
        <v>137</v>
      </c>
      <c r="E1155" s="113"/>
      <c r="F1155" s="11"/>
      <c r="G1155" s="113"/>
      <c r="H1155" s="114">
        <v>0</v>
      </c>
      <c r="I1155" s="113">
        <f t="shared" si="252"/>
        <v>0</v>
      </c>
      <c r="J1155" s="113">
        <f t="shared" si="253"/>
        <v>0</v>
      </c>
      <c r="K1155" s="113" t="str">
        <f>IF(ISERROR(VLOOKUP(AC1155,Nachträge!$A$2:$Y$646,25,FALSE)),"",VLOOKUP(AC1155,Nachträge!$A$2:$Y$646,25,FALSE))</f>
        <v/>
      </c>
      <c r="L1155" s="114">
        <v>0</v>
      </c>
      <c r="M1155" s="113" t="e">
        <f t="shared" si="254"/>
        <v>#VALUE!</v>
      </c>
      <c r="N1155" s="113" t="e">
        <f t="shared" si="255"/>
        <v>#VALUE!</v>
      </c>
      <c r="O1155" s="113" t="e">
        <f t="shared" si="256"/>
        <v>#VALUE!</v>
      </c>
      <c r="P1155" s="113" t="e">
        <f t="shared" si="257"/>
        <v>#VALUE!</v>
      </c>
      <c r="Q1155" s="113">
        <f>SUMIFS(Zahlungsfreigabe!$O$12:$O$1000,Zahlungsfreigabe!$C$12:$C$1000,Baukosten!F1155,Zahlungsfreigabe!$E$12:$E$1000,D1155)</f>
        <v>0</v>
      </c>
      <c r="R1155" s="113" t="e">
        <f t="shared" si="264"/>
        <v>#VALUE!</v>
      </c>
      <c r="S1155" s="130" t="e">
        <f t="shared" si="265"/>
        <v>#VALUE!</v>
      </c>
      <c r="T1155" s="55">
        <v>0</v>
      </c>
      <c r="U1155" s="113" t="e">
        <f t="shared" si="266"/>
        <v>#VALUE!</v>
      </c>
      <c r="V1155" s="11"/>
      <c r="W1155" s="11"/>
      <c r="AC1155" s="100" t="str">
        <f t="shared" si="248"/>
        <v/>
      </c>
      <c r="AD1155" s="129" t="e">
        <f t="shared" si="249"/>
        <v>#VALUE!</v>
      </c>
      <c r="AE1155" s="5" t="e">
        <f t="shared" si="250"/>
        <v>#VALUE!</v>
      </c>
    </row>
    <row r="1156" spans="1:31" x14ac:dyDescent="0.2">
      <c r="A1156" s="41" t="str">
        <f>IF(F1156="","",1+MAX(A$10:A1155))</f>
        <v/>
      </c>
      <c r="B1156" s="10"/>
      <c r="C1156" s="10">
        <v>774</v>
      </c>
      <c r="D1156" s="12" t="s">
        <v>137</v>
      </c>
      <c r="E1156" s="113"/>
      <c r="F1156" s="11"/>
      <c r="G1156" s="113"/>
      <c r="H1156" s="114">
        <v>0</v>
      </c>
      <c r="I1156" s="113">
        <f t="shared" si="252"/>
        <v>0</v>
      </c>
      <c r="J1156" s="113">
        <f t="shared" si="253"/>
        <v>0</v>
      </c>
      <c r="K1156" s="113" t="str">
        <f>IF(ISERROR(VLOOKUP(AC1156,Nachträge!$A$2:$Y$646,25,FALSE)),"",VLOOKUP(AC1156,Nachträge!$A$2:$Y$646,25,FALSE))</f>
        <v/>
      </c>
      <c r="L1156" s="114">
        <v>0</v>
      </c>
      <c r="M1156" s="113" t="e">
        <f t="shared" si="254"/>
        <v>#VALUE!</v>
      </c>
      <c r="N1156" s="113" t="e">
        <f t="shared" si="255"/>
        <v>#VALUE!</v>
      </c>
      <c r="O1156" s="113" t="e">
        <f t="shared" si="256"/>
        <v>#VALUE!</v>
      </c>
      <c r="P1156" s="113" t="e">
        <f t="shared" si="257"/>
        <v>#VALUE!</v>
      </c>
      <c r="Q1156" s="113">
        <f>SUMIFS(Zahlungsfreigabe!$O$12:$O$1000,Zahlungsfreigabe!$C$12:$C$1000,Baukosten!F1156,Zahlungsfreigabe!$E$12:$E$1000,D1156)</f>
        <v>0</v>
      </c>
      <c r="R1156" s="113" t="e">
        <f t="shared" si="264"/>
        <v>#VALUE!</v>
      </c>
      <c r="S1156" s="130" t="e">
        <f t="shared" si="265"/>
        <v>#VALUE!</v>
      </c>
      <c r="T1156" s="55">
        <v>0</v>
      </c>
      <c r="U1156" s="113" t="e">
        <f t="shared" si="266"/>
        <v>#VALUE!</v>
      </c>
      <c r="V1156" s="11"/>
      <c r="W1156" s="11"/>
      <c r="AC1156" s="100" t="str">
        <f t="shared" si="248"/>
        <v/>
      </c>
      <c r="AD1156" s="129" t="e">
        <f t="shared" si="249"/>
        <v>#VALUE!</v>
      </c>
      <c r="AE1156" s="5" t="e">
        <f t="shared" si="250"/>
        <v>#VALUE!</v>
      </c>
    </row>
    <row r="1157" spans="1:31" x14ac:dyDescent="0.2">
      <c r="A1157" s="41" t="str">
        <f>IF(F1157="","",1+MAX(A$10:A1156))</f>
        <v/>
      </c>
      <c r="B1157" s="10"/>
      <c r="C1157" s="10">
        <v>774</v>
      </c>
      <c r="D1157" s="12" t="s">
        <v>137</v>
      </c>
      <c r="E1157" s="113"/>
      <c r="F1157" s="11"/>
      <c r="G1157" s="113"/>
      <c r="H1157" s="114">
        <v>0</v>
      </c>
      <c r="I1157" s="113">
        <f t="shared" si="252"/>
        <v>0</v>
      </c>
      <c r="J1157" s="113">
        <f t="shared" si="253"/>
        <v>0</v>
      </c>
      <c r="K1157" s="113" t="str">
        <f>IF(ISERROR(VLOOKUP(AC1157,Nachträge!$A$2:$Y$646,25,FALSE)),"",VLOOKUP(AC1157,Nachträge!$A$2:$Y$646,25,FALSE))</f>
        <v/>
      </c>
      <c r="L1157" s="114">
        <v>0</v>
      </c>
      <c r="M1157" s="113" t="e">
        <f t="shared" si="254"/>
        <v>#VALUE!</v>
      </c>
      <c r="N1157" s="113" t="e">
        <f t="shared" si="255"/>
        <v>#VALUE!</v>
      </c>
      <c r="O1157" s="113" t="e">
        <f t="shared" si="256"/>
        <v>#VALUE!</v>
      </c>
      <c r="P1157" s="113" t="e">
        <f t="shared" si="257"/>
        <v>#VALUE!</v>
      </c>
      <c r="Q1157" s="113">
        <f>SUMIFS(Zahlungsfreigabe!$O$12:$O$1000,Zahlungsfreigabe!$C$12:$C$1000,Baukosten!F1157,Zahlungsfreigabe!$E$12:$E$1000,D1157)</f>
        <v>0</v>
      </c>
      <c r="R1157" s="113" t="e">
        <f t="shared" si="264"/>
        <v>#VALUE!</v>
      </c>
      <c r="S1157" s="130" t="e">
        <f t="shared" si="265"/>
        <v>#VALUE!</v>
      </c>
      <c r="T1157" s="55">
        <v>0</v>
      </c>
      <c r="U1157" s="113" t="e">
        <f t="shared" si="266"/>
        <v>#VALUE!</v>
      </c>
      <c r="V1157" s="11"/>
      <c r="W1157" s="11"/>
      <c r="AC1157" s="100" t="str">
        <f t="shared" si="248"/>
        <v/>
      </c>
      <c r="AD1157" s="129" t="e">
        <f t="shared" si="249"/>
        <v>#VALUE!</v>
      </c>
      <c r="AE1157" s="5" t="e">
        <f t="shared" si="250"/>
        <v>#VALUE!</v>
      </c>
    </row>
    <row r="1158" spans="1:31" ht="25.5" x14ac:dyDescent="0.2">
      <c r="A1158" s="41" t="str">
        <f>IF(F1158="","",1+MAX(A$10:A1157))</f>
        <v/>
      </c>
      <c r="B1158" s="10"/>
      <c r="C1158" s="10">
        <v>779</v>
      </c>
      <c r="D1158" s="54" t="s">
        <v>138</v>
      </c>
      <c r="E1158" s="113"/>
      <c r="F1158" s="11"/>
      <c r="G1158" s="113"/>
      <c r="H1158" s="114">
        <v>0</v>
      </c>
      <c r="I1158" s="113">
        <f t="shared" si="252"/>
        <v>0</v>
      </c>
      <c r="J1158" s="113">
        <f t="shared" si="253"/>
        <v>0</v>
      </c>
      <c r="K1158" s="113" t="str">
        <f>IF(ISERROR(VLOOKUP(AC1158,Nachträge!$A$2:$Y$646,25,FALSE)),"",VLOOKUP(AC1158,Nachträge!$A$2:$Y$646,25,FALSE))</f>
        <v/>
      </c>
      <c r="L1158" s="114">
        <v>0</v>
      </c>
      <c r="M1158" s="113" t="e">
        <f t="shared" si="254"/>
        <v>#VALUE!</v>
      </c>
      <c r="N1158" s="113" t="e">
        <f t="shared" si="255"/>
        <v>#VALUE!</v>
      </c>
      <c r="O1158" s="113" t="e">
        <f t="shared" si="256"/>
        <v>#VALUE!</v>
      </c>
      <c r="P1158" s="113" t="e">
        <f t="shared" si="257"/>
        <v>#VALUE!</v>
      </c>
      <c r="Q1158" s="113">
        <f>SUMIFS(Zahlungsfreigabe!$O$12:$O$1000,Zahlungsfreigabe!$C$12:$C$1000,Baukosten!F1158,Zahlungsfreigabe!$E$12:$E$1000,D1158)</f>
        <v>0</v>
      </c>
      <c r="R1158" s="113" t="e">
        <f t="shared" si="264"/>
        <v>#VALUE!</v>
      </c>
      <c r="S1158" s="130" t="e">
        <f t="shared" si="265"/>
        <v>#VALUE!</v>
      </c>
      <c r="T1158" s="55">
        <v>0</v>
      </c>
      <c r="U1158" s="113" t="e">
        <f t="shared" si="266"/>
        <v>#VALUE!</v>
      </c>
      <c r="V1158" s="11"/>
      <c r="W1158" s="11"/>
      <c r="AC1158" s="100" t="str">
        <f t="shared" si="248"/>
        <v/>
      </c>
      <c r="AD1158" s="129" t="e">
        <f t="shared" si="249"/>
        <v>#VALUE!</v>
      </c>
      <c r="AE1158" s="5" t="e">
        <f t="shared" si="250"/>
        <v>#VALUE!</v>
      </c>
    </row>
    <row r="1159" spans="1:31" x14ac:dyDescent="0.2">
      <c r="A1159" s="41" t="str">
        <f>IF(F1159="","",1+MAX(A$10:A1158))</f>
        <v/>
      </c>
      <c r="B1159" s="10"/>
      <c r="C1159" s="10"/>
      <c r="D1159" s="12" t="s">
        <v>139</v>
      </c>
      <c r="E1159" s="113"/>
      <c r="F1159" s="11"/>
      <c r="G1159" s="113"/>
      <c r="H1159" s="114">
        <v>0</v>
      </c>
      <c r="I1159" s="113">
        <f t="shared" si="252"/>
        <v>0</v>
      </c>
      <c r="J1159" s="113">
        <f t="shared" si="253"/>
        <v>0</v>
      </c>
      <c r="K1159" s="113" t="str">
        <f>IF(ISERROR(VLOOKUP(AC1159,Nachträge!$A$2:$Y$646,25,FALSE)),"",VLOOKUP(AC1159,Nachträge!$A$2:$Y$646,25,FALSE))</f>
        <v/>
      </c>
      <c r="L1159" s="114">
        <v>0</v>
      </c>
      <c r="M1159" s="113" t="e">
        <f t="shared" si="254"/>
        <v>#VALUE!</v>
      </c>
      <c r="N1159" s="113" t="e">
        <f t="shared" si="255"/>
        <v>#VALUE!</v>
      </c>
      <c r="O1159" s="113" t="e">
        <f t="shared" si="256"/>
        <v>#VALUE!</v>
      </c>
      <c r="P1159" s="113" t="e">
        <f t="shared" si="257"/>
        <v>#VALUE!</v>
      </c>
      <c r="Q1159" s="113">
        <f>SUMIFS(Zahlungsfreigabe!$O$12:$O$1000,Zahlungsfreigabe!$C$12:$C$1000,Baukosten!F1159,Zahlungsfreigabe!$E$12:$E$1000,D1159)</f>
        <v>0</v>
      </c>
      <c r="R1159" s="11"/>
      <c r="S1159" s="104"/>
      <c r="T1159" s="11"/>
      <c r="U1159" s="11"/>
      <c r="V1159" s="11"/>
      <c r="W1159" s="11"/>
      <c r="AC1159" s="100" t="str">
        <f t="shared" si="248"/>
        <v/>
      </c>
      <c r="AD1159" s="129" t="e">
        <f t="shared" si="249"/>
        <v>#VALUE!</v>
      </c>
      <c r="AE1159" s="5" t="e">
        <f t="shared" si="250"/>
        <v>#VALUE!</v>
      </c>
    </row>
    <row r="1160" spans="1:31" s="22" customFormat="1" x14ac:dyDescent="0.2">
      <c r="A1160" s="41" t="str">
        <f>IF(F1160="","",1+MAX(A$10:A1159))</f>
        <v/>
      </c>
      <c r="B1160" s="20"/>
      <c r="C1160" s="24" t="s">
        <v>12</v>
      </c>
      <c r="D1160" s="28"/>
      <c r="E1160" s="115">
        <f>SUM(E1103:E1158)</f>
        <v>0</v>
      </c>
      <c r="F1160" s="11"/>
      <c r="G1160" s="115">
        <f>SUM(G1103:G1158)</f>
        <v>0</v>
      </c>
      <c r="H1160" s="114"/>
      <c r="I1160" s="115">
        <f>-SUM(I1103:I1158)</f>
        <v>0</v>
      </c>
      <c r="J1160" s="115">
        <f>SUM(J1103:J1158)</f>
        <v>0</v>
      </c>
      <c r="K1160" s="115">
        <f>SUM(K1103:K1158)</f>
        <v>0</v>
      </c>
      <c r="L1160" s="153"/>
      <c r="M1160" s="115" t="e">
        <f>-SUM(M1103:M1158)</f>
        <v>#VALUE!</v>
      </c>
      <c r="N1160" s="115" t="e">
        <f>SUM(N1103:N1158)</f>
        <v>#VALUE!</v>
      </c>
      <c r="O1160" s="115" t="e">
        <f>SUM(O1103:O1158)</f>
        <v>#VALUE!</v>
      </c>
      <c r="P1160" s="115" t="e">
        <f>SUM(P1103:P1158)</f>
        <v>#VALUE!</v>
      </c>
      <c r="Q1160" s="115">
        <f>SUM(Q1103:Q1159)</f>
        <v>0</v>
      </c>
      <c r="R1160" s="19" t="e">
        <f>SUM(R1103:R1158)</f>
        <v>#VALUE!</v>
      </c>
      <c r="S1160" s="156" t="e">
        <f>SUM(S1103:S1158)</f>
        <v>#VALUE!</v>
      </c>
      <c r="T1160" s="19"/>
      <c r="U1160" s="19" t="e">
        <f>-SUM(U1103:U1158)</f>
        <v>#VALUE!</v>
      </c>
      <c r="V1160" s="11"/>
      <c r="W1160" s="11"/>
      <c r="AC1160" s="100" t="str">
        <f t="shared" si="248"/>
        <v/>
      </c>
      <c r="AD1160" s="129">
        <f t="shared" si="249"/>
        <v>0</v>
      </c>
      <c r="AE1160" s="5">
        <f t="shared" si="250"/>
        <v>0</v>
      </c>
    </row>
    <row r="1161" spans="1:31" x14ac:dyDescent="0.2">
      <c r="A1161" s="41" t="str">
        <f>IF(F1161="","",1+MAX(A$10:A1160))</f>
        <v/>
      </c>
      <c r="B1161" s="10"/>
      <c r="C1161" s="13"/>
      <c r="D1161" s="12"/>
      <c r="E1161" s="113"/>
      <c r="F1161" s="11"/>
      <c r="G1161" s="113"/>
      <c r="H1161" s="114"/>
      <c r="I1161" s="115"/>
      <c r="J1161" s="113"/>
      <c r="K1161" s="113"/>
      <c r="L1161" s="114"/>
      <c r="M1161" s="113"/>
      <c r="N1161" s="113"/>
      <c r="O1161" s="113"/>
      <c r="P1161" s="113"/>
      <c r="Q1161" s="113"/>
      <c r="R1161" s="11"/>
      <c r="S1161" s="104"/>
      <c r="T1161" s="11"/>
      <c r="U1161" s="11"/>
      <c r="V1161" s="11"/>
      <c r="W1161" s="11"/>
      <c r="AC1161" s="100" t="str">
        <f t="shared" si="248"/>
        <v/>
      </c>
      <c r="AD1161" s="129">
        <f t="shared" si="249"/>
        <v>0</v>
      </c>
      <c r="AE1161" s="5">
        <f t="shared" si="250"/>
        <v>0</v>
      </c>
    </row>
    <row r="1162" spans="1:31" s="27" customFormat="1" ht="15.75" x14ac:dyDescent="0.25">
      <c r="A1162" s="41" t="str">
        <f>IF(F1162="","",1+MAX(A$10:A1161))</f>
        <v/>
      </c>
      <c r="B1162" s="15" t="s">
        <v>6</v>
      </c>
      <c r="C1162" s="34"/>
      <c r="D1162" s="35"/>
      <c r="E1162" s="135">
        <f>SUM(E1160+E1101+E1066+E1040+E870+E350+E26)</f>
        <v>0</v>
      </c>
      <c r="F1162" s="11"/>
      <c r="G1162" s="135">
        <f>SUM(G1160+G1101+G1066+G1040+G870+G350+G26)</f>
        <v>0</v>
      </c>
      <c r="H1162" s="114"/>
      <c r="I1162" s="135">
        <f>SUM(I1160+I1101+I1066+I1040+I870+I350+I26)</f>
        <v>0</v>
      </c>
      <c r="J1162" s="135">
        <f>SUM(J1160+J1101+J1066+J1040+J870+J350+J26)</f>
        <v>0</v>
      </c>
      <c r="K1162" s="135">
        <f>SUM(K1160+K1101+K1066+K1040+K870+K350+K26)</f>
        <v>0</v>
      </c>
      <c r="L1162" s="114"/>
      <c r="M1162" s="135" t="e">
        <f>-SUM(M1160+M1101+M1066+M1040+M870+M350+M26)</f>
        <v>#VALUE!</v>
      </c>
      <c r="N1162" s="135" t="e">
        <f>SUM(N1160+N1101+N1066+N1040+N870+N350+N26)</f>
        <v>#VALUE!</v>
      </c>
      <c r="O1162" s="135" t="e">
        <f>SUM(O1160+O1101+O1066+O1040+O870+O350OG26)</f>
        <v>#VALUE!</v>
      </c>
      <c r="P1162" s="135" t="e">
        <f>SUM(P1160+P1101+P1066+P1040+P870+P350+P26)</f>
        <v>#VALUE!</v>
      </c>
      <c r="Q1162" s="135">
        <f>SUM(Q1160+Q1101+Q1066+Q1040+Q870+Q350+Q26)</f>
        <v>0</v>
      </c>
      <c r="R1162" s="135" t="e">
        <f>SUM(R1160+R1101+R1066+R1040+R870+R350+R26)</f>
        <v>#VALUE!</v>
      </c>
      <c r="S1162" s="157" t="e">
        <f>SUM(S1160+S1101+S1066+S1040+S870+S350+S26)</f>
        <v>#VALUE!</v>
      </c>
      <c r="T1162" s="135"/>
      <c r="U1162" s="135" t="e">
        <f>-SUM(U1160+U1101+U1066+U1040+U870+U350+U26)</f>
        <v>#VALUE!</v>
      </c>
      <c r="V1162" s="11"/>
      <c r="W1162" s="11"/>
      <c r="AC1162" s="100" t="str">
        <f t="shared" si="248"/>
        <v/>
      </c>
      <c r="AD1162" s="129">
        <f t="shared" si="249"/>
        <v>0</v>
      </c>
      <c r="AE1162" s="5">
        <f t="shared" si="250"/>
        <v>0</v>
      </c>
    </row>
    <row r="1163" spans="1:31" ht="13.5" thickBot="1" x14ac:dyDescent="0.25">
      <c r="A1163" s="41" t="str">
        <f>IF(F1163="","",1+MAX(A$10:A1162))</f>
        <v/>
      </c>
      <c r="B1163" s="12" t="s">
        <v>16</v>
      </c>
      <c r="C1163" s="13"/>
      <c r="D1163" s="12"/>
      <c r="E1163" s="158">
        <f>(E1162/100)*19</f>
        <v>0</v>
      </c>
      <c r="F1163" s="159"/>
      <c r="G1163" s="158">
        <f>(G1162/100)*19</f>
        <v>0</v>
      </c>
      <c r="H1163" s="160"/>
      <c r="I1163" s="161">
        <f>(I1162/100)*19</f>
        <v>0</v>
      </c>
      <c r="J1163" s="161">
        <f>(J1162/100)*19</f>
        <v>0</v>
      </c>
      <c r="K1163" s="161">
        <f>(K1162/100)*19</f>
        <v>0</v>
      </c>
      <c r="L1163" s="160"/>
      <c r="M1163" s="161">
        <f>-SUM(M1161/100)*19</f>
        <v>0</v>
      </c>
      <c r="N1163" s="161">
        <f t="shared" ref="N1163:S1164" si="267">(N1161/100)*19</f>
        <v>0</v>
      </c>
      <c r="O1163" s="161">
        <f t="shared" si="267"/>
        <v>0</v>
      </c>
      <c r="P1163" s="161">
        <f t="shared" si="267"/>
        <v>0</v>
      </c>
      <c r="Q1163" s="161">
        <f t="shared" si="267"/>
        <v>0</v>
      </c>
      <c r="R1163" s="159">
        <f t="shared" si="267"/>
        <v>0</v>
      </c>
      <c r="S1163" s="159">
        <f t="shared" si="267"/>
        <v>0</v>
      </c>
      <c r="T1163" s="159"/>
      <c r="U1163" s="159">
        <f>-SUM(U1161/100)*19</f>
        <v>0</v>
      </c>
      <c r="V1163" s="11"/>
      <c r="W1163" s="11"/>
      <c r="AC1163" s="100" t="str">
        <f t="shared" si="248"/>
        <v/>
      </c>
      <c r="AD1163" s="129">
        <f t="shared" si="249"/>
        <v>0</v>
      </c>
      <c r="AE1163" s="5">
        <f t="shared" si="250"/>
        <v>0</v>
      </c>
    </row>
    <row r="1164" spans="1:31" s="22" customFormat="1" ht="13.5" thickBot="1" x14ac:dyDescent="0.25">
      <c r="A1164" s="41" t="str">
        <f>IF(F1164="","",1+MAX(A$10:A1163))</f>
        <v/>
      </c>
      <c r="B1164" s="42" t="s">
        <v>8</v>
      </c>
      <c r="C1164" s="43"/>
      <c r="D1164" s="44"/>
      <c r="E1164" s="148">
        <f>E1163+E1162</f>
        <v>0</v>
      </c>
      <c r="F1164" s="149"/>
      <c r="G1164" s="148">
        <f>G1162+G1163</f>
        <v>0</v>
      </c>
      <c r="H1164" s="150"/>
      <c r="I1164" s="162">
        <f>I1163+I1162</f>
        <v>0</v>
      </c>
      <c r="J1164" s="162">
        <f>J1163+J1162</f>
        <v>0</v>
      </c>
      <c r="K1164" s="151">
        <f>(K1162/100)*19</f>
        <v>0</v>
      </c>
      <c r="L1164" s="150"/>
      <c r="M1164" s="151" t="e">
        <f>-SUM(M1162/100)*19</f>
        <v>#VALUE!</v>
      </c>
      <c r="N1164" s="151" t="e">
        <f t="shared" si="267"/>
        <v>#VALUE!</v>
      </c>
      <c r="O1164" s="151" t="e">
        <f t="shared" si="267"/>
        <v>#VALUE!</v>
      </c>
      <c r="P1164" s="151" t="e">
        <f t="shared" si="267"/>
        <v>#VALUE!</v>
      </c>
      <c r="Q1164" s="151">
        <f t="shared" si="267"/>
        <v>0</v>
      </c>
      <c r="R1164" s="149" t="e">
        <f t="shared" si="267"/>
        <v>#VALUE!</v>
      </c>
      <c r="S1164" s="152" t="e">
        <f t="shared" si="267"/>
        <v>#VALUE!</v>
      </c>
      <c r="T1164" s="149"/>
      <c r="U1164" s="149" t="e">
        <f>-SUM(U1162/100)*19</f>
        <v>#VALUE!</v>
      </c>
      <c r="V1164" s="149"/>
      <c r="W1164" s="149"/>
      <c r="AC1164" s="100" t="str">
        <f t="shared" ref="AC1164:AC1227" si="268">IFERROR(A1164,"")</f>
        <v/>
      </c>
      <c r="AD1164" s="129">
        <f t="shared" ref="AD1164" si="269">J1164+K1164</f>
        <v>0</v>
      </c>
      <c r="AE1164" s="5">
        <f t="shared" ref="AE1164" si="270">(AD1164/100)*80</f>
        <v>0</v>
      </c>
    </row>
    <row r="1165" spans="1:31" x14ac:dyDescent="0.2">
      <c r="E1165" s="5"/>
      <c r="I1165" s="2"/>
      <c r="K1165" s="5"/>
      <c r="AC1165" s="100">
        <f t="shared" si="268"/>
        <v>0</v>
      </c>
    </row>
    <row r="1166" spans="1:31" x14ac:dyDescent="0.2">
      <c r="E1166" s="5"/>
      <c r="I1166" s="2"/>
      <c r="K1166" s="5"/>
      <c r="AC1166" s="100">
        <f t="shared" si="268"/>
        <v>0</v>
      </c>
    </row>
    <row r="1167" spans="1:31" x14ac:dyDescent="0.2">
      <c r="E1167" s="5"/>
      <c r="J1167" s="2"/>
      <c r="K1167" s="5"/>
      <c r="AC1167" s="100">
        <f t="shared" si="268"/>
        <v>0</v>
      </c>
    </row>
    <row r="1168" spans="1:31" x14ac:dyDescent="0.2">
      <c r="AC1168" s="100">
        <f t="shared" si="268"/>
        <v>0</v>
      </c>
    </row>
    <row r="1169" spans="29:29" x14ac:dyDescent="0.2">
      <c r="AC1169" s="100">
        <f t="shared" si="268"/>
        <v>0</v>
      </c>
    </row>
    <row r="1170" spans="29:29" x14ac:dyDescent="0.2">
      <c r="AC1170" s="100">
        <f t="shared" si="268"/>
        <v>0</v>
      </c>
    </row>
    <row r="1171" spans="29:29" x14ac:dyDescent="0.2">
      <c r="AC1171" s="100">
        <f t="shared" si="268"/>
        <v>0</v>
      </c>
    </row>
    <row r="1172" spans="29:29" x14ac:dyDescent="0.2">
      <c r="AC1172" s="100">
        <f t="shared" si="268"/>
        <v>0</v>
      </c>
    </row>
    <row r="1173" spans="29:29" x14ac:dyDescent="0.2">
      <c r="AC1173" s="100">
        <f t="shared" si="268"/>
        <v>0</v>
      </c>
    </row>
    <row r="1174" spans="29:29" x14ac:dyDescent="0.2">
      <c r="AC1174" s="100">
        <f t="shared" si="268"/>
        <v>0</v>
      </c>
    </row>
    <row r="1175" spans="29:29" x14ac:dyDescent="0.2">
      <c r="AC1175" s="100">
        <f t="shared" si="268"/>
        <v>0</v>
      </c>
    </row>
    <row r="1176" spans="29:29" x14ac:dyDescent="0.2">
      <c r="AC1176" s="100">
        <f t="shared" si="268"/>
        <v>0</v>
      </c>
    </row>
    <row r="1177" spans="29:29" x14ac:dyDescent="0.2">
      <c r="AC1177" s="100">
        <f t="shared" si="268"/>
        <v>0</v>
      </c>
    </row>
    <row r="1178" spans="29:29" x14ac:dyDescent="0.2">
      <c r="AC1178" s="100">
        <f t="shared" si="268"/>
        <v>0</v>
      </c>
    </row>
    <row r="1179" spans="29:29" x14ac:dyDescent="0.2">
      <c r="AC1179" s="100">
        <f t="shared" si="268"/>
        <v>0</v>
      </c>
    </row>
    <row r="1180" spans="29:29" x14ac:dyDescent="0.2">
      <c r="AC1180" s="100">
        <f t="shared" si="268"/>
        <v>0</v>
      </c>
    </row>
    <row r="1181" spans="29:29" x14ac:dyDescent="0.2">
      <c r="AC1181" s="100">
        <f t="shared" si="268"/>
        <v>0</v>
      </c>
    </row>
    <row r="1182" spans="29:29" x14ac:dyDescent="0.2">
      <c r="AC1182" s="100">
        <f t="shared" si="268"/>
        <v>0</v>
      </c>
    </row>
    <row r="1183" spans="29:29" x14ac:dyDescent="0.2">
      <c r="AC1183" s="100">
        <f t="shared" si="268"/>
        <v>0</v>
      </c>
    </row>
    <row r="1184" spans="29:29" x14ac:dyDescent="0.2">
      <c r="AC1184" s="100">
        <f t="shared" si="268"/>
        <v>0</v>
      </c>
    </row>
    <row r="1185" spans="29:29" x14ac:dyDescent="0.2">
      <c r="AC1185" s="100">
        <f t="shared" si="268"/>
        <v>0</v>
      </c>
    </row>
    <row r="1186" spans="29:29" x14ac:dyDescent="0.2">
      <c r="AC1186" s="100">
        <f t="shared" si="268"/>
        <v>0</v>
      </c>
    </row>
    <row r="1187" spans="29:29" x14ac:dyDescent="0.2">
      <c r="AC1187" s="100">
        <f t="shared" si="268"/>
        <v>0</v>
      </c>
    </row>
    <row r="1188" spans="29:29" x14ac:dyDescent="0.2">
      <c r="AC1188" s="100">
        <f t="shared" si="268"/>
        <v>0</v>
      </c>
    </row>
    <row r="1189" spans="29:29" x14ac:dyDescent="0.2">
      <c r="AC1189" s="100">
        <f t="shared" si="268"/>
        <v>0</v>
      </c>
    </row>
    <row r="1190" spans="29:29" x14ac:dyDescent="0.2">
      <c r="AC1190" s="100">
        <f t="shared" si="268"/>
        <v>0</v>
      </c>
    </row>
    <row r="1191" spans="29:29" x14ac:dyDescent="0.2">
      <c r="AC1191" s="100">
        <f t="shared" si="268"/>
        <v>0</v>
      </c>
    </row>
    <row r="1192" spans="29:29" x14ac:dyDescent="0.2">
      <c r="AC1192" s="100">
        <f t="shared" si="268"/>
        <v>0</v>
      </c>
    </row>
    <row r="1193" spans="29:29" x14ac:dyDescent="0.2">
      <c r="AC1193" s="100">
        <f t="shared" si="268"/>
        <v>0</v>
      </c>
    </row>
    <row r="1194" spans="29:29" x14ac:dyDescent="0.2">
      <c r="AC1194" s="100">
        <f t="shared" si="268"/>
        <v>0</v>
      </c>
    </row>
    <row r="1195" spans="29:29" x14ac:dyDescent="0.2">
      <c r="AC1195" s="100">
        <f t="shared" si="268"/>
        <v>0</v>
      </c>
    </row>
    <row r="1196" spans="29:29" x14ac:dyDescent="0.2">
      <c r="AC1196" s="100">
        <f t="shared" si="268"/>
        <v>0</v>
      </c>
    </row>
    <row r="1197" spans="29:29" x14ac:dyDescent="0.2">
      <c r="AC1197" s="100">
        <f t="shared" si="268"/>
        <v>0</v>
      </c>
    </row>
    <row r="1198" spans="29:29" x14ac:dyDescent="0.2">
      <c r="AC1198" s="100">
        <f t="shared" si="268"/>
        <v>0</v>
      </c>
    </row>
    <row r="1199" spans="29:29" x14ac:dyDescent="0.2">
      <c r="AC1199" s="100">
        <f t="shared" si="268"/>
        <v>0</v>
      </c>
    </row>
    <row r="1200" spans="29:29" x14ac:dyDescent="0.2">
      <c r="AC1200" s="100">
        <f t="shared" si="268"/>
        <v>0</v>
      </c>
    </row>
    <row r="1201" spans="29:29" x14ac:dyDescent="0.2">
      <c r="AC1201" s="100">
        <f t="shared" si="268"/>
        <v>0</v>
      </c>
    </row>
    <row r="1202" spans="29:29" x14ac:dyDescent="0.2">
      <c r="AC1202" s="100">
        <f t="shared" si="268"/>
        <v>0</v>
      </c>
    </row>
    <row r="1203" spans="29:29" x14ac:dyDescent="0.2">
      <c r="AC1203" s="100">
        <f t="shared" si="268"/>
        <v>0</v>
      </c>
    </row>
    <row r="1204" spans="29:29" x14ac:dyDescent="0.2">
      <c r="AC1204" s="100">
        <f t="shared" si="268"/>
        <v>0</v>
      </c>
    </row>
    <row r="1205" spans="29:29" x14ac:dyDescent="0.2">
      <c r="AC1205" s="100">
        <f t="shared" si="268"/>
        <v>0</v>
      </c>
    </row>
    <row r="1206" spans="29:29" x14ac:dyDescent="0.2">
      <c r="AC1206" s="100">
        <f t="shared" si="268"/>
        <v>0</v>
      </c>
    </row>
    <row r="1207" spans="29:29" x14ac:dyDescent="0.2">
      <c r="AC1207" s="100">
        <f t="shared" si="268"/>
        <v>0</v>
      </c>
    </row>
    <row r="1208" spans="29:29" x14ac:dyDescent="0.2">
      <c r="AC1208" s="100">
        <f t="shared" si="268"/>
        <v>0</v>
      </c>
    </row>
    <row r="1209" spans="29:29" x14ac:dyDescent="0.2">
      <c r="AC1209" s="100">
        <f t="shared" si="268"/>
        <v>0</v>
      </c>
    </row>
    <row r="1210" spans="29:29" x14ac:dyDescent="0.2">
      <c r="AC1210" s="100">
        <f t="shared" si="268"/>
        <v>0</v>
      </c>
    </row>
    <row r="1211" spans="29:29" x14ac:dyDescent="0.2">
      <c r="AC1211" s="100">
        <f t="shared" si="268"/>
        <v>0</v>
      </c>
    </row>
    <row r="1212" spans="29:29" x14ac:dyDescent="0.2">
      <c r="AC1212" s="100">
        <f t="shared" si="268"/>
        <v>0</v>
      </c>
    </row>
    <row r="1213" spans="29:29" x14ac:dyDescent="0.2">
      <c r="AC1213" s="100">
        <f t="shared" si="268"/>
        <v>0</v>
      </c>
    </row>
    <row r="1214" spans="29:29" x14ac:dyDescent="0.2">
      <c r="AC1214" s="100">
        <f t="shared" si="268"/>
        <v>0</v>
      </c>
    </row>
    <row r="1215" spans="29:29" x14ac:dyDescent="0.2">
      <c r="AC1215" s="100">
        <f t="shared" si="268"/>
        <v>0</v>
      </c>
    </row>
    <row r="1216" spans="29:29" x14ac:dyDescent="0.2">
      <c r="AC1216" s="100">
        <f t="shared" si="268"/>
        <v>0</v>
      </c>
    </row>
    <row r="1217" spans="29:29" x14ac:dyDescent="0.2">
      <c r="AC1217" s="100">
        <f t="shared" si="268"/>
        <v>0</v>
      </c>
    </row>
    <row r="1218" spans="29:29" x14ac:dyDescent="0.2">
      <c r="AC1218" s="100">
        <f t="shared" si="268"/>
        <v>0</v>
      </c>
    </row>
    <row r="1219" spans="29:29" x14ac:dyDescent="0.2">
      <c r="AC1219" s="100">
        <f t="shared" si="268"/>
        <v>0</v>
      </c>
    </row>
    <row r="1220" spans="29:29" x14ac:dyDescent="0.2">
      <c r="AC1220" s="100">
        <f t="shared" si="268"/>
        <v>0</v>
      </c>
    </row>
    <row r="1221" spans="29:29" x14ac:dyDescent="0.2">
      <c r="AC1221" s="100">
        <f t="shared" si="268"/>
        <v>0</v>
      </c>
    </row>
    <row r="1222" spans="29:29" x14ac:dyDescent="0.2">
      <c r="AC1222" s="100">
        <f t="shared" si="268"/>
        <v>0</v>
      </c>
    </row>
    <row r="1223" spans="29:29" x14ac:dyDescent="0.2">
      <c r="AC1223" s="100">
        <f t="shared" si="268"/>
        <v>0</v>
      </c>
    </row>
    <row r="1224" spans="29:29" x14ac:dyDescent="0.2">
      <c r="AC1224" s="100">
        <f t="shared" si="268"/>
        <v>0</v>
      </c>
    </row>
    <row r="1225" spans="29:29" x14ac:dyDescent="0.2">
      <c r="AC1225" s="100">
        <f t="shared" si="268"/>
        <v>0</v>
      </c>
    </row>
    <row r="1226" spans="29:29" x14ac:dyDescent="0.2">
      <c r="AC1226" s="100">
        <f t="shared" si="268"/>
        <v>0</v>
      </c>
    </row>
    <row r="1227" spans="29:29" x14ac:dyDescent="0.2">
      <c r="AC1227" s="100">
        <f t="shared" si="268"/>
        <v>0</v>
      </c>
    </row>
    <row r="1228" spans="29:29" x14ac:dyDescent="0.2">
      <c r="AC1228" s="100">
        <f t="shared" ref="AC1228:AC1291" si="271">IFERROR(A1228,"")</f>
        <v>0</v>
      </c>
    </row>
    <row r="1229" spans="29:29" x14ac:dyDescent="0.2">
      <c r="AC1229" s="100">
        <f t="shared" si="271"/>
        <v>0</v>
      </c>
    </row>
    <row r="1230" spans="29:29" x14ac:dyDescent="0.2">
      <c r="AC1230" s="100">
        <f t="shared" si="271"/>
        <v>0</v>
      </c>
    </row>
    <row r="1231" spans="29:29" x14ac:dyDescent="0.2">
      <c r="AC1231" s="100">
        <f t="shared" si="271"/>
        <v>0</v>
      </c>
    </row>
    <row r="1232" spans="29:29" x14ac:dyDescent="0.2">
      <c r="AC1232" s="100">
        <f t="shared" si="271"/>
        <v>0</v>
      </c>
    </row>
    <row r="1233" spans="29:29" x14ac:dyDescent="0.2">
      <c r="AC1233" s="100">
        <f t="shared" si="271"/>
        <v>0</v>
      </c>
    </row>
    <row r="1234" spans="29:29" x14ac:dyDescent="0.2">
      <c r="AC1234" s="100">
        <f t="shared" si="271"/>
        <v>0</v>
      </c>
    </row>
    <row r="1235" spans="29:29" x14ac:dyDescent="0.2">
      <c r="AC1235" s="100">
        <f t="shared" si="271"/>
        <v>0</v>
      </c>
    </row>
    <row r="1236" spans="29:29" x14ac:dyDescent="0.2">
      <c r="AC1236" s="100">
        <f t="shared" si="271"/>
        <v>0</v>
      </c>
    </row>
    <row r="1237" spans="29:29" x14ac:dyDescent="0.2">
      <c r="AC1237" s="100">
        <f t="shared" si="271"/>
        <v>0</v>
      </c>
    </row>
    <row r="1238" spans="29:29" x14ac:dyDescent="0.2">
      <c r="AC1238" s="100">
        <f t="shared" si="271"/>
        <v>0</v>
      </c>
    </row>
    <row r="1239" spans="29:29" x14ac:dyDescent="0.2">
      <c r="AC1239" s="100">
        <f t="shared" si="271"/>
        <v>0</v>
      </c>
    </row>
    <row r="1240" spans="29:29" x14ac:dyDescent="0.2">
      <c r="AC1240" s="100">
        <f t="shared" si="271"/>
        <v>0</v>
      </c>
    </row>
    <row r="1241" spans="29:29" x14ac:dyDescent="0.2">
      <c r="AC1241" s="100">
        <f t="shared" si="271"/>
        <v>0</v>
      </c>
    </row>
    <row r="1242" spans="29:29" x14ac:dyDescent="0.2">
      <c r="AC1242" s="100">
        <f t="shared" si="271"/>
        <v>0</v>
      </c>
    </row>
    <row r="1243" spans="29:29" x14ac:dyDescent="0.2">
      <c r="AC1243" s="100">
        <f t="shared" si="271"/>
        <v>0</v>
      </c>
    </row>
    <row r="1244" spans="29:29" x14ac:dyDescent="0.2">
      <c r="AC1244" s="100">
        <f t="shared" si="271"/>
        <v>0</v>
      </c>
    </row>
    <row r="1245" spans="29:29" x14ac:dyDescent="0.2">
      <c r="AC1245" s="100">
        <f t="shared" si="271"/>
        <v>0</v>
      </c>
    </row>
    <row r="1246" spans="29:29" x14ac:dyDescent="0.2">
      <c r="AC1246" s="100">
        <f t="shared" si="271"/>
        <v>0</v>
      </c>
    </row>
    <row r="1247" spans="29:29" x14ac:dyDescent="0.2">
      <c r="AC1247" s="100">
        <f t="shared" si="271"/>
        <v>0</v>
      </c>
    </row>
    <row r="1248" spans="29:29" x14ac:dyDescent="0.2">
      <c r="AC1248" s="100">
        <f t="shared" si="271"/>
        <v>0</v>
      </c>
    </row>
    <row r="1249" spans="29:29" x14ac:dyDescent="0.2">
      <c r="AC1249" s="100">
        <f t="shared" si="271"/>
        <v>0</v>
      </c>
    </row>
    <row r="1250" spans="29:29" x14ac:dyDescent="0.2">
      <c r="AC1250" s="100">
        <f t="shared" si="271"/>
        <v>0</v>
      </c>
    </row>
    <row r="1251" spans="29:29" x14ac:dyDescent="0.2">
      <c r="AC1251" s="100">
        <f t="shared" si="271"/>
        <v>0</v>
      </c>
    </row>
    <row r="1252" spans="29:29" x14ac:dyDescent="0.2">
      <c r="AC1252" s="100">
        <f t="shared" si="271"/>
        <v>0</v>
      </c>
    </row>
    <row r="1253" spans="29:29" x14ac:dyDescent="0.2">
      <c r="AC1253" s="100">
        <f t="shared" si="271"/>
        <v>0</v>
      </c>
    </row>
    <row r="1254" spans="29:29" x14ac:dyDescent="0.2">
      <c r="AC1254" s="100">
        <f t="shared" si="271"/>
        <v>0</v>
      </c>
    </row>
    <row r="1255" spans="29:29" x14ac:dyDescent="0.2">
      <c r="AC1255" s="100">
        <f t="shared" si="271"/>
        <v>0</v>
      </c>
    </row>
    <row r="1256" spans="29:29" x14ac:dyDescent="0.2">
      <c r="AC1256" s="100">
        <f t="shared" si="271"/>
        <v>0</v>
      </c>
    </row>
    <row r="1257" spans="29:29" x14ac:dyDescent="0.2">
      <c r="AC1257" s="100">
        <f t="shared" si="271"/>
        <v>0</v>
      </c>
    </row>
    <row r="1258" spans="29:29" x14ac:dyDescent="0.2">
      <c r="AC1258" s="100">
        <f t="shared" si="271"/>
        <v>0</v>
      </c>
    </row>
    <row r="1259" spans="29:29" x14ac:dyDescent="0.2">
      <c r="AC1259" s="100">
        <f t="shared" si="271"/>
        <v>0</v>
      </c>
    </row>
    <row r="1260" spans="29:29" x14ac:dyDescent="0.2">
      <c r="AC1260" s="100">
        <f t="shared" si="271"/>
        <v>0</v>
      </c>
    </row>
    <row r="1261" spans="29:29" x14ac:dyDescent="0.2">
      <c r="AC1261" s="100">
        <f t="shared" si="271"/>
        <v>0</v>
      </c>
    </row>
    <row r="1262" spans="29:29" x14ac:dyDescent="0.2">
      <c r="AC1262" s="100">
        <f t="shared" si="271"/>
        <v>0</v>
      </c>
    </row>
    <row r="1263" spans="29:29" x14ac:dyDescent="0.2">
      <c r="AC1263" s="100">
        <f t="shared" si="271"/>
        <v>0</v>
      </c>
    </row>
    <row r="1264" spans="29:29" x14ac:dyDescent="0.2">
      <c r="AC1264" s="100">
        <f t="shared" si="271"/>
        <v>0</v>
      </c>
    </row>
    <row r="1265" spans="29:29" x14ac:dyDescent="0.2">
      <c r="AC1265" s="100">
        <f t="shared" si="271"/>
        <v>0</v>
      </c>
    </row>
    <row r="1266" spans="29:29" x14ac:dyDescent="0.2">
      <c r="AC1266" s="100">
        <f t="shared" si="271"/>
        <v>0</v>
      </c>
    </row>
    <row r="1267" spans="29:29" x14ac:dyDescent="0.2">
      <c r="AC1267" s="100">
        <f t="shared" si="271"/>
        <v>0</v>
      </c>
    </row>
    <row r="1268" spans="29:29" x14ac:dyDescent="0.2">
      <c r="AC1268" s="100">
        <f t="shared" si="271"/>
        <v>0</v>
      </c>
    </row>
    <row r="1269" spans="29:29" x14ac:dyDescent="0.2">
      <c r="AC1269" s="100">
        <f t="shared" si="271"/>
        <v>0</v>
      </c>
    </row>
    <row r="1270" spans="29:29" x14ac:dyDescent="0.2">
      <c r="AC1270" s="100">
        <f t="shared" si="271"/>
        <v>0</v>
      </c>
    </row>
    <row r="1271" spans="29:29" x14ac:dyDescent="0.2">
      <c r="AC1271" s="100">
        <f t="shared" si="271"/>
        <v>0</v>
      </c>
    </row>
    <row r="1272" spans="29:29" x14ac:dyDescent="0.2">
      <c r="AC1272" s="100">
        <f t="shared" si="271"/>
        <v>0</v>
      </c>
    </row>
    <row r="1273" spans="29:29" x14ac:dyDescent="0.2">
      <c r="AC1273" s="100">
        <f t="shared" si="271"/>
        <v>0</v>
      </c>
    </row>
    <row r="1274" spans="29:29" x14ac:dyDescent="0.2">
      <c r="AC1274" s="100">
        <f t="shared" si="271"/>
        <v>0</v>
      </c>
    </row>
    <row r="1275" spans="29:29" x14ac:dyDescent="0.2">
      <c r="AC1275" s="100">
        <f t="shared" si="271"/>
        <v>0</v>
      </c>
    </row>
    <row r="1276" spans="29:29" x14ac:dyDescent="0.2">
      <c r="AC1276" s="100">
        <f t="shared" si="271"/>
        <v>0</v>
      </c>
    </row>
    <row r="1277" spans="29:29" x14ac:dyDescent="0.2">
      <c r="AC1277" s="100">
        <f t="shared" si="271"/>
        <v>0</v>
      </c>
    </row>
    <row r="1278" spans="29:29" x14ac:dyDescent="0.2">
      <c r="AC1278" s="100">
        <f t="shared" si="271"/>
        <v>0</v>
      </c>
    </row>
    <row r="1279" spans="29:29" x14ac:dyDescent="0.2">
      <c r="AC1279" s="100">
        <f t="shared" si="271"/>
        <v>0</v>
      </c>
    </row>
    <row r="1280" spans="29:29" x14ac:dyDescent="0.2">
      <c r="AC1280" s="100">
        <f t="shared" si="271"/>
        <v>0</v>
      </c>
    </row>
    <row r="1281" spans="29:29" x14ac:dyDescent="0.2">
      <c r="AC1281" s="100">
        <f t="shared" si="271"/>
        <v>0</v>
      </c>
    </row>
    <row r="1282" spans="29:29" x14ac:dyDescent="0.2">
      <c r="AC1282" s="100">
        <f t="shared" si="271"/>
        <v>0</v>
      </c>
    </row>
    <row r="1283" spans="29:29" x14ac:dyDescent="0.2">
      <c r="AC1283" s="100">
        <f t="shared" si="271"/>
        <v>0</v>
      </c>
    </row>
    <row r="1284" spans="29:29" x14ac:dyDescent="0.2">
      <c r="AC1284" s="100">
        <f t="shared" si="271"/>
        <v>0</v>
      </c>
    </row>
    <row r="1285" spans="29:29" x14ac:dyDescent="0.2">
      <c r="AC1285" s="100">
        <f t="shared" si="271"/>
        <v>0</v>
      </c>
    </row>
    <row r="1286" spans="29:29" x14ac:dyDescent="0.2">
      <c r="AC1286" s="100">
        <f t="shared" si="271"/>
        <v>0</v>
      </c>
    </row>
    <row r="1287" spans="29:29" x14ac:dyDescent="0.2">
      <c r="AC1287" s="100">
        <f t="shared" si="271"/>
        <v>0</v>
      </c>
    </row>
    <row r="1288" spans="29:29" x14ac:dyDescent="0.2">
      <c r="AC1288" s="100">
        <f t="shared" si="271"/>
        <v>0</v>
      </c>
    </row>
    <row r="1289" spans="29:29" x14ac:dyDescent="0.2">
      <c r="AC1289" s="100">
        <f t="shared" si="271"/>
        <v>0</v>
      </c>
    </row>
    <row r="1290" spans="29:29" x14ac:dyDescent="0.2">
      <c r="AC1290" s="100">
        <f t="shared" si="271"/>
        <v>0</v>
      </c>
    </row>
    <row r="1291" spans="29:29" x14ac:dyDescent="0.2">
      <c r="AC1291" s="100">
        <f t="shared" si="271"/>
        <v>0</v>
      </c>
    </row>
    <row r="1292" spans="29:29" x14ac:dyDescent="0.2">
      <c r="AC1292" s="100">
        <f t="shared" ref="AC1292:AC1355" si="272">IFERROR(A1292,"")</f>
        <v>0</v>
      </c>
    </row>
    <row r="1293" spans="29:29" x14ac:dyDescent="0.2">
      <c r="AC1293" s="100">
        <f t="shared" si="272"/>
        <v>0</v>
      </c>
    </row>
    <row r="1294" spans="29:29" x14ac:dyDescent="0.2">
      <c r="AC1294" s="100">
        <f t="shared" si="272"/>
        <v>0</v>
      </c>
    </row>
    <row r="1295" spans="29:29" x14ac:dyDescent="0.2">
      <c r="AC1295" s="100">
        <f t="shared" si="272"/>
        <v>0</v>
      </c>
    </row>
    <row r="1296" spans="29:29" x14ac:dyDescent="0.2">
      <c r="AC1296" s="100">
        <f t="shared" si="272"/>
        <v>0</v>
      </c>
    </row>
    <row r="1297" spans="29:29" x14ac:dyDescent="0.2">
      <c r="AC1297" s="100">
        <f t="shared" si="272"/>
        <v>0</v>
      </c>
    </row>
    <row r="1298" spans="29:29" x14ac:dyDescent="0.2">
      <c r="AC1298" s="100">
        <f t="shared" si="272"/>
        <v>0</v>
      </c>
    </row>
    <row r="1299" spans="29:29" x14ac:dyDescent="0.2">
      <c r="AC1299" s="100">
        <f t="shared" si="272"/>
        <v>0</v>
      </c>
    </row>
    <row r="1300" spans="29:29" x14ac:dyDescent="0.2">
      <c r="AC1300" s="100">
        <f t="shared" si="272"/>
        <v>0</v>
      </c>
    </row>
    <row r="1301" spans="29:29" x14ac:dyDescent="0.2">
      <c r="AC1301" s="100">
        <f t="shared" si="272"/>
        <v>0</v>
      </c>
    </row>
    <row r="1302" spans="29:29" x14ac:dyDescent="0.2">
      <c r="AC1302" s="100">
        <f t="shared" si="272"/>
        <v>0</v>
      </c>
    </row>
    <row r="1303" spans="29:29" x14ac:dyDescent="0.2">
      <c r="AC1303" s="100">
        <f t="shared" si="272"/>
        <v>0</v>
      </c>
    </row>
    <row r="1304" spans="29:29" x14ac:dyDescent="0.2">
      <c r="AC1304" s="100">
        <f t="shared" si="272"/>
        <v>0</v>
      </c>
    </row>
    <row r="1305" spans="29:29" x14ac:dyDescent="0.2">
      <c r="AC1305" s="100">
        <f t="shared" si="272"/>
        <v>0</v>
      </c>
    </row>
    <row r="1306" spans="29:29" x14ac:dyDescent="0.2">
      <c r="AC1306" s="100">
        <f t="shared" si="272"/>
        <v>0</v>
      </c>
    </row>
    <row r="1307" spans="29:29" x14ac:dyDescent="0.2">
      <c r="AC1307" s="100">
        <f t="shared" si="272"/>
        <v>0</v>
      </c>
    </row>
    <row r="1308" spans="29:29" x14ac:dyDescent="0.2">
      <c r="AC1308" s="100">
        <f t="shared" si="272"/>
        <v>0</v>
      </c>
    </row>
    <row r="1309" spans="29:29" x14ac:dyDescent="0.2">
      <c r="AC1309" s="100">
        <f t="shared" si="272"/>
        <v>0</v>
      </c>
    </row>
    <row r="1310" spans="29:29" x14ac:dyDescent="0.2">
      <c r="AC1310" s="100">
        <f t="shared" si="272"/>
        <v>0</v>
      </c>
    </row>
    <row r="1311" spans="29:29" x14ac:dyDescent="0.2">
      <c r="AC1311" s="100">
        <f t="shared" si="272"/>
        <v>0</v>
      </c>
    </row>
    <row r="1312" spans="29:29" x14ac:dyDescent="0.2">
      <c r="AC1312" s="100">
        <f t="shared" si="272"/>
        <v>0</v>
      </c>
    </row>
    <row r="1313" spans="29:29" x14ac:dyDescent="0.2">
      <c r="AC1313" s="100">
        <f t="shared" si="272"/>
        <v>0</v>
      </c>
    </row>
    <row r="1314" spans="29:29" x14ac:dyDescent="0.2">
      <c r="AC1314" s="100">
        <f t="shared" si="272"/>
        <v>0</v>
      </c>
    </row>
    <row r="1315" spans="29:29" x14ac:dyDescent="0.2">
      <c r="AC1315" s="100">
        <f t="shared" si="272"/>
        <v>0</v>
      </c>
    </row>
    <row r="1316" spans="29:29" x14ac:dyDescent="0.2">
      <c r="AC1316" s="100">
        <f t="shared" si="272"/>
        <v>0</v>
      </c>
    </row>
    <row r="1317" spans="29:29" x14ac:dyDescent="0.2">
      <c r="AC1317" s="100">
        <f t="shared" si="272"/>
        <v>0</v>
      </c>
    </row>
    <row r="1318" spans="29:29" x14ac:dyDescent="0.2">
      <c r="AC1318" s="100">
        <f t="shared" si="272"/>
        <v>0</v>
      </c>
    </row>
    <row r="1319" spans="29:29" x14ac:dyDescent="0.2">
      <c r="AC1319" s="100">
        <f t="shared" si="272"/>
        <v>0</v>
      </c>
    </row>
    <row r="1320" spans="29:29" x14ac:dyDescent="0.2">
      <c r="AC1320" s="100">
        <f t="shared" si="272"/>
        <v>0</v>
      </c>
    </row>
    <row r="1321" spans="29:29" x14ac:dyDescent="0.2">
      <c r="AC1321" s="100">
        <f t="shared" si="272"/>
        <v>0</v>
      </c>
    </row>
    <row r="1322" spans="29:29" x14ac:dyDescent="0.2">
      <c r="AC1322" s="100">
        <f t="shared" si="272"/>
        <v>0</v>
      </c>
    </row>
    <row r="1323" spans="29:29" x14ac:dyDescent="0.2">
      <c r="AC1323" s="100">
        <f t="shared" si="272"/>
        <v>0</v>
      </c>
    </row>
    <row r="1324" spans="29:29" x14ac:dyDescent="0.2">
      <c r="AC1324" s="100">
        <f t="shared" si="272"/>
        <v>0</v>
      </c>
    </row>
    <row r="1325" spans="29:29" x14ac:dyDescent="0.2">
      <c r="AC1325" s="100">
        <f t="shared" si="272"/>
        <v>0</v>
      </c>
    </row>
    <row r="1326" spans="29:29" x14ac:dyDescent="0.2">
      <c r="AC1326" s="100">
        <f t="shared" si="272"/>
        <v>0</v>
      </c>
    </row>
    <row r="1327" spans="29:29" x14ac:dyDescent="0.2">
      <c r="AC1327" s="100">
        <f t="shared" si="272"/>
        <v>0</v>
      </c>
    </row>
    <row r="1328" spans="29:29" x14ac:dyDescent="0.2">
      <c r="AC1328" s="100">
        <f t="shared" si="272"/>
        <v>0</v>
      </c>
    </row>
    <row r="1329" spans="29:29" x14ac:dyDescent="0.2">
      <c r="AC1329" s="100">
        <f t="shared" si="272"/>
        <v>0</v>
      </c>
    </row>
    <row r="1330" spans="29:29" x14ac:dyDescent="0.2">
      <c r="AC1330" s="100">
        <f t="shared" si="272"/>
        <v>0</v>
      </c>
    </row>
    <row r="1331" spans="29:29" x14ac:dyDescent="0.2">
      <c r="AC1331" s="100">
        <f t="shared" si="272"/>
        <v>0</v>
      </c>
    </row>
    <row r="1332" spans="29:29" x14ac:dyDescent="0.2">
      <c r="AC1332" s="100">
        <f t="shared" si="272"/>
        <v>0</v>
      </c>
    </row>
    <row r="1333" spans="29:29" x14ac:dyDescent="0.2">
      <c r="AC1333" s="100">
        <f t="shared" si="272"/>
        <v>0</v>
      </c>
    </row>
    <row r="1334" spans="29:29" x14ac:dyDescent="0.2">
      <c r="AC1334" s="100">
        <f t="shared" si="272"/>
        <v>0</v>
      </c>
    </row>
    <row r="1335" spans="29:29" x14ac:dyDescent="0.2">
      <c r="AC1335" s="100">
        <f t="shared" si="272"/>
        <v>0</v>
      </c>
    </row>
    <row r="1336" spans="29:29" x14ac:dyDescent="0.2">
      <c r="AC1336" s="100">
        <f t="shared" si="272"/>
        <v>0</v>
      </c>
    </row>
    <row r="1337" spans="29:29" x14ac:dyDescent="0.2">
      <c r="AC1337" s="100">
        <f t="shared" si="272"/>
        <v>0</v>
      </c>
    </row>
    <row r="1338" spans="29:29" x14ac:dyDescent="0.2">
      <c r="AC1338" s="100">
        <f t="shared" si="272"/>
        <v>0</v>
      </c>
    </row>
    <row r="1339" spans="29:29" x14ac:dyDescent="0.2">
      <c r="AC1339" s="100">
        <f t="shared" si="272"/>
        <v>0</v>
      </c>
    </row>
    <row r="1340" spans="29:29" x14ac:dyDescent="0.2">
      <c r="AC1340" s="100">
        <f t="shared" si="272"/>
        <v>0</v>
      </c>
    </row>
    <row r="1341" spans="29:29" x14ac:dyDescent="0.2">
      <c r="AC1341" s="100">
        <f t="shared" si="272"/>
        <v>0</v>
      </c>
    </row>
    <row r="1342" spans="29:29" x14ac:dyDescent="0.2">
      <c r="AC1342" s="100">
        <f t="shared" si="272"/>
        <v>0</v>
      </c>
    </row>
    <row r="1343" spans="29:29" x14ac:dyDescent="0.2">
      <c r="AC1343" s="100">
        <f t="shared" si="272"/>
        <v>0</v>
      </c>
    </row>
    <row r="1344" spans="29:29" x14ac:dyDescent="0.2">
      <c r="AC1344" s="100">
        <f t="shared" si="272"/>
        <v>0</v>
      </c>
    </row>
    <row r="1345" spans="29:29" x14ac:dyDescent="0.2">
      <c r="AC1345" s="100">
        <f t="shared" si="272"/>
        <v>0</v>
      </c>
    </row>
    <row r="1346" spans="29:29" x14ac:dyDescent="0.2">
      <c r="AC1346" s="100">
        <f t="shared" si="272"/>
        <v>0</v>
      </c>
    </row>
    <row r="1347" spans="29:29" x14ac:dyDescent="0.2">
      <c r="AC1347" s="100">
        <f t="shared" si="272"/>
        <v>0</v>
      </c>
    </row>
    <row r="1348" spans="29:29" x14ac:dyDescent="0.2">
      <c r="AC1348" s="100">
        <f t="shared" si="272"/>
        <v>0</v>
      </c>
    </row>
    <row r="1349" spans="29:29" x14ac:dyDescent="0.2">
      <c r="AC1349" s="100">
        <f t="shared" si="272"/>
        <v>0</v>
      </c>
    </row>
    <row r="1350" spans="29:29" x14ac:dyDescent="0.2">
      <c r="AC1350" s="100">
        <f t="shared" si="272"/>
        <v>0</v>
      </c>
    </row>
    <row r="1351" spans="29:29" x14ac:dyDescent="0.2">
      <c r="AC1351" s="100">
        <f t="shared" si="272"/>
        <v>0</v>
      </c>
    </row>
    <row r="1352" spans="29:29" x14ac:dyDescent="0.2">
      <c r="AC1352" s="100">
        <f t="shared" si="272"/>
        <v>0</v>
      </c>
    </row>
    <row r="1353" spans="29:29" x14ac:dyDescent="0.2">
      <c r="AC1353" s="100">
        <f t="shared" si="272"/>
        <v>0</v>
      </c>
    </row>
    <row r="1354" spans="29:29" x14ac:dyDescent="0.2">
      <c r="AC1354" s="100">
        <f t="shared" si="272"/>
        <v>0</v>
      </c>
    </row>
    <row r="1355" spans="29:29" x14ac:dyDescent="0.2">
      <c r="AC1355" s="100">
        <f t="shared" si="272"/>
        <v>0</v>
      </c>
    </row>
    <row r="1356" spans="29:29" x14ac:dyDescent="0.2">
      <c r="AC1356" s="100">
        <f t="shared" ref="AC1356:AC1369" si="273">IFERROR(A1356,"")</f>
        <v>0</v>
      </c>
    </row>
    <row r="1357" spans="29:29" x14ac:dyDescent="0.2">
      <c r="AC1357" s="100">
        <f t="shared" si="273"/>
        <v>0</v>
      </c>
    </row>
    <row r="1358" spans="29:29" x14ac:dyDescent="0.2">
      <c r="AC1358" s="100">
        <f t="shared" si="273"/>
        <v>0</v>
      </c>
    </row>
    <row r="1359" spans="29:29" x14ac:dyDescent="0.2">
      <c r="AC1359" s="100">
        <f t="shared" si="273"/>
        <v>0</v>
      </c>
    </row>
    <row r="1360" spans="29:29" x14ac:dyDescent="0.2">
      <c r="AC1360" s="100">
        <f t="shared" si="273"/>
        <v>0</v>
      </c>
    </row>
    <row r="1361" spans="29:29" x14ac:dyDescent="0.2">
      <c r="AC1361" s="100">
        <f t="shared" si="273"/>
        <v>0</v>
      </c>
    </row>
    <row r="1362" spans="29:29" x14ac:dyDescent="0.2">
      <c r="AC1362" s="100">
        <f t="shared" si="273"/>
        <v>0</v>
      </c>
    </row>
    <row r="1363" spans="29:29" x14ac:dyDescent="0.2">
      <c r="AC1363" s="100">
        <f t="shared" si="273"/>
        <v>0</v>
      </c>
    </row>
    <row r="1364" spans="29:29" x14ac:dyDescent="0.2">
      <c r="AC1364" s="100">
        <f t="shared" si="273"/>
        <v>0</v>
      </c>
    </row>
    <row r="1365" spans="29:29" x14ac:dyDescent="0.2">
      <c r="AC1365" s="100">
        <f t="shared" si="273"/>
        <v>0</v>
      </c>
    </row>
    <row r="1366" spans="29:29" x14ac:dyDescent="0.2">
      <c r="AC1366" s="100">
        <f t="shared" si="273"/>
        <v>0</v>
      </c>
    </row>
    <row r="1367" spans="29:29" x14ac:dyDescent="0.2">
      <c r="AC1367" s="100">
        <f t="shared" si="273"/>
        <v>0</v>
      </c>
    </row>
    <row r="1368" spans="29:29" x14ac:dyDescent="0.2">
      <c r="AC1368" s="100">
        <f t="shared" si="273"/>
        <v>0</v>
      </c>
    </row>
    <row r="1369" spans="29:29" x14ac:dyDescent="0.2">
      <c r="AC1369" s="100">
        <f t="shared" si="273"/>
        <v>0</v>
      </c>
    </row>
  </sheetData>
  <mergeCells count="3">
    <mergeCell ref="H9:I9"/>
    <mergeCell ref="L9:M9"/>
    <mergeCell ref="T9:U9"/>
  </mergeCells>
  <phoneticPr fontId="0" type="noConversion"/>
  <conditionalFormatting sqref="S11:S27 S1164 S350:S351 S870:S871 S1040:S1041 S1066:S1072 S1101:S1102 S1159:S1161">
    <cfRule type="expression" dxfId="16" priority="17">
      <formula>R11=0</formula>
    </cfRule>
  </conditionalFormatting>
  <conditionalFormatting sqref="Q11:Q25">
    <cfRule type="expression" dxfId="15" priority="16">
      <formula>Q11&gt;AE11</formula>
    </cfRule>
  </conditionalFormatting>
  <conditionalFormatting sqref="Q28:Q349">
    <cfRule type="expression" dxfId="14" priority="15">
      <formula>Q28&gt;AE28</formula>
    </cfRule>
  </conditionalFormatting>
  <conditionalFormatting sqref="Q352:Q869">
    <cfRule type="expression" dxfId="13" priority="14">
      <formula>Q352&gt;AE352</formula>
    </cfRule>
  </conditionalFormatting>
  <conditionalFormatting sqref="Q872:Q1039">
    <cfRule type="expression" dxfId="12" priority="13">
      <formula>Q872&gt;AE872</formula>
    </cfRule>
  </conditionalFormatting>
  <conditionalFormatting sqref="Q1042:Q1065">
    <cfRule type="expression" dxfId="11" priority="12">
      <formula>Q1042&gt;AE1042</formula>
    </cfRule>
  </conditionalFormatting>
  <conditionalFormatting sqref="Q1073:Q1100">
    <cfRule type="expression" dxfId="10" priority="11">
      <formula>Q1073&gt;AE1037</formula>
    </cfRule>
  </conditionalFormatting>
  <conditionalFormatting sqref="Q1103:Q1158">
    <cfRule type="expression" dxfId="9" priority="10">
      <formula>Q1103&gt;AE1103</formula>
    </cfRule>
  </conditionalFormatting>
  <conditionalFormatting sqref="Q1162">
    <cfRule type="expression" dxfId="8" priority="9">
      <formula>Q1162&gt;AE1162</formula>
    </cfRule>
  </conditionalFormatting>
  <conditionalFormatting sqref="R1162:U1162">
    <cfRule type="expression" dxfId="7" priority="8">
      <formula>R1162&gt;AF1162</formula>
    </cfRule>
  </conditionalFormatting>
  <conditionalFormatting sqref="S28:S349">
    <cfRule type="expression" dxfId="6" priority="7">
      <formula>R28=0</formula>
    </cfRule>
  </conditionalFormatting>
  <conditionalFormatting sqref="S352:S869">
    <cfRule type="expression" dxfId="5" priority="6">
      <formula>R352=0</formula>
    </cfRule>
  </conditionalFormatting>
  <conditionalFormatting sqref="S872:S1039">
    <cfRule type="expression" dxfId="4" priority="5">
      <formula>R872=0</formula>
    </cfRule>
  </conditionalFormatting>
  <conditionalFormatting sqref="S1042:S1065">
    <cfRule type="expression" dxfId="3" priority="4">
      <formula>R1042=0</formula>
    </cfRule>
  </conditionalFormatting>
  <conditionalFormatting sqref="S1073:S1100">
    <cfRule type="expression" dxfId="2" priority="3">
      <formula>R1073=0</formula>
    </cfRule>
  </conditionalFormatting>
  <conditionalFormatting sqref="S1103:S1158">
    <cfRule type="expression" dxfId="1" priority="2">
      <formula>R1103=0</formula>
    </cfRule>
  </conditionalFormatting>
  <conditionalFormatting sqref="S1163">
    <cfRule type="expression" dxfId="0" priority="1">
      <formula>R1163=0</formula>
    </cfRule>
  </conditionalFormatting>
  <pageMargins left="0.78740157480314965" right="0" top="0.78740157480314965" bottom="0.59055118110236227" header="0.51181102362204722" footer="0.51181102362204722"/>
  <pageSetup paperSize="9" scale="77" orientation="portrait" r:id="rId1"/>
  <headerFooter alignWithMargins="0">
    <oddHeader>&amp;C&amp;"AvantGarde Md BT,Medium Fett"&amp;12kuper&amp;"AvantGarde Bk BT,Book"architekten - prieser strand 12 - 24159 kiel</oddHeader>
  </headerFooter>
  <rowBreaks count="1" manualBreakCount="1">
    <brk id="1164" max="7" man="1"/>
  </rowBreaks>
  <colBreaks count="1" manualBreakCount="1">
    <brk id="6" max="7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1000"/>
  <sheetViews>
    <sheetView workbookViewId="0">
      <selection activeCell="O4" sqref="O4"/>
    </sheetView>
  </sheetViews>
  <sheetFormatPr baseColWidth="10" defaultRowHeight="12.75" x14ac:dyDescent="0.2"/>
  <cols>
    <col min="1" max="1" width="4.140625" customWidth="1"/>
    <col min="2" max="2" width="6.42578125" customWidth="1"/>
    <col min="3" max="3" width="29" customWidth="1"/>
    <col min="5" max="5" width="41.28515625" customWidth="1"/>
    <col min="6" max="6" width="9.85546875" customWidth="1"/>
    <col min="7" max="7" width="25.42578125" customWidth="1"/>
    <col min="8" max="8" width="8.85546875" style="95" customWidth="1"/>
    <col min="9" max="16" width="24.85546875" customWidth="1"/>
  </cols>
  <sheetData>
    <row r="1" spans="1:16" ht="15.75" x14ac:dyDescent="0.25">
      <c r="A1" s="25"/>
      <c r="B1" s="56"/>
      <c r="C1" s="57"/>
      <c r="D1" s="57"/>
      <c r="E1" s="58"/>
      <c r="F1" s="59"/>
      <c r="G1" s="60"/>
      <c r="H1" s="140"/>
      <c r="I1" s="60"/>
      <c r="J1" s="60"/>
      <c r="K1" s="60"/>
      <c r="L1" s="61"/>
      <c r="M1" s="61"/>
      <c r="N1" s="61"/>
      <c r="O1" s="61"/>
      <c r="P1" s="62"/>
    </row>
    <row r="2" spans="1:16" ht="15.75" x14ac:dyDescent="0.25">
      <c r="A2" s="25"/>
      <c r="B2" s="63"/>
      <c r="C2" s="64"/>
      <c r="D2" s="65"/>
      <c r="E2" s="65"/>
      <c r="F2" s="66"/>
      <c r="G2" s="67"/>
      <c r="H2" s="141"/>
      <c r="I2" s="67"/>
      <c r="J2" s="67"/>
      <c r="K2" s="67"/>
      <c r="L2" s="68"/>
      <c r="M2" s="68"/>
      <c r="N2" s="68"/>
      <c r="O2" s="68"/>
      <c r="P2" s="69"/>
    </row>
    <row r="3" spans="1:16" ht="15.75" x14ac:dyDescent="0.2">
      <c r="A3" s="25"/>
      <c r="C3" s="97" t="s">
        <v>25</v>
      </c>
      <c r="D3" s="70"/>
      <c r="E3" s="72" t="s">
        <v>27</v>
      </c>
      <c r="F3" s="71"/>
      <c r="H3" s="142" t="s">
        <v>142</v>
      </c>
      <c r="I3" s="73">
        <f>Baukosten!E7</f>
        <v>0</v>
      </c>
      <c r="L3" s="74"/>
      <c r="M3" s="74"/>
      <c r="N3" s="74"/>
      <c r="O3" s="75" t="s">
        <v>140</v>
      </c>
      <c r="P3" s="76"/>
    </row>
    <row r="4" spans="1:16" x14ac:dyDescent="0.2">
      <c r="A4" s="25"/>
      <c r="C4" s="98">
        <f>Baukosten!E3</f>
        <v>0</v>
      </c>
      <c r="D4" s="98"/>
      <c r="E4" s="98">
        <f>Baukosten!E5</f>
        <v>0</v>
      </c>
      <c r="F4" s="71"/>
      <c r="H4" s="143"/>
      <c r="I4" s="98"/>
      <c r="J4" s="98"/>
      <c r="K4" s="73"/>
      <c r="L4" s="74"/>
      <c r="M4" s="74"/>
      <c r="N4" s="74"/>
      <c r="O4" s="77"/>
      <c r="P4" s="78"/>
    </row>
    <row r="5" spans="1:16" x14ac:dyDescent="0.2">
      <c r="A5" s="25"/>
      <c r="C5" s="98">
        <f>Baukosten!E6</f>
        <v>0</v>
      </c>
      <c r="D5" s="98"/>
      <c r="E5" s="98"/>
      <c r="F5" s="71"/>
      <c r="G5" s="98"/>
      <c r="H5" s="143"/>
      <c r="I5" s="98"/>
      <c r="J5" s="98"/>
      <c r="K5" s="73"/>
      <c r="L5" s="74"/>
      <c r="M5" s="74"/>
      <c r="N5" s="99"/>
      <c r="O5" s="99"/>
      <c r="P5" s="78"/>
    </row>
    <row r="6" spans="1:16" x14ac:dyDescent="0.2">
      <c r="A6" s="25"/>
      <c r="B6" s="79"/>
      <c r="C6" s="25"/>
      <c r="D6" s="25"/>
      <c r="E6" s="79"/>
      <c r="F6" s="71"/>
      <c r="G6" s="80"/>
      <c r="H6" s="144"/>
      <c r="I6" s="80"/>
      <c r="J6" s="80"/>
      <c r="K6" s="73"/>
      <c r="L6" s="80"/>
      <c r="M6" s="80"/>
      <c r="N6" s="96"/>
      <c r="O6" s="96"/>
      <c r="P6" s="76"/>
    </row>
    <row r="7" spans="1:16" ht="18" x14ac:dyDescent="0.2">
      <c r="A7" s="22"/>
      <c r="B7" s="81"/>
      <c r="C7" s="82" t="s">
        <v>141</v>
      </c>
      <c r="D7" s="82"/>
      <c r="E7" s="83"/>
      <c r="F7" s="84"/>
      <c r="G7" s="85"/>
      <c r="H7" s="145"/>
      <c r="I7" s="85"/>
      <c r="J7" s="85"/>
      <c r="K7" s="85"/>
      <c r="L7" s="85"/>
      <c r="M7" s="85"/>
      <c r="N7" s="85"/>
      <c r="O7" s="85"/>
      <c r="P7" s="86"/>
    </row>
    <row r="9" spans="1:16" x14ac:dyDescent="0.2">
      <c r="B9" s="131" t="s">
        <v>183</v>
      </c>
      <c r="C9" s="132">
        <v>43881</v>
      </c>
    </row>
    <row r="10" spans="1:16" x14ac:dyDescent="0.2">
      <c r="B10" t="s">
        <v>177</v>
      </c>
    </row>
    <row r="11" spans="1:16" ht="51" x14ac:dyDescent="0.2">
      <c r="B11" s="116" t="s">
        <v>178</v>
      </c>
      <c r="C11" s="117" t="s">
        <v>179</v>
      </c>
      <c r="D11" s="117" t="s">
        <v>180</v>
      </c>
      <c r="E11" s="117" t="s">
        <v>181</v>
      </c>
      <c r="F11" s="118" t="s">
        <v>184</v>
      </c>
      <c r="G11" s="118" t="s">
        <v>199</v>
      </c>
      <c r="H11" s="116" t="s">
        <v>182</v>
      </c>
      <c r="I11" s="118" t="s">
        <v>185</v>
      </c>
      <c r="J11" s="118" t="s">
        <v>186</v>
      </c>
      <c r="K11" s="118" t="s">
        <v>187</v>
      </c>
      <c r="L11" s="118" t="s">
        <v>188</v>
      </c>
      <c r="M11" s="118" t="s">
        <v>189</v>
      </c>
      <c r="N11" s="118" t="s">
        <v>190</v>
      </c>
      <c r="O11" s="118" t="s">
        <v>191</v>
      </c>
      <c r="P11" s="117" t="s">
        <v>51</v>
      </c>
    </row>
    <row r="12" spans="1:16" ht="13.5" thickBot="1" x14ac:dyDescent="0.25">
      <c r="B12" s="121"/>
      <c r="C12" s="126" t="s">
        <v>192</v>
      </c>
      <c r="D12" s="123"/>
      <c r="E12" s="122" t="s">
        <v>134</v>
      </c>
      <c r="F12" s="139"/>
      <c r="G12" s="120">
        <v>50</v>
      </c>
      <c r="H12" s="146">
        <v>0.19</v>
      </c>
      <c r="I12" s="124"/>
      <c r="J12" s="124"/>
      <c r="K12" s="124"/>
      <c r="L12" s="124"/>
      <c r="M12" s="124"/>
      <c r="N12" s="124"/>
      <c r="O12" s="124">
        <v>100</v>
      </c>
      <c r="P12" s="123"/>
    </row>
    <row r="13" spans="1:16" ht="13.5" thickBot="1" x14ac:dyDescent="0.25">
      <c r="B13" s="120"/>
      <c r="C13" s="127"/>
      <c r="D13" s="120"/>
      <c r="E13" s="120"/>
      <c r="F13" s="120"/>
      <c r="G13" s="120"/>
      <c r="H13" s="146">
        <v>0.19</v>
      </c>
      <c r="I13" s="125"/>
      <c r="J13" s="125"/>
      <c r="K13" s="125"/>
      <c r="L13" s="125"/>
      <c r="M13" s="125"/>
      <c r="N13" s="125"/>
      <c r="O13" s="125"/>
      <c r="P13" s="120"/>
    </row>
    <row r="14" spans="1:16" ht="13.5" thickBot="1" x14ac:dyDescent="0.25">
      <c r="B14" s="120"/>
      <c r="C14" s="127"/>
      <c r="D14" s="120"/>
      <c r="E14" s="120"/>
      <c r="F14" s="120"/>
      <c r="G14" s="120"/>
      <c r="H14" s="146">
        <v>0.19</v>
      </c>
      <c r="I14" s="125"/>
      <c r="J14" s="125"/>
      <c r="K14" s="125"/>
      <c r="L14" s="125"/>
      <c r="M14" s="125"/>
      <c r="N14" s="125"/>
      <c r="O14" s="125"/>
      <c r="P14" s="120"/>
    </row>
    <row r="15" spans="1:16" ht="13.5" thickBot="1" x14ac:dyDescent="0.25">
      <c r="B15" s="120"/>
      <c r="C15" s="128"/>
      <c r="D15" s="120"/>
      <c r="E15" s="119"/>
      <c r="F15" s="120"/>
      <c r="G15" s="120"/>
      <c r="H15" s="146">
        <v>0.19</v>
      </c>
      <c r="I15" s="125"/>
      <c r="J15" s="125"/>
      <c r="K15" s="125"/>
      <c r="L15" s="125"/>
      <c r="M15" s="125"/>
      <c r="N15" s="125"/>
      <c r="O15" s="125"/>
      <c r="P15" s="120"/>
    </row>
    <row r="16" spans="1:16" ht="13.5" thickBot="1" x14ac:dyDescent="0.25">
      <c r="B16" s="120"/>
      <c r="C16" s="127"/>
      <c r="D16" s="120"/>
      <c r="E16" s="120"/>
      <c r="F16" s="120"/>
      <c r="G16" s="120"/>
      <c r="H16" s="146">
        <v>0.19</v>
      </c>
      <c r="I16" s="125"/>
      <c r="J16" s="125"/>
      <c r="K16" s="125"/>
      <c r="L16" s="125"/>
      <c r="M16" s="125"/>
      <c r="N16" s="125"/>
      <c r="O16" s="125"/>
      <c r="P16" s="120"/>
    </row>
    <row r="17" spans="2:16" ht="13.5" thickBot="1" x14ac:dyDescent="0.25">
      <c r="B17" s="120"/>
      <c r="C17" s="128"/>
      <c r="D17" s="120"/>
      <c r="E17" s="119"/>
      <c r="F17" s="120"/>
      <c r="G17" s="120"/>
      <c r="H17" s="146">
        <v>0.19</v>
      </c>
      <c r="I17" s="125"/>
      <c r="J17" s="125"/>
      <c r="K17" s="125"/>
      <c r="L17" s="125"/>
      <c r="M17" s="125"/>
      <c r="N17" s="125"/>
      <c r="O17" s="125"/>
      <c r="P17" s="120"/>
    </row>
    <row r="18" spans="2:16" ht="13.5" thickBot="1" x14ac:dyDescent="0.25">
      <c r="B18" s="120"/>
      <c r="C18" s="128"/>
      <c r="D18" s="120"/>
      <c r="E18" s="119"/>
      <c r="F18" s="120"/>
      <c r="G18" s="120"/>
      <c r="H18" s="146">
        <v>0.19</v>
      </c>
      <c r="I18" s="125"/>
      <c r="J18" s="125"/>
      <c r="K18" s="125"/>
      <c r="L18" s="125"/>
      <c r="M18" s="125"/>
      <c r="N18" s="125"/>
      <c r="O18" s="125"/>
      <c r="P18" s="120"/>
    </row>
    <row r="19" spans="2:16" ht="13.5" thickBot="1" x14ac:dyDescent="0.25">
      <c r="B19" s="120"/>
      <c r="C19" s="127"/>
      <c r="D19" s="120"/>
      <c r="E19" s="120"/>
      <c r="F19" s="120"/>
      <c r="G19" s="120"/>
      <c r="H19" s="146">
        <v>0.19</v>
      </c>
      <c r="I19" s="125"/>
      <c r="J19" s="125"/>
      <c r="K19" s="125"/>
      <c r="L19" s="125"/>
      <c r="M19" s="125"/>
      <c r="N19" s="125"/>
      <c r="O19" s="125"/>
      <c r="P19" s="120"/>
    </row>
    <row r="20" spans="2:16" ht="13.5" thickBot="1" x14ac:dyDescent="0.25">
      <c r="B20" s="120"/>
      <c r="C20" s="128"/>
      <c r="D20" s="120"/>
      <c r="E20" s="119"/>
      <c r="F20" s="120"/>
      <c r="G20" s="120"/>
      <c r="H20" s="146">
        <v>0.19</v>
      </c>
      <c r="I20" s="125"/>
      <c r="J20" s="125"/>
      <c r="K20" s="125"/>
      <c r="L20" s="125"/>
      <c r="M20" s="125"/>
      <c r="N20" s="125"/>
      <c r="O20" s="125"/>
      <c r="P20" s="120"/>
    </row>
    <row r="21" spans="2:16" ht="13.5" thickBot="1" x14ac:dyDescent="0.25">
      <c r="B21" s="120"/>
      <c r="C21" s="127"/>
      <c r="D21" s="120"/>
      <c r="E21" s="120"/>
      <c r="F21" s="120"/>
      <c r="G21" s="120"/>
      <c r="H21" s="146">
        <v>0.19</v>
      </c>
      <c r="I21" s="125"/>
      <c r="J21" s="125"/>
      <c r="K21" s="125"/>
      <c r="L21" s="125"/>
      <c r="M21" s="125"/>
      <c r="N21" s="125"/>
      <c r="O21" s="125"/>
      <c r="P21" s="120"/>
    </row>
    <row r="22" spans="2:16" ht="13.5" thickBot="1" x14ac:dyDescent="0.25">
      <c r="B22" s="120"/>
      <c r="C22" s="127"/>
      <c r="D22" s="120"/>
      <c r="E22" s="120"/>
      <c r="F22" s="120"/>
      <c r="G22" s="120"/>
      <c r="H22" s="146">
        <v>0.19</v>
      </c>
      <c r="I22" s="125"/>
      <c r="J22" s="125"/>
      <c r="K22" s="125"/>
      <c r="L22" s="125"/>
      <c r="M22" s="125"/>
      <c r="N22" s="125"/>
      <c r="O22" s="125"/>
      <c r="P22" s="120"/>
    </row>
    <row r="23" spans="2:16" ht="13.5" thickBot="1" x14ac:dyDescent="0.25">
      <c r="B23" s="120"/>
      <c r="C23" s="128"/>
      <c r="D23" s="120"/>
      <c r="E23" s="119"/>
      <c r="F23" s="120"/>
      <c r="G23" s="120"/>
      <c r="H23" s="146">
        <v>0.19</v>
      </c>
      <c r="I23" s="125"/>
      <c r="J23" s="125"/>
      <c r="K23" s="125"/>
      <c r="L23" s="125"/>
      <c r="M23" s="125"/>
      <c r="N23" s="125"/>
      <c r="O23" s="125"/>
      <c r="P23" s="120"/>
    </row>
    <row r="24" spans="2:16" ht="13.5" thickBot="1" x14ac:dyDescent="0.25">
      <c r="B24" s="120"/>
      <c r="C24" s="127"/>
      <c r="D24" s="120"/>
      <c r="E24" s="120"/>
      <c r="F24" s="120"/>
      <c r="G24" s="120"/>
      <c r="H24" s="146">
        <v>0.19</v>
      </c>
      <c r="I24" s="125"/>
      <c r="J24" s="125"/>
      <c r="K24" s="125"/>
      <c r="L24" s="125"/>
      <c r="M24" s="125"/>
      <c r="N24" s="125"/>
      <c r="O24" s="125"/>
      <c r="P24" s="120"/>
    </row>
    <row r="25" spans="2:16" ht="13.5" thickBot="1" x14ac:dyDescent="0.25">
      <c r="B25" s="120"/>
      <c r="C25" s="128"/>
      <c r="D25" s="120"/>
      <c r="E25" s="119"/>
      <c r="F25" s="120"/>
      <c r="G25" s="120"/>
      <c r="H25" s="146">
        <v>0.19</v>
      </c>
      <c r="I25" s="125"/>
      <c r="J25" s="125"/>
      <c r="K25" s="125"/>
      <c r="L25" s="125"/>
      <c r="M25" s="125"/>
      <c r="N25" s="125"/>
      <c r="O25" s="125"/>
      <c r="P25" s="120"/>
    </row>
    <row r="26" spans="2:16" ht="13.5" thickBot="1" x14ac:dyDescent="0.25">
      <c r="B26" s="120"/>
      <c r="C26" s="127"/>
      <c r="D26" s="120"/>
      <c r="E26" s="120"/>
      <c r="F26" s="120"/>
      <c r="G26" s="120"/>
      <c r="H26" s="146">
        <v>0.19</v>
      </c>
      <c r="I26" s="125"/>
      <c r="J26" s="125"/>
      <c r="K26" s="125"/>
      <c r="L26" s="125"/>
      <c r="M26" s="125"/>
      <c r="N26" s="125"/>
      <c r="O26" s="125"/>
      <c r="P26" s="120"/>
    </row>
    <row r="27" spans="2:16" ht="13.5" thickBot="1" x14ac:dyDescent="0.25">
      <c r="B27" s="120"/>
      <c r="C27" s="127"/>
      <c r="D27" s="120"/>
      <c r="E27" s="120"/>
      <c r="F27" s="120"/>
      <c r="G27" s="120"/>
      <c r="H27" s="146">
        <v>0.19</v>
      </c>
      <c r="I27" s="125"/>
      <c r="J27" s="125"/>
      <c r="K27" s="125"/>
      <c r="L27" s="125"/>
      <c r="M27" s="125"/>
      <c r="N27" s="125"/>
      <c r="O27" s="125"/>
      <c r="P27" s="120"/>
    </row>
    <row r="28" spans="2:16" ht="13.5" thickBot="1" x14ac:dyDescent="0.25">
      <c r="B28" s="120"/>
      <c r="C28" s="128"/>
      <c r="D28" s="120"/>
      <c r="E28" s="119"/>
      <c r="F28" s="120"/>
      <c r="G28" s="120"/>
      <c r="H28" s="146">
        <v>0.19</v>
      </c>
      <c r="I28" s="125"/>
      <c r="J28" s="125"/>
      <c r="K28" s="125"/>
      <c r="L28" s="125"/>
      <c r="M28" s="125"/>
      <c r="N28" s="125"/>
      <c r="O28" s="125"/>
      <c r="P28" s="120"/>
    </row>
    <row r="29" spans="2:16" ht="13.5" thickBot="1" x14ac:dyDescent="0.25">
      <c r="B29" s="120"/>
      <c r="C29" s="127"/>
      <c r="D29" s="120"/>
      <c r="E29" s="120"/>
      <c r="F29" s="120"/>
      <c r="G29" s="120"/>
      <c r="H29" s="146">
        <v>0.19</v>
      </c>
      <c r="I29" s="125"/>
      <c r="J29" s="125"/>
      <c r="K29" s="125"/>
      <c r="L29" s="125"/>
      <c r="M29" s="125"/>
      <c r="N29" s="125"/>
      <c r="O29" s="125"/>
      <c r="P29" s="120"/>
    </row>
    <row r="30" spans="2:16" ht="13.5" thickBot="1" x14ac:dyDescent="0.25">
      <c r="B30" s="120"/>
      <c r="C30" s="127"/>
      <c r="D30" s="120"/>
      <c r="E30" s="120"/>
      <c r="F30" s="120"/>
      <c r="G30" s="120"/>
      <c r="H30" s="146">
        <v>0.19</v>
      </c>
      <c r="I30" s="125"/>
      <c r="J30" s="125"/>
      <c r="K30" s="125"/>
      <c r="L30" s="125"/>
      <c r="M30" s="125"/>
      <c r="N30" s="125"/>
      <c r="O30" s="125"/>
      <c r="P30" s="120"/>
    </row>
    <row r="31" spans="2:16" ht="13.5" thickBot="1" x14ac:dyDescent="0.25">
      <c r="B31" s="120"/>
      <c r="C31" s="127"/>
      <c r="D31" s="120"/>
      <c r="E31" s="120"/>
      <c r="F31" s="120"/>
      <c r="G31" s="120"/>
      <c r="H31" s="146">
        <v>0.19</v>
      </c>
      <c r="I31" s="125"/>
      <c r="J31" s="125"/>
      <c r="K31" s="125"/>
      <c r="L31" s="125"/>
      <c r="M31" s="125"/>
      <c r="N31" s="125"/>
      <c r="O31" s="125"/>
      <c r="P31" s="120"/>
    </row>
    <row r="32" spans="2:16" ht="13.5" thickBot="1" x14ac:dyDescent="0.25">
      <c r="B32" s="120"/>
      <c r="C32" s="127"/>
      <c r="D32" s="120"/>
      <c r="E32" s="120"/>
      <c r="F32" s="120"/>
      <c r="G32" s="120"/>
      <c r="H32" s="146">
        <v>0.19</v>
      </c>
      <c r="I32" s="125"/>
      <c r="J32" s="125"/>
      <c r="K32" s="125"/>
      <c r="L32" s="125"/>
      <c r="M32" s="125"/>
      <c r="N32" s="125"/>
      <c r="O32" s="125"/>
      <c r="P32" s="120"/>
    </row>
    <row r="33" spans="2:16" ht="13.5" thickBot="1" x14ac:dyDescent="0.25">
      <c r="B33" s="120"/>
      <c r="C33" s="127"/>
      <c r="D33" s="120"/>
      <c r="E33" s="120"/>
      <c r="F33" s="120"/>
      <c r="G33" s="120"/>
      <c r="H33" s="146">
        <v>0.19</v>
      </c>
      <c r="I33" s="125"/>
      <c r="J33" s="125"/>
      <c r="K33" s="125"/>
      <c r="L33" s="125"/>
      <c r="M33" s="125"/>
      <c r="N33" s="125"/>
      <c r="O33" s="125"/>
      <c r="P33" s="120"/>
    </row>
    <row r="34" spans="2:16" ht="13.5" thickBot="1" x14ac:dyDescent="0.25">
      <c r="B34" s="120"/>
      <c r="C34" s="127"/>
      <c r="D34" s="120"/>
      <c r="E34" s="120"/>
      <c r="F34" s="120"/>
      <c r="G34" s="120"/>
      <c r="H34" s="146">
        <v>0.19</v>
      </c>
      <c r="I34" s="125"/>
      <c r="J34" s="125"/>
      <c r="K34" s="125"/>
      <c r="L34" s="125"/>
      <c r="M34" s="125"/>
      <c r="N34" s="125"/>
      <c r="O34" s="125"/>
      <c r="P34" s="120"/>
    </row>
    <row r="35" spans="2:16" ht="13.5" thickBot="1" x14ac:dyDescent="0.25">
      <c r="B35" s="120"/>
      <c r="C35" s="127"/>
      <c r="D35" s="120"/>
      <c r="E35" s="120"/>
      <c r="F35" s="120"/>
      <c r="G35" s="120"/>
      <c r="H35" s="146">
        <v>0.19</v>
      </c>
      <c r="I35" s="125"/>
      <c r="J35" s="125"/>
      <c r="K35" s="125"/>
      <c r="L35" s="125"/>
      <c r="M35" s="125"/>
      <c r="N35" s="125"/>
      <c r="O35" s="125"/>
      <c r="P35" s="120"/>
    </row>
    <row r="36" spans="2:16" ht="13.5" thickBot="1" x14ac:dyDescent="0.25">
      <c r="B36" s="120"/>
      <c r="C36" s="127"/>
      <c r="D36" s="120"/>
      <c r="E36" s="120"/>
      <c r="F36" s="120"/>
      <c r="G36" s="120"/>
      <c r="H36" s="146">
        <v>0.19</v>
      </c>
      <c r="I36" s="125"/>
      <c r="J36" s="125"/>
      <c r="K36" s="125"/>
      <c r="L36" s="125"/>
      <c r="M36" s="125"/>
      <c r="N36" s="125"/>
      <c r="O36" s="125"/>
      <c r="P36" s="120"/>
    </row>
    <row r="37" spans="2:16" ht="13.5" thickBot="1" x14ac:dyDescent="0.25">
      <c r="B37" s="120"/>
      <c r="C37" s="127"/>
      <c r="D37" s="120"/>
      <c r="E37" s="120"/>
      <c r="F37" s="120"/>
      <c r="G37" s="120"/>
      <c r="H37" s="146">
        <v>0.19</v>
      </c>
      <c r="I37" s="125"/>
      <c r="J37" s="125"/>
      <c r="K37" s="125"/>
      <c r="L37" s="125"/>
      <c r="M37" s="125"/>
      <c r="N37" s="125"/>
      <c r="O37" s="125"/>
      <c r="P37" s="120"/>
    </row>
    <row r="38" spans="2:16" ht="13.5" thickBot="1" x14ac:dyDescent="0.25">
      <c r="B38" s="120"/>
      <c r="C38" s="127"/>
      <c r="D38" s="120"/>
      <c r="E38" s="120"/>
      <c r="F38" s="120"/>
      <c r="G38" s="120"/>
      <c r="H38" s="146">
        <v>0.19</v>
      </c>
      <c r="I38" s="125"/>
      <c r="J38" s="125"/>
      <c r="K38" s="125"/>
      <c r="L38" s="125"/>
      <c r="M38" s="125"/>
      <c r="N38" s="125"/>
      <c r="O38" s="125"/>
      <c r="P38" s="120"/>
    </row>
    <row r="39" spans="2:16" ht="13.5" thickBot="1" x14ac:dyDescent="0.25">
      <c r="B39" s="120"/>
      <c r="C39" s="127"/>
      <c r="D39" s="120"/>
      <c r="E39" s="120"/>
      <c r="F39" s="120"/>
      <c r="G39" s="120"/>
      <c r="H39" s="146">
        <v>0.19</v>
      </c>
      <c r="I39" s="125"/>
      <c r="J39" s="125"/>
      <c r="K39" s="125"/>
      <c r="L39" s="125"/>
      <c r="M39" s="125"/>
      <c r="N39" s="125"/>
      <c r="O39" s="125"/>
      <c r="P39" s="120"/>
    </row>
    <row r="40" spans="2:16" ht="13.5" thickBot="1" x14ac:dyDescent="0.25">
      <c r="B40" s="120"/>
      <c r="C40" s="127"/>
      <c r="D40" s="120"/>
      <c r="E40" s="120"/>
      <c r="F40" s="120"/>
      <c r="G40" s="120"/>
      <c r="H40" s="146">
        <v>0.19</v>
      </c>
      <c r="I40" s="125"/>
      <c r="J40" s="125"/>
      <c r="K40" s="125"/>
      <c r="L40" s="125"/>
      <c r="M40" s="125"/>
      <c r="N40" s="125"/>
      <c r="O40" s="125"/>
      <c r="P40" s="120"/>
    </row>
    <row r="41" spans="2:16" ht="13.5" thickBot="1" x14ac:dyDescent="0.25">
      <c r="B41" s="120"/>
      <c r="C41" s="127"/>
      <c r="D41" s="120"/>
      <c r="E41" s="120"/>
      <c r="F41" s="120"/>
      <c r="G41" s="120"/>
      <c r="H41" s="146">
        <v>0.19</v>
      </c>
      <c r="I41" s="125"/>
      <c r="J41" s="125"/>
      <c r="K41" s="125"/>
      <c r="L41" s="125"/>
      <c r="M41" s="125"/>
      <c r="N41" s="125"/>
      <c r="O41" s="125"/>
      <c r="P41" s="120"/>
    </row>
    <row r="42" spans="2:16" ht="13.5" thickBot="1" x14ac:dyDescent="0.25">
      <c r="B42" s="120"/>
      <c r="C42" s="127"/>
      <c r="D42" s="120"/>
      <c r="E42" s="120"/>
      <c r="F42" s="120"/>
      <c r="G42" s="120"/>
      <c r="H42" s="146">
        <v>0.19</v>
      </c>
      <c r="I42" s="125"/>
      <c r="J42" s="125"/>
      <c r="K42" s="125"/>
      <c r="L42" s="125"/>
      <c r="M42" s="125"/>
      <c r="N42" s="125"/>
      <c r="O42" s="125"/>
      <c r="P42" s="120"/>
    </row>
    <row r="43" spans="2:16" ht="13.5" thickBot="1" x14ac:dyDescent="0.25">
      <c r="B43" s="120"/>
      <c r="C43" s="127"/>
      <c r="D43" s="120"/>
      <c r="E43" s="120"/>
      <c r="F43" s="120"/>
      <c r="G43" s="120"/>
      <c r="H43" s="146">
        <v>0.19</v>
      </c>
      <c r="I43" s="125"/>
      <c r="J43" s="125"/>
      <c r="K43" s="125"/>
      <c r="L43" s="125"/>
      <c r="M43" s="125"/>
      <c r="N43" s="125"/>
      <c r="O43" s="125"/>
      <c r="P43" s="120"/>
    </row>
    <row r="44" spans="2:16" ht="13.5" thickBot="1" x14ac:dyDescent="0.25">
      <c r="B44" s="120"/>
      <c r="C44" s="127"/>
      <c r="D44" s="120"/>
      <c r="E44" s="120"/>
      <c r="F44" s="120"/>
      <c r="G44" s="120"/>
      <c r="H44" s="146">
        <v>0.19</v>
      </c>
      <c r="I44" s="125"/>
      <c r="J44" s="125"/>
      <c r="K44" s="125"/>
      <c r="L44" s="125"/>
      <c r="M44" s="125"/>
      <c r="N44" s="125"/>
      <c r="O44" s="125"/>
      <c r="P44" s="120"/>
    </row>
    <row r="45" spans="2:16" ht="13.5" thickBot="1" x14ac:dyDescent="0.25">
      <c r="B45" s="120"/>
      <c r="C45" s="127"/>
      <c r="D45" s="120"/>
      <c r="E45" s="120"/>
      <c r="F45" s="120"/>
      <c r="G45" s="120"/>
      <c r="H45" s="146">
        <v>0.19</v>
      </c>
      <c r="I45" s="125"/>
      <c r="J45" s="125"/>
      <c r="K45" s="125"/>
      <c r="L45" s="125"/>
      <c r="M45" s="125"/>
      <c r="N45" s="125"/>
      <c r="O45" s="125"/>
      <c r="P45" s="120"/>
    </row>
    <row r="46" spans="2:16" ht="13.5" thickBot="1" x14ac:dyDescent="0.25">
      <c r="B46" s="120"/>
      <c r="C46" s="127"/>
      <c r="D46" s="120"/>
      <c r="E46" s="120"/>
      <c r="F46" s="120"/>
      <c r="G46" s="120"/>
      <c r="H46" s="146">
        <v>0.19</v>
      </c>
      <c r="I46" s="125"/>
      <c r="J46" s="125"/>
      <c r="K46" s="125"/>
      <c r="L46" s="125"/>
      <c r="M46" s="125"/>
      <c r="N46" s="125"/>
      <c r="O46" s="125"/>
      <c r="P46" s="120"/>
    </row>
    <row r="47" spans="2:16" ht="13.5" thickBot="1" x14ac:dyDescent="0.25">
      <c r="B47" s="120"/>
      <c r="C47" s="127"/>
      <c r="D47" s="120"/>
      <c r="E47" s="120"/>
      <c r="F47" s="120"/>
      <c r="G47" s="120"/>
      <c r="H47" s="146">
        <v>0.19</v>
      </c>
      <c r="I47" s="125"/>
      <c r="J47" s="125"/>
      <c r="K47" s="125"/>
      <c r="L47" s="125"/>
      <c r="M47" s="125"/>
      <c r="N47" s="125"/>
      <c r="O47" s="125"/>
      <c r="P47" s="120"/>
    </row>
    <row r="48" spans="2:16" ht="13.5" thickBot="1" x14ac:dyDescent="0.25">
      <c r="B48" s="120"/>
      <c r="C48" s="127"/>
      <c r="D48" s="120"/>
      <c r="E48" s="120"/>
      <c r="F48" s="120"/>
      <c r="G48" s="120"/>
      <c r="H48" s="146">
        <v>0.19</v>
      </c>
      <c r="I48" s="125"/>
      <c r="J48" s="125"/>
      <c r="K48" s="125"/>
      <c r="L48" s="125"/>
      <c r="M48" s="125"/>
      <c r="N48" s="125"/>
      <c r="O48" s="125"/>
      <c r="P48" s="120"/>
    </row>
    <row r="49" spans="2:16" ht="13.5" thickBot="1" x14ac:dyDescent="0.25">
      <c r="B49" s="120"/>
      <c r="C49" s="127"/>
      <c r="D49" s="120"/>
      <c r="E49" s="120"/>
      <c r="F49" s="120"/>
      <c r="G49" s="120"/>
      <c r="H49" s="146">
        <v>0.19</v>
      </c>
      <c r="I49" s="125"/>
      <c r="J49" s="125"/>
      <c r="K49" s="125"/>
      <c r="L49" s="125"/>
      <c r="M49" s="125"/>
      <c r="N49" s="125"/>
      <c r="O49" s="125"/>
      <c r="P49" s="120"/>
    </row>
    <row r="50" spans="2:16" ht="13.5" thickBot="1" x14ac:dyDescent="0.25">
      <c r="B50" s="120"/>
      <c r="C50" s="127"/>
      <c r="D50" s="120"/>
      <c r="E50" s="120"/>
      <c r="F50" s="120"/>
      <c r="G50" s="120"/>
      <c r="H50" s="146">
        <v>0.19</v>
      </c>
      <c r="I50" s="125"/>
      <c r="J50" s="125"/>
      <c r="K50" s="125"/>
      <c r="L50" s="125"/>
      <c r="M50" s="125"/>
      <c r="N50" s="125"/>
      <c r="O50" s="125"/>
      <c r="P50" s="120"/>
    </row>
    <row r="51" spans="2:16" ht="13.5" thickBot="1" x14ac:dyDescent="0.25">
      <c r="B51" s="120"/>
      <c r="C51" s="127"/>
      <c r="D51" s="120"/>
      <c r="E51" s="120"/>
      <c r="F51" s="120"/>
      <c r="G51" s="120"/>
      <c r="H51" s="146">
        <v>0.19</v>
      </c>
      <c r="I51" s="125"/>
      <c r="J51" s="125"/>
      <c r="K51" s="125"/>
      <c r="L51" s="125"/>
      <c r="M51" s="125"/>
      <c r="N51" s="125"/>
      <c r="O51" s="125"/>
      <c r="P51" s="120"/>
    </row>
    <row r="52" spans="2:16" ht="13.5" thickBot="1" x14ac:dyDescent="0.25">
      <c r="B52" s="120"/>
      <c r="C52" s="127"/>
      <c r="D52" s="120"/>
      <c r="E52" s="120"/>
      <c r="F52" s="120"/>
      <c r="G52" s="120"/>
      <c r="H52" s="146">
        <v>0.19</v>
      </c>
      <c r="I52" s="125"/>
      <c r="J52" s="125"/>
      <c r="K52" s="125"/>
      <c r="L52" s="125"/>
      <c r="M52" s="125"/>
      <c r="N52" s="125"/>
      <c r="O52" s="125"/>
      <c r="P52" s="120"/>
    </row>
    <row r="53" spans="2:16" ht="13.5" thickBot="1" x14ac:dyDescent="0.25">
      <c r="B53" s="120"/>
      <c r="C53" s="127"/>
      <c r="D53" s="120"/>
      <c r="E53" s="120"/>
      <c r="F53" s="120"/>
      <c r="G53" s="120"/>
      <c r="H53" s="146">
        <v>0.19</v>
      </c>
      <c r="I53" s="125"/>
      <c r="J53" s="125"/>
      <c r="K53" s="125"/>
      <c r="L53" s="125"/>
      <c r="M53" s="125"/>
      <c r="N53" s="125"/>
      <c r="O53" s="125"/>
      <c r="P53" s="120"/>
    </row>
    <row r="54" spans="2:16" ht="13.5" thickBot="1" x14ac:dyDescent="0.25">
      <c r="B54" s="120"/>
      <c r="C54" s="127"/>
      <c r="D54" s="120"/>
      <c r="E54" s="120"/>
      <c r="F54" s="120"/>
      <c r="G54" s="120"/>
      <c r="H54" s="146">
        <v>0.19</v>
      </c>
      <c r="I54" s="125"/>
      <c r="J54" s="125"/>
      <c r="K54" s="125"/>
      <c r="L54" s="125"/>
      <c r="M54" s="125"/>
      <c r="N54" s="125"/>
      <c r="O54" s="125"/>
      <c r="P54" s="120"/>
    </row>
    <row r="55" spans="2:16" ht="13.5" thickBot="1" x14ac:dyDescent="0.25">
      <c r="B55" s="120"/>
      <c r="C55" s="127"/>
      <c r="D55" s="120"/>
      <c r="E55" s="120"/>
      <c r="F55" s="120"/>
      <c r="G55" s="120"/>
      <c r="H55" s="146">
        <v>0.19</v>
      </c>
      <c r="I55" s="125"/>
      <c r="J55" s="125"/>
      <c r="K55" s="125"/>
      <c r="L55" s="125"/>
      <c r="M55" s="125"/>
      <c r="N55" s="125"/>
      <c r="O55" s="125"/>
      <c r="P55" s="120"/>
    </row>
    <row r="56" spans="2:16" ht="13.5" thickBot="1" x14ac:dyDescent="0.25">
      <c r="B56" s="120"/>
      <c r="C56" s="127"/>
      <c r="D56" s="120"/>
      <c r="E56" s="120"/>
      <c r="F56" s="120"/>
      <c r="G56" s="120"/>
      <c r="H56" s="146">
        <v>0.19</v>
      </c>
      <c r="I56" s="125"/>
      <c r="J56" s="125"/>
      <c r="K56" s="125"/>
      <c r="L56" s="125"/>
      <c r="M56" s="125"/>
      <c r="N56" s="125"/>
      <c r="O56" s="125"/>
      <c r="P56" s="120"/>
    </row>
    <row r="57" spans="2:16" ht="13.5" thickBot="1" x14ac:dyDescent="0.25">
      <c r="B57" s="120"/>
      <c r="C57" s="127"/>
      <c r="D57" s="120"/>
      <c r="E57" s="120"/>
      <c r="F57" s="120"/>
      <c r="G57" s="120"/>
      <c r="H57" s="146">
        <v>0.19</v>
      </c>
      <c r="I57" s="125"/>
      <c r="J57" s="125"/>
      <c r="K57" s="125"/>
      <c r="L57" s="125"/>
      <c r="M57" s="125"/>
      <c r="N57" s="125"/>
      <c r="O57" s="125"/>
      <c r="P57" s="120"/>
    </row>
    <row r="58" spans="2:16" ht="13.5" thickBot="1" x14ac:dyDescent="0.25">
      <c r="B58" s="120"/>
      <c r="C58" s="127"/>
      <c r="D58" s="120"/>
      <c r="E58" s="120"/>
      <c r="F58" s="120"/>
      <c r="G58" s="120"/>
      <c r="H58" s="146">
        <v>0.19</v>
      </c>
      <c r="I58" s="125"/>
      <c r="J58" s="125"/>
      <c r="K58" s="125"/>
      <c r="L58" s="125"/>
      <c r="M58" s="125"/>
      <c r="N58" s="125"/>
      <c r="O58" s="125"/>
      <c r="P58" s="120"/>
    </row>
    <row r="59" spans="2:16" ht="13.5" thickBot="1" x14ac:dyDescent="0.25">
      <c r="B59" s="120"/>
      <c r="C59" s="127"/>
      <c r="D59" s="120"/>
      <c r="E59" s="120"/>
      <c r="F59" s="120"/>
      <c r="G59" s="120"/>
      <c r="H59" s="146">
        <v>0.19</v>
      </c>
      <c r="I59" s="125"/>
      <c r="J59" s="125"/>
      <c r="K59" s="125"/>
      <c r="L59" s="125"/>
      <c r="M59" s="125"/>
      <c r="N59" s="125"/>
      <c r="O59" s="125"/>
      <c r="P59" s="120"/>
    </row>
    <row r="60" spans="2:16" ht="13.5" thickBot="1" x14ac:dyDescent="0.25">
      <c r="B60" s="120"/>
      <c r="C60" s="127"/>
      <c r="D60" s="120"/>
      <c r="E60" s="120"/>
      <c r="F60" s="120"/>
      <c r="G60" s="120"/>
      <c r="H60" s="146">
        <v>0.19</v>
      </c>
      <c r="I60" s="125"/>
      <c r="J60" s="125"/>
      <c r="K60" s="125"/>
      <c r="L60" s="125"/>
      <c r="M60" s="125"/>
      <c r="N60" s="125"/>
      <c r="O60" s="125"/>
      <c r="P60" s="120"/>
    </row>
    <row r="61" spans="2:16" ht="13.5" thickBot="1" x14ac:dyDescent="0.25">
      <c r="B61" s="120"/>
      <c r="C61" s="127"/>
      <c r="D61" s="120"/>
      <c r="E61" s="120"/>
      <c r="F61" s="120"/>
      <c r="G61" s="120"/>
      <c r="H61" s="146">
        <v>0.19</v>
      </c>
      <c r="I61" s="125"/>
      <c r="J61" s="125"/>
      <c r="K61" s="125"/>
      <c r="L61" s="125"/>
      <c r="M61" s="125"/>
      <c r="N61" s="125"/>
      <c r="O61" s="125"/>
      <c r="P61" s="120"/>
    </row>
    <row r="62" spans="2:16" ht="13.5" thickBot="1" x14ac:dyDescent="0.25">
      <c r="B62" s="120"/>
      <c r="C62" s="127"/>
      <c r="D62" s="120"/>
      <c r="E62" s="120"/>
      <c r="F62" s="120"/>
      <c r="G62" s="120"/>
      <c r="H62" s="146">
        <v>0.19</v>
      </c>
      <c r="I62" s="125"/>
      <c r="J62" s="125"/>
      <c r="K62" s="125"/>
      <c r="L62" s="125"/>
      <c r="M62" s="125"/>
      <c r="N62" s="125"/>
      <c r="O62" s="125"/>
      <c r="P62" s="120"/>
    </row>
    <row r="63" spans="2:16" ht="13.5" thickBot="1" x14ac:dyDescent="0.25">
      <c r="B63" s="120"/>
      <c r="C63" s="127"/>
      <c r="D63" s="120"/>
      <c r="E63" s="120"/>
      <c r="F63" s="120"/>
      <c r="G63" s="120"/>
      <c r="H63" s="146">
        <v>0.19</v>
      </c>
      <c r="I63" s="125"/>
      <c r="J63" s="125"/>
      <c r="K63" s="125"/>
      <c r="L63" s="125"/>
      <c r="M63" s="125"/>
      <c r="N63" s="125"/>
      <c r="O63" s="125"/>
      <c r="P63" s="120"/>
    </row>
    <row r="64" spans="2:16" ht="13.5" thickBot="1" x14ac:dyDescent="0.25">
      <c r="B64" s="120"/>
      <c r="C64" s="127"/>
      <c r="D64" s="120"/>
      <c r="E64" s="120"/>
      <c r="F64" s="120"/>
      <c r="G64" s="120"/>
      <c r="H64" s="146">
        <v>0.19</v>
      </c>
      <c r="I64" s="125"/>
      <c r="J64" s="125"/>
      <c r="K64" s="125"/>
      <c r="L64" s="125"/>
      <c r="M64" s="125"/>
      <c r="N64" s="125"/>
      <c r="O64" s="125"/>
      <c r="P64" s="120"/>
    </row>
    <row r="65" spans="2:16" ht="13.5" thickBot="1" x14ac:dyDescent="0.25">
      <c r="B65" s="120"/>
      <c r="C65" s="127"/>
      <c r="D65" s="120"/>
      <c r="E65" s="120"/>
      <c r="F65" s="120"/>
      <c r="G65" s="120"/>
      <c r="H65" s="146">
        <v>0.19</v>
      </c>
      <c r="I65" s="125"/>
      <c r="J65" s="125"/>
      <c r="K65" s="125"/>
      <c r="L65" s="125"/>
      <c r="M65" s="125"/>
      <c r="N65" s="125"/>
      <c r="O65" s="125"/>
      <c r="P65" s="120"/>
    </row>
    <row r="66" spans="2:16" ht="13.5" thickBot="1" x14ac:dyDescent="0.25">
      <c r="B66" s="120"/>
      <c r="C66" s="127"/>
      <c r="D66" s="120"/>
      <c r="E66" s="120"/>
      <c r="F66" s="120"/>
      <c r="G66" s="120"/>
      <c r="H66" s="146">
        <v>0.19</v>
      </c>
      <c r="I66" s="125"/>
      <c r="J66" s="125"/>
      <c r="K66" s="125"/>
      <c r="L66" s="125"/>
      <c r="M66" s="125"/>
      <c r="N66" s="125"/>
      <c r="O66" s="125"/>
      <c r="P66" s="120"/>
    </row>
    <row r="67" spans="2:16" ht="13.5" thickBot="1" x14ac:dyDescent="0.25">
      <c r="B67" s="120"/>
      <c r="C67" s="127"/>
      <c r="D67" s="120"/>
      <c r="E67" s="120"/>
      <c r="F67" s="120"/>
      <c r="G67" s="120"/>
      <c r="H67" s="146">
        <v>0.19</v>
      </c>
      <c r="I67" s="125"/>
      <c r="J67" s="125"/>
      <c r="K67" s="125"/>
      <c r="L67" s="125"/>
      <c r="M67" s="125"/>
      <c r="N67" s="125"/>
      <c r="O67" s="125"/>
      <c r="P67" s="120"/>
    </row>
    <row r="68" spans="2:16" ht="13.5" thickBot="1" x14ac:dyDescent="0.25">
      <c r="B68" s="120"/>
      <c r="C68" s="127"/>
      <c r="D68" s="120"/>
      <c r="E68" s="120"/>
      <c r="F68" s="120"/>
      <c r="G68" s="120"/>
      <c r="H68" s="146">
        <v>0.19</v>
      </c>
      <c r="I68" s="125"/>
      <c r="J68" s="125"/>
      <c r="K68" s="125"/>
      <c r="L68" s="125"/>
      <c r="M68" s="125"/>
      <c r="N68" s="125"/>
      <c r="O68" s="125"/>
      <c r="P68" s="120"/>
    </row>
    <row r="69" spans="2:16" ht="13.5" thickBot="1" x14ac:dyDescent="0.25">
      <c r="B69" s="120"/>
      <c r="C69" s="127"/>
      <c r="D69" s="120"/>
      <c r="E69" s="120"/>
      <c r="F69" s="120"/>
      <c r="G69" s="120"/>
      <c r="H69" s="146">
        <v>0.19</v>
      </c>
      <c r="I69" s="125"/>
      <c r="J69" s="125"/>
      <c r="K69" s="125"/>
      <c r="L69" s="125"/>
      <c r="M69" s="125"/>
      <c r="N69" s="125"/>
      <c r="O69" s="125"/>
      <c r="P69" s="120"/>
    </row>
    <row r="70" spans="2:16" ht="13.5" thickBot="1" x14ac:dyDescent="0.25">
      <c r="B70" s="120"/>
      <c r="C70" s="127"/>
      <c r="D70" s="120"/>
      <c r="E70" s="120"/>
      <c r="F70" s="120"/>
      <c r="G70" s="120"/>
      <c r="H70" s="146">
        <v>0.19</v>
      </c>
      <c r="I70" s="125"/>
      <c r="J70" s="125"/>
      <c r="K70" s="125"/>
      <c r="L70" s="125"/>
      <c r="M70" s="125"/>
      <c r="N70" s="125"/>
      <c r="O70" s="125"/>
      <c r="P70" s="120"/>
    </row>
    <row r="71" spans="2:16" ht="13.5" thickBot="1" x14ac:dyDescent="0.25">
      <c r="B71" s="120"/>
      <c r="C71" s="127"/>
      <c r="D71" s="120"/>
      <c r="E71" s="120"/>
      <c r="F71" s="120"/>
      <c r="G71" s="120"/>
      <c r="H71" s="146">
        <v>0.19</v>
      </c>
      <c r="I71" s="125"/>
      <c r="J71" s="125"/>
      <c r="K71" s="125"/>
      <c r="L71" s="125"/>
      <c r="M71" s="125"/>
      <c r="N71" s="125"/>
      <c r="O71" s="125"/>
      <c r="P71" s="120"/>
    </row>
    <row r="72" spans="2:16" ht="13.5" thickBot="1" x14ac:dyDescent="0.25">
      <c r="B72" s="120"/>
      <c r="C72" s="127"/>
      <c r="D72" s="120"/>
      <c r="E72" s="120"/>
      <c r="F72" s="120"/>
      <c r="G72" s="120"/>
      <c r="H72" s="146">
        <v>0.19</v>
      </c>
      <c r="I72" s="125"/>
      <c r="J72" s="125"/>
      <c r="K72" s="125"/>
      <c r="L72" s="125"/>
      <c r="M72" s="125"/>
      <c r="N72" s="125"/>
      <c r="O72" s="125"/>
      <c r="P72" s="120"/>
    </row>
    <row r="73" spans="2:16" ht="13.5" thickBot="1" x14ac:dyDescent="0.25">
      <c r="B73" s="120"/>
      <c r="C73" s="127"/>
      <c r="D73" s="120"/>
      <c r="E73" s="120"/>
      <c r="F73" s="120"/>
      <c r="G73" s="120"/>
      <c r="H73" s="146">
        <v>0.19</v>
      </c>
      <c r="I73" s="125"/>
      <c r="J73" s="125"/>
      <c r="K73" s="125"/>
      <c r="L73" s="125"/>
      <c r="M73" s="125"/>
      <c r="N73" s="125"/>
      <c r="O73" s="125"/>
      <c r="P73" s="120"/>
    </row>
    <row r="74" spans="2:16" ht="13.5" thickBot="1" x14ac:dyDescent="0.25">
      <c r="B74" s="120"/>
      <c r="C74" s="127"/>
      <c r="D74" s="120"/>
      <c r="E74" s="120"/>
      <c r="F74" s="120"/>
      <c r="G74" s="120"/>
      <c r="H74" s="146">
        <v>0.19</v>
      </c>
      <c r="I74" s="125"/>
      <c r="J74" s="125"/>
      <c r="K74" s="125"/>
      <c r="L74" s="125"/>
      <c r="M74" s="125"/>
      <c r="N74" s="125"/>
      <c r="O74" s="125"/>
      <c r="P74" s="120"/>
    </row>
    <row r="75" spans="2:16" ht="13.5" thickBot="1" x14ac:dyDescent="0.25">
      <c r="B75" s="120"/>
      <c r="C75" s="127"/>
      <c r="D75" s="120"/>
      <c r="E75" s="120"/>
      <c r="F75" s="120"/>
      <c r="G75" s="120"/>
      <c r="H75" s="146">
        <v>0.19</v>
      </c>
      <c r="I75" s="125"/>
      <c r="J75" s="125"/>
      <c r="K75" s="125"/>
      <c r="L75" s="125"/>
      <c r="M75" s="125"/>
      <c r="N75" s="125"/>
      <c r="O75" s="125"/>
      <c r="P75" s="120"/>
    </row>
    <row r="76" spans="2:16" ht="13.5" thickBot="1" x14ac:dyDescent="0.25">
      <c r="B76" s="120"/>
      <c r="C76" s="127"/>
      <c r="D76" s="120"/>
      <c r="E76" s="120"/>
      <c r="F76" s="120"/>
      <c r="G76" s="120"/>
      <c r="H76" s="146">
        <v>0.19</v>
      </c>
      <c r="I76" s="125"/>
      <c r="J76" s="125"/>
      <c r="K76" s="125"/>
      <c r="L76" s="125"/>
      <c r="M76" s="125"/>
      <c r="N76" s="125"/>
      <c r="O76" s="125"/>
      <c r="P76" s="120"/>
    </row>
    <row r="77" spans="2:16" ht="13.5" thickBot="1" x14ac:dyDescent="0.25">
      <c r="B77" s="120"/>
      <c r="C77" s="127"/>
      <c r="D77" s="120"/>
      <c r="E77" s="120"/>
      <c r="F77" s="120"/>
      <c r="G77" s="120"/>
      <c r="H77" s="146">
        <v>0.19</v>
      </c>
      <c r="I77" s="125"/>
      <c r="J77" s="125"/>
      <c r="K77" s="125"/>
      <c r="L77" s="125"/>
      <c r="M77" s="125"/>
      <c r="N77" s="125"/>
      <c r="O77" s="125"/>
      <c r="P77" s="120"/>
    </row>
    <row r="78" spans="2:16" ht="13.5" thickBot="1" x14ac:dyDescent="0.25">
      <c r="B78" s="120"/>
      <c r="C78" s="127"/>
      <c r="D78" s="120"/>
      <c r="E78" s="120"/>
      <c r="F78" s="120"/>
      <c r="G78" s="120"/>
      <c r="H78" s="146">
        <v>0.19</v>
      </c>
      <c r="I78" s="125"/>
      <c r="J78" s="125"/>
      <c r="K78" s="125"/>
      <c r="L78" s="125"/>
      <c r="M78" s="125"/>
      <c r="N78" s="125"/>
      <c r="O78" s="125"/>
      <c r="P78" s="120"/>
    </row>
    <row r="79" spans="2:16" ht="13.5" thickBot="1" x14ac:dyDescent="0.25">
      <c r="B79" s="120"/>
      <c r="C79" s="127"/>
      <c r="D79" s="120"/>
      <c r="E79" s="120"/>
      <c r="F79" s="120"/>
      <c r="G79" s="120"/>
      <c r="H79" s="146">
        <v>0.19</v>
      </c>
      <c r="I79" s="125"/>
      <c r="J79" s="125"/>
      <c r="K79" s="125"/>
      <c r="L79" s="125"/>
      <c r="M79" s="125"/>
      <c r="N79" s="125"/>
      <c r="O79" s="125"/>
      <c r="P79" s="120"/>
    </row>
    <row r="80" spans="2:16" ht="13.5" thickBot="1" x14ac:dyDescent="0.25">
      <c r="B80" s="120"/>
      <c r="C80" s="127"/>
      <c r="D80" s="120"/>
      <c r="E80" s="120"/>
      <c r="F80" s="120"/>
      <c r="G80" s="120"/>
      <c r="H80" s="146">
        <v>0.19</v>
      </c>
      <c r="I80" s="125"/>
      <c r="J80" s="125"/>
      <c r="K80" s="125"/>
      <c r="L80" s="125"/>
      <c r="M80" s="125"/>
      <c r="N80" s="125"/>
      <c r="O80" s="125"/>
      <c r="P80" s="120"/>
    </row>
    <row r="81" spans="2:16" ht="13.5" thickBot="1" x14ac:dyDescent="0.25">
      <c r="B81" s="120"/>
      <c r="C81" s="127"/>
      <c r="D81" s="120"/>
      <c r="E81" s="120"/>
      <c r="F81" s="120"/>
      <c r="G81" s="120"/>
      <c r="H81" s="146">
        <v>0.19</v>
      </c>
      <c r="I81" s="125"/>
      <c r="J81" s="125"/>
      <c r="K81" s="125"/>
      <c r="L81" s="125"/>
      <c r="M81" s="125"/>
      <c r="N81" s="125"/>
      <c r="O81" s="125"/>
      <c r="P81" s="120"/>
    </row>
    <row r="82" spans="2:16" ht="13.5" thickBot="1" x14ac:dyDescent="0.25">
      <c r="B82" s="120"/>
      <c r="C82" s="127"/>
      <c r="D82" s="120"/>
      <c r="E82" s="120"/>
      <c r="F82" s="120"/>
      <c r="G82" s="120"/>
      <c r="H82" s="146">
        <v>0.19</v>
      </c>
      <c r="I82" s="125"/>
      <c r="J82" s="125"/>
      <c r="K82" s="125"/>
      <c r="L82" s="125"/>
      <c r="M82" s="125"/>
      <c r="N82" s="125"/>
      <c r="O82" s="125"/>
      <c r="P82" s="120"/>
    </row>
    <row r="83" spans="2:16" ht="13.5" thickBot="1" x14ac:dyDescent="0.25">
      <c r="B83" s="120"/>
      <c r="C83" s="127"/>
      <c r="D83" s="120"/>
      <c r="E83" s="120"/>
      <c r="F83" s="120"/>
      <c r="G83" s="120"/>
      <c r="H83" s="146">
        <v>0.19</v>
      </c>
      <c r="I83" s="125"/>
      <c r="J83" s="125"/>
      <c r="K83" s="125"/>
      <c r="L83" s="125"/>
      <c r="M83" s="125"/>
      <c r="N83" s="125"/>
      <c r="O83" s="125"/>
      <c r="P83" s="120"/>
    </row>
    <row r="84" spans="2:16" ht="13.5" thickBot="1" x14ac:dyDescent="0.25">
      <c r="B84" s="120"/>
      <c r="C84" s="127"/>
      <c r="D84" s="120"/>
      <c r="E84" s="120"/>
      <c r="F84" s="120"/>
      <c r="G84" s="120"/>
      <c r="H84" s="146">
        <v>0.19</v>
      </c>
      <c r="I84" s="125"/>
      <c r="J84" s="125"/>
      <c r="K84" s="125"/>
      <c r="L84" s="125"/>
      <c r="M84" s="125"/>
      <c r="N84" s="125"/>
      <c r="O84" s="125"/>
      <c r="P84" s="120"/>
    </row>
    <row r="85" spans="2:16" ht="13.5" thickBot="1" x14ac:dyDescent="0.25">
      <c r="B85" s="120"/>
      <c r="C85" s="127"/>
      <c r="D85" s="120"/>
      <c r="E85" s="120"/>
      <c r="F85" s="120"/>
      <c r="G85" s="120"/>
      <c r="H85" s="146">
        <v>0.19</v>
      </c>
      <c r="I85" s="125"/>
      <c r="J85" s="125"/>
      <c r="K85" s="125"/>
      <c r="L85" s="125"/>
      <c r="M85" s="125"/>
      <c r="N85" s="125"/>
      <c r="O85" s="125"/>
      <c r="P85" s="120"/>
    </row>
    <row r="86" spans="2:16" ht="13.5" thickBot="1" x14ac:dyDescent="0.25">
      <c r="B86" s="120"/>
      <c r="C86" s="127"/>
      <c r="D86" s="120"/>
      <c r="E86" s="120"/>
      <c r="F86" s="120"/>
      <c r="G86" s="120"/>
      <c r="H86" s="146">
        <v>0.19</v>
      </c>
      <c r="I86" s="125"/>
      <c r="J86" s="125"/>
      <c r="K86" s="125"/>
      <c r="L86" s="125"/>
      <c r="M86" s="125"/>
      <c r="N86" s="125"/>
      <c r="O86" s="125"/>
      <c r="P86" s="120"/>
    </row>
    <row r="87" spans="2:16" ht="13.5" thickBot="1" x14ac:dyDescent="0.25">
      <c r="B87" s="120"/>
      <c r="C87" s="127"/>
      <c r="D87" s="120"/>
      <c r="E87" s="120"/>
      <c r="F87" s="120"/>
      <c r="G87" s="120"/>
      <c r="H87" s="146">
        <v>0.19</v>
      </c>
      <c r="I87" s="125"/>
      <c r="J87" s="125"/>
      <c r="K87" s="125"/>
      <c r="L87" s="125"/>
      <c r="M87" s="125"/>
      <c r="N87" s="125"/>
      <c r="O87" s="125"/>
      <c r="P87" s="120"/>
    </row>
    <row r="88" spans="2:16" ht="13.5" thickBot="1" x14ac:dyDescent="0.25">
      <c r="B88" s="120"/>
      <c r="C88" s="127"/>
      <c r="D88" s="120"/>
      <c r="E88" s="120"/>
      <c r="F88" s="120"/>
      <c r="G88" s="120"/>
      <c r="H88" s="146">
        <v>0.19</v>
      </c>
      <c r="I88" s="125"/>
      <c r="J88" s="125"/>
      <c r="K88" s="125"/>
      <c r="L88" s="125"/>
      <c r="M88" s="125"/>
      <c r="N88" s="125"/>
      <c r="O88" s="125"/>
      <c r="P88" s="120"/>
    </row>
    <row r="89" spans="2:16" ht="13.5" thickBot="1" x14ac:dyDescent="0.25">
      <c r="B89" s="120"/>
      <c r="C89" s="127"/>
      <c r="D89" s="120"/>
      <c r="E89" s="120"/>
      <c r="F89" s="120"/>
      <c r="G89" s="120"/>
      <c r="H89" s="146">
        <v>0.19</v>
      </c>
      <c r="I89" s="125"/>
      <c r="J89" s="125"/>
      <c r="K89" s="125"/>
      <c r="L89" s="125"/>
      <c r="M89" s="125"/>
      <c r="N89" s="125"/>
      <c r="O89" s="125"/>
      <c r="P89" s="120"/>
    </row>
    <row r="90" spans="2:16" ht="13.5" thickBot="1" x14ac:dyDescent="0.25">
      <c r="B90" s="120"/>
      <c r="C90" s="127"/>
      <c r="D90" s="120"/>
      <c r="E90" s="120"/>
      <c r="F90" s="120"/>
      <c r="G90" s="120"/>
      <c r="H90" s="146">
        <v>0.19</v>
      </c>
      <c r="I90" s="125"/>
      <c r="J90" s="125"/>
      <c r="K90" s="125"/>
      <c r="L90" s="125"/>
      <c r="M90" s="125"/>
      <c r="N90" s="125"/>
      <c r="O90" s="125"/>
      <c r="P90" s="120"/>
    </row>
    <row r="91" spans="2:16" ht="13.5" thickBot="1" x14ac:dyDescent="0.25">
      <c r="B91" s="120"/>
      <c r="C91" s="127"/>
      <c r="D91" s="120"/>
      <c r="E91" s="120"/>
      <c r="F91" s="120"/>
      <c r="G91" s="120"/>
      <c r="H91" s="146">
        <v>0.19</v>
      </c>
      <c r="I91" s="125"/>
      <c r="J91" s="125"/>
      <c r="K91" s="125"/>
      <c r="L91" s="125"/>
      <c r="M91" s="125"/>
      <c r="N91" s="125"/>
      <c r="O91" s="125"/>
      <c r="P91" s="120"/>
    </row>
    <row r="92" spans="2:16" ht="13.5" thickBot="1" x14ac:dyDescent="0.25">
      <c r="B92" s="120"/>
      <c r="C92" s="127"/>
      <c r="D92" s="120"/>
      <c r="E92" s="120"/>
      <c r="F92" s="120"/>
      <c r="G92" s="120"/>
      <c r="H92" s="146">
        <v>0.19</v>
      </c>
      <c r="I92" s="125"/>
      <c r="J92" s="125"/>
      <c r="K92" s="125"/>
      <c r="L92" s="125"/>
      <c r="M92" s="125"/>
      <c r="N92" s="125"/>
      <c r="O92" s="125"/>
      <c r="P92" s="120"/>
    </row>
    <row r="93" spans="2:16" ht="13.5" thickBot="1" x14ac:dyDescent="0.25">
      <c r="B93" s="120"/>
      <c r="C93" s="127"/>
      <c r="D93" s="120"/>
      <c r="E93" s="120"/>
      <c r="F93" s="120"/>
      <c r="G93" s="120"/>
      <c r="H93" s="146">
        <v>0.19</v>
      </c>
      <c r="I93" s="125"/>
      <c r="J93" s="125"/>
      <c r="K93" s="125"/>
      <c r="L93" s="125"/>
      <c r="M93" s="125"/>
      <c r="N93" s="125"/>
      <c r="O93" s="125"/>
      <c r="P93" s="120"/>
    </row>
    <row r="94" spans="2:16" ht="13.5" thickBot="1" x14ac:dyDescent="0.25">
      <c r="B94" s="120"/>
      <c r="C94" s="127"/>
      <c r="D94" s="120"/>
      <c r="E94" s="120"/>
      <c r="F94" s="120"/>
      <c r="G94" s="120"/>
      <c r="H94" s="146">
        <v>0.19</v>
      </c>
      <c r="I94" s="125"/>
      <c r="J94" s="125"/>
      <c r="K94" s="125"/>
      <c r="L94" s="125"/>
      <c r="M94" s="125"/>
      <c r="N94" s="125"/>
      <c r="O94" s="125"/>
      <c r="P94" s="120"/>
    </row>
    <row r="95" spans="2:16" ht="13.5" thickBot="1" x14ac:dyDescent="0.25">
      <c r="B95" s="120"/>
      <c r="C95" s="127"/>
      <c r="D95" s="120"/>
      <c r="E95" s="120"/>
      <c r="F95" s="120"/>
      <c r="G95" s="120"/>
      <c r="H95" s="146">
        <v>0.19</v>
      </c>
      <c r="I95" s="125"/>
      <c r="J95" s="125"/>
      <c r="K95" s="125"/>
      <c r="L95" s="125"/>
      <c r="M95" s="125"/>
      <c r="N95" s="125"/>
      <c r="O95" s="125"/>
      <c r="P95" s="120"/>
    </row>
    <row r="96" spans="2:16" ht="13.5" thickBot="1" x14ac:dyDescent="0.25">
      <c r="B96" s="120"/>
      <c r="C96" s="127"/>
      <c r="D96" s="120"/>
      <c r="E96" s="120"/>
      <c r="F96" s="120"/>
      <c r="G96" s="120"/>
      <c r="H96" s="146">
        <v>0.19</v>
      </c>
      <c r="I96" s="125"/>
      <c r="J96" s="125"/>
      <c r="K96" s="125"/>
      <c r="L96" s="125"/>
      <c r="M96" s="125"/>
      <c r="N96" s="125"/>
      <c r="O96" s="125"/>
      <c r="P96" s="120"/>
    </row>
    <row r="97" spans="2:16" ht="13.5" thickBot="1" x14ac:dyDescent="0.25">
      <c r="B97" s="120"/>
      <c r="C97" s="127"/>
      <c r="D97" s="120"/>
      <c r="E97" s="120"/>
      <c r="F97" s="120"/>
      <c r="G97" s="120"/>
      <c r="H97" s="146">
        <v>0.19</v>
      </c>
      <c r="I97" s="125"/>
      <c r="J97" s="125"/>
      <c r="K97" s="125"/>
      <c r="L97" s="125"/>
      <c r="M97" s="125"/>
      <c r="N97" s="125"/>
      <c r="O97" s="125"/>
      <c r="P97" s="120"/>
    </row>
    <row r="98" spans="2:16" ht="13.5" thickBot="1" x14ac:dyDescent="0.25">
      <c r="B98" s="120"/>
      <c r="C98" s="127"/>
      <c r="D98" s="120"/>
      <c r="E98" s="120"/>
      <c r="F98" s="120"/>
      <c r="G98" s="120"/>
      <c r="H98" s="146">
        <v>0.19</v>
      </c>
      <c r="I98" s="125"/>
      <c r="J98" s="125"/>
      <c r="K98" s="125"/>
      <c r="L98" s="125"/>
      <c r="M98" s="125"/>
      <c r="N98" s="125"/>
      <c r="O98" s="125"/>
      <c r="P98" s="120"/>
    </row>
    <row r="99" spans="2:16" ht="13.5" thickBot="1" x14ac:dyDescent="0.25">
      <c r="B99" s="120"/>
      <c r="C99" s="127"/>
      <c r="D99" s="120"/>
      <c r="E99" s="120"/>
      <c r="F99" s="120"/>
      <c r="G99" s="120"/>
      <c r="H99" s="146">
        <v>0.19</v>
      </c>
      <c r="I99" s="125"/>
      <c r="J99" s="125"/>
      <c r="K99" s="125"/>
      <c r="L99" s="125"/>
      <c r="M99" s="125"/>
      <c r="N99" s="125"/>
      <c r="O99" s="125"/>
      <c r="P99" s="120"/>
    </row>
    <row r="100" spans="2:16" ht="13.5" thickBot="1" x14ac:dyDescent="0.25">
      <c r="B100" s="120"/>
      <c r="C100" s="127"/>
      <c r="D100" s="120"/>
      <c r="E100" s="120"/>
      <c r="F100" s="120"/>
      <c r="G100" s="120"/>
      <c r="H100" s="146">
        <v>0.19</v>
      </c>
      <c r="I100" s="125"/>
      <c r="J100" s="125"/>
      <c r="K100" s="125"/>
      <c r="L100" s="125"/>
      <c r="M100" s="125"/>
      <c r="N100" s="125"/>
      <c r="O100" s="125"/>
      <c r="P100" s="120"/>
    </row>
    <row r="101" spans="2:16" ht="13.5" thickBot="1" x14ac:dyDescent="0.25">
      <c r="B101" s="120"/>
      <c r="C101" s="127"/>
      <c r="D101" s="120"/>
      <c r="E101" s="120"/>
      <c r="F101" s="120"/>
      <c r="G101" s="120"/>
      <c r="H101" s="146">
        <v>0.19</v>
      </c>
      <c r="I101" s="125"/>
      <c r="J101" s="125"/>
      <c r="K101" s="125"/>
      <c r="L101" s="125"/>
      <c r="M101" s="125"/>
      <c r="N101" s="125"/>
      <c r="O101" s="125"/>
      <c r="P101" s="120"/>
    </row>
    <row r="102" spans="2:16" ht="13.5" thickBot="1" x14ac:dyDescent="0.25">
      <c r="B102" s="120"/>
      <c r="C102" s="127"/>
      <c r="D102" s="120"/>
      <c r="E102" s="120"/>
      <c r="F102" s="120"/>
      <c r="G102" s="120"/>
      <c r="H102" s="146">
        <v>0.19</v>
      </c>
      <c r="I102" s="125"/>
      <c r="J102" s="125"/>
      <c r="K102" s="125"/>
      <c r="L102" s="125"/>
      <c r="M102" s="125"/>
      <c r="N102" s="125"/>
      <c r="O102" s="125"/>
      <c r="P102" s="120"/>
    </row>
    <row r="103" spans="2:16" ht="13.5" thickBot="1" x14ac:dyDescent="0.25">
      <c r="B103" s="120"/>
      <c r="C103" s="127"/>
      <c r="D103" s="120"/>
      <c r="E103" s="120"/>
      <c r="F103" s="120"/>
      <c r="G103" s="120"/>
      <c r="H103" s="146">
        <v>0.19</v>
      </c>
      <c r="I103" s="125"/>
      <c r="J103" s="125"/>
      <c r="K103" s="125"/>
      <c r="L103" s="125"/>
      <c r="M103" s="125"/>
      <c r="N103" s="125"/>
      <c r="O103" s="125"/>
      <c r="P103" s="120"/>
    </row>
    <row r="104" spans="2:16" ht="13.5" thickBot="1" x14ac:dyDescent="0.25">
      <c r="B104" s="120"/>
      <c r="C104" s="127"/>
      <c r="D104" s="120"/>
      <c r="E104" s="120"/>
      <c r="F104" s="120"/>
      <c r="G104" s="120"/>
      <c r="H104" s="146">
        <v>0.19</v>
      </c>
      <c r="I104" s="125"/>
      <c r="J104" s="125"/>
      <c r="K104" s="125"/>
      <c r="L104" s="125"/>
      <c r="M104" s="125"/>
      <c r="N104" s="125"/>
      <c r="O104" s="125"/>
      <c r="P104" s="120"/>
    </row>
    <row r="105" spans="2:16" ht="13.5" thickBot="1" x14ac:dyDescent="0.25">
      <c r="B105" s="120"/>
      <c r="C105" s="127"/>
      <c r="D105" s="120"/>
      <c r="E105" s="120"/>
      <c r="F105" s="120"/>
      <c r="G105" s="120"/>
      <c r="H105" s="146">
        <v>0.19</v>
      </c>
      <c r="I105" s="125"/>
      <c r="J105" s="125"/>
      <c r="K105" s="125"/>
      <c r="L105" s="125"/>
      <c r="M105" s="125"/>
      <c r="N105" s="125"/>
      <c r="O105" s="125"/>
      <c r="P105" s="120"/>
    </row>
    <row r="106" spans="2:16" ht="13.5" thickBot="1" x14ac:dyDescent="0.25">
      <c r="B106" s="120"/>
      <c r="C106" s="127"/>
      <c r="D106" s="120"/>
      <c r="E106" s="120"/>
      <c r="F106" s="120"/>
      <c r="G106" s="120"/>
      <c r="H106" s="146">
        <v>0.19</v>
      </c>
      <c r="I106" s="125"/>
      <c r="J106" s="125"/>
      <c r="K106" s="125"/>
      <c r="L106" s="125"/>
      <c r="M106" s="125"/>
      <c r="N106" s="125"/>
      <c r="O106" s="125"/>
      <c r="P106" s="120"/>
    </row>
    <row r="107" spans="2:16" ht="13.5" thickBot="1" x14ac:dyDescent="0.25">
      <c r="B107" s="120"/>
      <c r="C107" s="127"/>
      <c r="D107" s="120"/>
      <c r="E107" s="120"/>
      <c r="F107" s="120"/>
      <c r="G107" s="120"/>
      <c r="H107" s="146">
        <v>0.19</v>
      </c>
      <c r="I107" s="125"/>
      <c r="J107" s="125"/>
      <c r="K107" s="125"/>
      <c r="L107" s="125"/>
      <c r="M107" s="125"/>
      <c r="N107" s="125"/>
      <c r="O107" s="125"/>
      <c r="P107" s="120"/>
    </row>
    <row r="108" spans="2:16" ht="13.5" thickBot="1" x14ac:dyDescent="0.25">
      <c r="B108" s="120"/>
      <c r="C108" s="127"/>
      <c r="D108" s="120"/>
      <c r="E108" s="120"/>
      <c r="F108" s="120"/>
      <c r="G108" s="120"/>
      <c r="H108" s="146">
        <v>0.19</v>
      </c>
      <c r="I108" s="125"/>
      <c r="J108" s="125"/>
      <c r="K108" s="125"/>
      <c r="L108" s="125"/>
      <c r="M108" s="125"/>
      <c r="N108" s="125"/>
      <c r="O108" s="125"/>
      <c r="P108" s="120"/>
    </row>
    <row r="109" spans="2:16" ht="13.5" thickBot="1" x14ac:dyDescent="0.25">
      <c r="B109" s="120"/>
      <c r="C109" s="127"/>
      <c r="D109" s="120"/>
      <c r="E109" s="120"/>
      <c r="F109" s="120"/>
      <c r="G109" s="120"/>
      <c r="H109" s="146">
        <v>0.19</v>
      </c>
      <c r="I109" s="125"/>
      <c r="J109" s="125"/>
      <c r="K109" s="125"/>
      <c r="L109" s="125"/>
      <c r="M109" s="125"/>
      <c r="N109" s="125"/>
      <c r="O109" s="125"/>
      <c r="P109" s="120"/>
    </row>
    <row r="110" spans="2:16" ht="13.5" thickBot="1" x14ac:dyDescent="0.25">
      <c r="B110" s="120"/>
      <c r="C110" s="127"/>
      <c r="D110" s="120"/>
      <c r="E110" s="120"/>
      <c r="F110" s="120"/>
      <c r="G110" s="120"/>
      <c r="H110" s="146">
        <v>0.19</v>
      </c>
      <c r="I110" s="125"/>
      <c r="J110" s="125"/>
      <c r="K110" s="125"/>
      <c r="L110" s="125"/>
      <c r="M110" s="125"/>
      <c r="N110" s="125"/>
      <c r="O110" s="125"/>
      <c r="P110" s="120"/>
    </row>
    <row r="111" spans="2:16" ht="13.5" thickBot="1" x14ac:dyDescent="0.25">
      <c r="B111" s="120"/>
      <c r="C111" s="127"/>
      <c r="D111" s="120"/>
      <c r="E111" s="120"/>
      <c r="F111" s="120"/>
      <c r="G111" s="120"/>
      <c r="H111" s="146">
        <v>0.19</v>
      </c>
      <c r="I111" s="125"/>
      <c r="J111" s="125"/>
      <c r="K111" s="125"/>
      <c r="L111" s="125"/>
      <c r="M111" s="125"/>
      <c r="N111" s="125"/>
      <c r="O111" s="125"/>
      <c r="P111" s="120"/>
    </row>
    <row r="112" spans="2:16" ht="13.5" thickBot="1" x14ac:dyDescent="0.25">
      <c r="B112" s="120"/>
      <c r="C112" s="127"/>
      <c r="D112" s="120"/>
      <c r="E112" s="120"/>
      <c r="F112" s="120"/>
      <c r="G112" s="120"/>
      <c r="H112" s="146">
        <v>0.19</v>
      </c>
      <c r="I112" s="125"/>
      <c r="J112" s="125"/>
      <c r="K112" s="125"/>
      <c r="L112" s="125"/>
      <c r="M112" s="125"/>
      <c r="N112" s="125"/>
      <c r="O112" s="125"/>
      <c r="P112" s="120"/>
    </row>
    <row r="113" spans="2:16" ht="13.5" thickBot="1" x14ac:dyDescent="0.25">
      <c r="B113" s="120"/>
      <c r="C113" s="127"/>
      <c r="D113" s="120"/>
      <c r="E113" s="120"/>
      <c r="F113" s="120"/>
      <c r="G113" s="120"/>
      <c r="H113" s="146">
        <v>0.19</v>
      </c>
      <c r="I113" s="125"/>
      <c r="J113" s="125"/>
      <c r="K113" s="125"/>
      <c r="L113" s="125"/>
      <c r="M113" s="125"/>
      <c r="N113" s="125"/>
      <c r="O113" s="125"/>
      <c r="P113" s="120"/>
    </row>
    <row r="114" spans="2:16" ht="13.5" thickBot="1" x14ac:dyDescent="0.25">
      <c r="B114" s="120"/>
      <c r="C114" s="127"/>
      <c r="D114" s="120"/>
      <c r="E114" s="120"/>
      <c r="F114" s="120"/>
      <c r="G114" s="120"/>
      <c r="H114" s="146">
        <v>0.19</v>
      </c>
      <c r="I114" s="125"/>
      <c r="J114" s="125"/>
      <c r="K114" s="125"/>
      <c r="L114" s="125"/>
      <c r="M114" s="125"/>
      <c r="N114" s="125"/>
      <c r="O114" s="125"/>
      <c r="P114" s="120"/>
    </row>
    <row r="115" spans="2:16" ht="13.5" thickBot="1" x14ac:dyDescent="0.25">
      <c r="B115" s="120"/>
      <c r="C115" s="127"/>
      <c r="D115" s="120"/>
      <c r="E115" s="120"/>
      <c r="F115" s="120"/>
      <c r="G115" s="120"/>
      <c r="H115" s="146">
        <v>0.19</v>
      </c>
      <c r="I115" s="125"/>
      <c r="J115" s="125"/>
      <c r="K115" s="125"/>
      <c r="L115" s="125"/>
      <c r="M115" s="125"/>
      <c r="N115" s="125"/>
      <c r="O115" s="125"/>
      <c r="P115" s="120"/>
    </row>
    <row r="116" spans="2:16" ht="13.5" thickBot="1" x14ac:dyDescent="0.25">
      <c r="B116" s="120"/>
      <c r="C116" s="127"/>
      <c r="D116" s="120"/>
      <c r="E116" s="120"/>
      <c r="F116" s="120"/>
      <c r="G116" s="120"/>
      <c r="H116" s="146">
        <v>0.19</v>
      </c>
      <c r="I116" s="125"/>
      <c r="J116" s="125"/>
      <c r="K116" s="125"/>
      <c r="L116" s="125"/>
      <c r="M116" s="125"/>
      <c r="N116" s="125"/>
      <c r="O116" s="125"/>
      <c r="P116" s="120"/>
    </row>
    <row r="117" spans="2:16" ht="13.5" thickBot="1" x14ac:dyDescent="0.25">
      <c r="B117" s="120"/>
      <c r="C117" s="127"/>
      <c r="D117" s="120"/>
      <c r="E117" s="120"/>
      <c r="F117" s="120"/>
      <c r="G117" s="120"/>
      <c r="H117" s="146">
        <v>0.19</v>
      </c>
      <c r="I117" s="125"/>
      <c r="J117" s="125"/>
      <c r="K117" s="125"/>
      <c r="L117" s="125"/>
      <c r="M117" s="125"/>
      <c r="N117" s="125"/>
      <c r="O117" s="125"/>
      <c r="P117" s="120"/>
    </row>
    <row r="118" spans="2:16" ht="13.5" thickBot="1" x14ac:dyDescent="0.25">
      <c r="B118" s="120"/>
      <c r="C118" s="127"/>
      <c r="D118" s="120"/>
      <c r="E118" s="120"/>
      <c r="F118" s="120"/>
      <c r="G118" s="120"/>
      <c r="H118" s="146">
        <v>0.19</v>
      </c>
      <c r="I118" s="125"/>
      <c r="J118" s="125"/>
      <c r="K118" s="125"/>
      <c r="L118" s="125"/>
      <c r="M118" s="125"/>
      <c r="N118" s="125"/>
      <c r="O118" s="125"/>
      <c r="P118" s="120"/>
    </row>
    <row r="119" spans="2:16" ht="13.5" thickBot="1" x14ac:dyDescent="0.25">
      <c r="B119" s="120"/>
      <c r="C119" s="127"/>
      <c r="D119" s="120"/>
      <c r="E119" s="120"/>
      <c r="F119" s="120"/>
      <c r="G119" s="120"/>
      <c r="H119" s="146">
        <v>0.19</v>
      </c>
      <c r="I119" s="125"/>
      <c r="J119" s="125"/>
      <c r="K119" s="125"/>
      <c r="L119" s="125"/>
      <c r="M119" s="125"/>
      <c r="N119" s="125"/>
      <c r="O119" s="125"/>
      <c r="P119" s="120"/>
    </row>
    <row r="120" spans="2:16" ht="13.5" thickBot="1" x14ac:dyDescent="0.25">
      <c r="B120" s="120"/>
      <c r="C120" s="127"/>
      <c r="D120" s="120"/>
      <c r="E120" s="120"/>
      <c r="F120" s="120"/>
      <c r="G120" s="120"/>
      <c r="H120" s="146">
        <v>0.19</v>
      </c>
      <c r="I120" s="125"/>
      <c r="J120" s="125"/>
      <c r="K120" s="125"/>
      <c r="L120" s="125"/>
      <c r="M120" s="125"/>
      <c r="N120" s="125"/>
      <c r="O120" s="125"/>
      <c r="P120" s="120"/>
    </row>
    <row r="121" spans="2:16" ht="13.5" thickBot="1" x14ac:dyDescent="0.25">
      <c r="B121" s="120"/>
      <c r="C121" s="127"/>
      <c r="D121" s="120"/>
      <c r="E121" s="120"/>
      <c r="F121" s="120"/>
      <c r="G121" s="120"/>
      <c r="H121" s="146">
        <v>0.19</v>
      </c>
      <c r="I121" s="125"/>
      <c r="J121" s="125"/>
      <c r="K121" s="125"/>
      <c r="L121" s="125"/>
      <c r="M121" s="125"/>
      <c r="N121" s="125"/>
      <c r="O121" s="125"/>
      <c r="P121" s="120"/>
    </row>
    <row r="122" spans="2:16" ht="13.5" thickBot="1" x14ac:dyDescent="0.25">
      <c r="B122" s="120"/>
      <c r="C122" s="127"/>
      <c r="D122" s="120"/>
      <c r="E122" s="120"/>
      <c r="F122" s="120"/>
      <c r="G122" s="120"/>
      <c r="H122" s="146">
        <v>0.19</v>
      </c>
      <c r="I122" s="125"/>
      <c r="J122" s="125"/>
      <c r="K122" s="125"/>
      <c r="L122" s="125"/>
      <c r="M122" s="125"/>
      <c r="N122" s="125"/>
      <c r="O122" s="125"/>
      <c r="P122" s="120"/>
    </row>
    <row r="123" spans="2:16" ht="13.5" thickBot="1" x14ac:dyDescent="0.25">
      <c r="B123" s="120"/>
      <c r="C123" s="127"/>
      <c r="D123" s="120"/>
      <c r="E123" s="120"/>
      <c r="F123" s="120"/>
      <c r="G123" s="120"/>
      <c r="H123" s="146">
        <v>0.19</v>
      </c>
      <c r="I123" s="125"/>
      <c r="J123" s="125"/>
      <c r="K123" s="125"/>
      <c r="L123" s="125"/>
      <c r="M123" s="125"/>
      <c r="N123" s="125"/>
      <c r="O123" s="125"/>
      <c r="P123" s="120"/>
    </row>
    <row r="124" spans="2:16" ht="13.5" thickBot="1" x14ac:dyDescent="0.25">
      <c r="B124" s="120"/>
      <c r="C124" s="127"/>
      <c r="D124" s="120"/>
      <c r="E124" s="120"/>
      <c r="F124" s="120"/>
      <c r="G124" s="120"/>
      <c r="H124" s="146">
        <v>0.19</v>
      </c>
      <c r="I124" s="125"/>
      <c r="J124" s="125"/>
      <c r="K124" s="125"/>
      <c r="L124" s="125"/>
      <c r="M124" s="125"/>
      <c r="N124" s="125"/>
      <c r="O124" s="125"/>
      <c r="P124" s="120"/>
    </row>
    <row r="125" spans="2:16" ht="13.5" thickBot="1" x14ac:dyDescent="0.25">
      <c r="B125" s="120"/>
      <c r="C125" s="127"/>
      <c r="D125" s="120"/>
      <c r="E125" s="120"/>
      <c r="F125" s="120"/>
      <c r="G125" s="120"/>
      <c r="H125" s="146">
        <v>0.19</v>
      </c>
      <c r="I125" s="125"/>
      <c r="J125" s="125"/>
      <c r="K125" s="125"/>
      <c r="L125" s="125"/>
      <c r="M125" s="125"/>
      <c r="N125" s="125"/>
      <c r="O125" s="125"/>
      <c r="P125" s="120"/>
    </row>
    <row r="126" spans="2:16" ht="13.5" thickBot="1" x14ac:dyDescent="0.25">
      <c r="B126" s="120"/>
      <c r="C126" s="127"/>
      <c r="D126" s="120"/>
      <c r="E126" s="120"/>
      <c r="F126" s="120"/>
      <c r="G126" s="120"/>
      <c r="H126" s="146">
        <v>0.19</v>
      </c>
      <c r="I126" s="125"/>
      <c r="J126" s="125"/>
      <c r="K126" s="125"/>
      <c r="L126" s="125"/>
      <c r="M126" s="125"/>
      <c r="N126" s="125"/>
      <c r="O126" s="125"/>
      <c r="P126" s="120"/>
    </row>
    <row r="127" spans="2:16" ht="13.5" thickBot="1" x14ac:dyDescent="0.25">
      <c r="B127" s="120"/>
      <c r="C127" s="127"/>
      <c r="D127" s="120"/>
      <c r="E127" s="120"/>
      <c r="F127" s="120"/>
      <c r="G127" s="120"/>
      <c r="H127" s="146">
        <v>0.19</v>
      </c>
      <c r="I127" s="125"/>
      <c r="J127" s="125"/>
      <c r="K127" s="125"/>
      <c r="L127" s="125"/>
      <c r="M127" s="125"/>
      <c r="N127" s="125"/>
      <c r="O127" s="125"/>
      <c r="P127" s="120"/>
    </row>
    <row r="128" spans="2:16" ht="13.5" thickBot="1" x14ac:dyDescent="0.25">
      <c r="B128" s="120"/>
      <c r="C128" s="127"/>
      <c r="D128" s="120"/>
      <c r="E128" s="120"/>
      <c r="F128" s="120"/>
      <c r="G128" s="120"/>
      <c r="H128" s="146">
        <v>0.19</v>
      </c>
      <c r="I128" s="125"/>
      <c r="J128" s="125"/>
      <c r="K128" s="125"/>
      <c r="L128" s="125"/>
      <c r="M128" s="125"/>
      <c r="N128" s="125"/>
      <c r="O128" s="125"/>
      <c r="P128" s="120"/>
    </row>
    <row r="129" spans="2:16" ht="13.5" thickBot="1" x14ac:dyDescent="0.25">
      <c r="B129" s="120"/>
      <c r="C129" s="127"/>
      <c r="D129" s="120"/>
      <c r="E129" s="120"/>
      <c r="F129" s="120"/>
      <c r="G129" s="120"/>
      <c r="H129" s="146">
        <v>0.19</v>
      </c>
      <c r="I129" s="125"/>
      <c r="J129" s="125"/>
      <c r="K129" s="125"/>
      <c r="L129" s="125"/>
      <c r="M129" s="125"/>
      <c r="N129" s="125"/>
      <c r="O129" s="125"/>
      <c r="P129" s="120"/>
    </row>
    <row r="130" spans="2:16" ht="13.5" thickBot="1" x14ac:dyDescent="0.25">
      <c r="B130" s="120"/>
      <c r="C130" s="127"/>
      <c r="D130" s="120"/>
      <c r="E130" s="120"/>
      <c r="F130" s="120"/>
      <c r="G130" s="120"/>
      <c r="H130" s="146">
        <v>0.19</v>
      </c>
      <c r="I130" s="125"/>
      <c r="J130" s="125"/>
      <c r="K130" s="125"/>
      <c r="L130" s="125"/>
      <c r="M130" s="125"/>
      <c r="N130" s="125"/>
      <c r="O130" s="125"/>
      <c r="P130" s="120"/>
    </row>
    <row r="131" spans="2:16" ht="13.5" thickBot="1" x14ac:dyDescent="0.25">
      <c r="B131" s="120"/>
      <c r="C131" s="127"/>
      <c r="D131" s="120"/>
      <c r="E131" s="120"/>
      <c r="F131" s="120"/>
      <c r="G131" s="120"/>
      <c r="H131" s="146">
        <v>0.19</v>
      </c>
      <c r="I131" s="125"/>
      <c r="J131" s="125"/>
      <c r="K131" s="125"/>
      <c r="L131" s="125"/>
      <c r="M131" s="125"/>
      <c r="N131" s="125"/>
      <c r="O131" s="125"/>
      <c r="P131" s="120"/>
    </row>
    <row r="132" spans="2:16" ht="13.5" thickBot="1" x14ac:dyDescent="0.25">
      <c r="B132" s="120"/>
      <c r="C132" s="127"/>
      <c r="D132" s="120"/>
      <c r="E132" s="120"/>
      <c r="F132" s="120"/>
      <c r="G132" s="120"/>
      <c r="H132" s="146">
        <v>0.19</v>
      </c>
      <c r="I132" s="125"/>
      <c r="J132" s="125"/>
      <c r="K132" s="125"/>
      <c r="L132" s="125"/>
      <c r="M132" s="125"/>
      <c r="N132" s="125"/>
      <c r="O132" s="125"/>
      <c r="P132" s="120"/>
    </row>
    <row r="133" spans="2:16" ht="13.5" thickBot="1" x14ac:dyDescent="0.25">
      <c r="B133" s="120"/>
      <c r="C133" s="127"/>
      <c r="D133" s="120"/>
      <c r="E133" s="120"/>
      <c r="F133" s="120"/>
      <c r="G133" s="120"/>
      <c r="H133" s="146">
        <v>0.19</v>
      </c>
      <c r="I133" s="125"/>
      <c r="J133" s="125"/>
      <c r="K133" s="125"/>
      <c r="L133" s="125"/>
      <c r="M133" s="125"/>
      <c r="N133" s="125"/>
      <c r="O133" s="125"/>
      <c r="P133" s="120"/>
    </row>
    <row r="134" spans="2:16" ht="13.5" thickBot="1" x14ac:dyDescent="0.25">
      <c r="B134" s="120"/>
      <c r="C134" s="127"/>
      <c r="D134" s="120"/>
      <c r="E134" s="120"/>
      <c r="F134" s="120"/>
      <c r="G134" s="120"/>
      <c r="H134" s="146">
        <v>0.19</v>
      </c>
      <c r="I134" s="125"/>
      <c r="J134" s="125"/>
      <c r="K134" s="125"/>
      <c r="L134" s="125"/>
      <c r="M134" s="125"/>
      <c r="N134" s="125"/>
      <c r="O134" s="125"/>
      <c r="P134" s="120"/>
    </row>
    <row r="135" spans="2:16" ht="13.5" thickBot="1" x14ac:dyDescent="0.25">
      <c r="B135" s="120"/>
      <c r="C135" s="127"/>
      <c r="D135" s="120"/>
      <c r="E135" s="120"/>
      <c r="F135" s="120"/>
      <c r="G135" s="120"/>
      <c r="H135" s="146">
        <v>0.19</v>
      </c>
      <c r="I135" s="125"/>
      <c r="J135" s="125"/>
      <c r="K135" s="125"/>
      <c r="L135" s="125"/>
      <c r="M135" s="125"/>
      <c r="N135" s="125"/>
      <c r="O135" s="125"/>
      <c r="P135" s="120"/>
    </row>
    <row r="136" spans="2:16" ht="13.5" thickBot="1" x14ac:dyDescent="0.25">
      <c r="B136" s="120"/>
      <c r="C136" s="127"/>
      <c r="D136" s="120"/>
      <c r="E136" s="120"/>
      <c r="F136" s="120"/>
      <c r="G136" s="120"/>
      <c r="H136" s="146">
        <v>0.19</v>
      </c>
      <c r="I136" s="125"/>
      <c r="J136" s="125"/>
      <c r="K136" s="125"/>
      <c r="L136" s="125"/>
      <c r="M136" s="125"/>
      <c r="N136" s="125"/>
      <c r="O136" s="125"/>
      <c r="P136" s="120"/>
    </row>
    <row r="137" spans="2:16" ht="13.5" thickBot="1" x14ac:dyDescent="0.25">
      <c r="B137" s="120"/>
      <c r="C137" s="127"/>
      <c r="D137" s="120"/>
      <c r="E137" s="120"/>
      <c r="F137" s="120"/>
      <c r="G137" s="120"/>
      <c r="H137" s="146">
        <v>0.19</v>
      </c>
      <c r="I137" s="125"/>
      <c r="J137" s="125"/>
      <c r="K137" s="125"/>
      <c r="L137" s="125"/>
      <c r="M137" s="125"/>
      <c r="N137" s="125"/>
      <c r="O137" s="125"/>
      <c r="P137" s="120"/>
    </row>
    <row r="138" spans="2:16" ht="13.5" thickBot="1" x14ac:dyDescent="0.25">
      <c r="B138" s="120"/>
      <c r="C138" s="127"/>
      <c r="D138" s="120"/>
      <c r="E138" s="120"/>
      <c r="F138" s="120"/>
      <c r="G138" s="120"/>
      <c r="H138" s="146">
        <v>0.19</v>
      </c>
      <c r="I138" s="125"/>
      <c r="J138" s="125"/>
      <c r="K138" s="125"/>
      <c r="L138" s="125"/>
      <c r="M138" s="125"/>
      <c r="N138" s="125"/>
      <c r="O138" s="125"/>
      <c r="P138" s="120"/>
    </row>
    <row r="139" spans="2:16" ht="13.5" thickBot="1" x14ac:dyDescent="0.25">
      <c r="B139" s="120"/>
      <c r="C139" s="127"/>
      <c r="D139" s="120"/>
      <c r="E139" s="120"/>
      <c r="F139" s="120"/>
      <c r="G139" s="120"/>
      <c r="H139" s="146">
        <v>0.19</v>
      </c>
      <c r="I139" s="125"/>
      <c r="J139" s="125"/>
      <c r="K139" s="125"/>
      <c r="L139" s="125"/>
      <c r="M139" s="125"/>
      <c r="N139" s="125"/>
      <c r="O139" s="125"/>
      <c r="P139" s="120"/>
    </row>
    <row r="140" spans="2:16" ht="13.5" thickBot="1" x14ac:dyDescent="0.25">
      <c r="B140" s="120"/>
      <c r="C140" s="127"/>
      <c r="D140" s="120"/>
      <c r="E140" s="120"/>
      <c r="F140" s="120"/>
      <c r="G140" s="120"/>
      <c r="H140" s="146">
        <v>0.19</v>
      </c>
      <c r="I140" s="125"/>
      <c r="J140" s="125"/>
      <c r="K140" s="125"/>
      <c r="L140" s="125"/>
      <c r="M140" s="125"/>
      <c r="N140" s="125"/>
      <c r="O140" s="125"/>
      <c r="P140" s="120"/>
    </row>
    <row r="141" spans="2:16" ht="13.5" thickBot="1" x14ac:dyDescent="0.25">
      <c r="B141" s="120"/>
      <c r="C141" s="127"/>
      <c r="D141" s="120"/>
      <c r="E141" s="120"/>
      <c r="F141" s="120"/>
      <c r="G141" s="120"/>
      <c r="H141" s="146">
        <v>0.19</v>
      </c>
      <c r="I141" s="125"/>
      <c r="J141" s="125"/>
      <c r="K141" s="125"/>
      <c r="L141" s="125"/>
      <c r="M141" s="125"/>
      <c r="N141" s="125"/>
      <c r="O141" s="125"/>
      <c r="P141" s="120"/>
    </row>
    <row r="142" spans="2:16" ht="13.5" thickBot="1" x14ac:dyDescent="0.25">
      <c r="B142" s="120"/>
      <c r="C142" s="127"/>
      <c r="D142" s="120"/>
      <c r="E142" s="120"/>
      <c r="F142" s="120"/>
      <c r="G142" s="120"/>
      <c r="H142" s="146">
        <v>0.19</v>
      </c>
      <c r="I142" s="125"/>
      <c r="J142" s="125"/>
      <c r="K142" s="125"/>
      <c r="L142" s="125"/>
      <c r="M142" s="125"/>
      <c r="N142" s="125"/>
      <c r="O142" s="125"/>
      <c r="P142" s="120"/>
    </row>
    <row r="143" spans="2:16" ht="13.5" thickBot="1" x14ac:dyDescent="0.25">
      <c r="B143" s="120"/>
      <c r="C143" s="127"/>
      <c r="D143" s="120"/>
      <c r="E143" s="120"/>
      <c r="F143" s="120"/>
      <c r="G143" s="120"/>
      <c r="H143" s="146">
        <v>0.19</v>
      </c>
      <c r="I143" s="125"/>
      <c r="J143" s="125"/>
      <c r="K143" s="125"/>
      <c r="L143" s="125"/>
      <c r="M143" s="125"/>
      <c r="N143" s="125"/>
      <c r="O143" s="125"/>
      <c r="P143" s="120"/>
    </row>
    <row r="144" spans="2:16" ht="13.5" thickBot="1" x14ac:dyDescent="0.25">
      <c r="B144" s="120"/>
      <c r="C144" s="127"/>
      <c r="D144" s="120"/>
      <c r="E144" s="120"/>
      <c r="F144" s="120"/>
      <c r="G144" s="120"/>
      <c r="H144" s="146">
        <v>0.19</v>
      </c>
      <c r="I144" s="125"/>
      <c r="J144" s="125"/>
      <c r="K144" s="125"/>
      <c r="L144" s="125"/>
      <c r="M144" s="125"/>
      <c r="N144" s="125"/>
      <c r="O144" s="125"/>
      <c r="P144" s="120"/>
    </row>
    <row r="145" spans="2:16" ht="13.5" thickBot="1" x14ac:dyDescent="0.25">
      <c r="B145" s="120"/>
      <c r="C145" s="127"/>
      <c r="D145" s="120"/>
      <c r="E145" s="120"/>
      <c r="F145" s="120"/>
      <c r="G145" s="120"/>
      <c r="H145" s="146">
        <v>0.19</v>
      </c>
      <c r="I145" s="125"/>
      <c r="J145" s="125"/>
      <c r="K145" s="125"/>
      <c r="L145" s="125"/>
      <c r="M145" s="125"/>
      <c r="N145" s="125"/>
      <c r="O145" s="125"/>
      <c r="P145" s="120"/>
    </row>
    <row r="146" spans="2:16" ht="13.5" thickBot="1" x14ac:dyDescent="0.25">
      <c r="B146" s="120"/>
      <c r="C146" s="127"/>
      <c r="D146" s="120"/>
      <c r="E146" s="120"/>
      <c r="F146" s="120"/>
      <c r="G146" s="120"/>
      <c r="H146" s="146">
        <v>0.19</v>
      </c>
      <c r="I146" s="125"/>
      <c r="J146" s="125"/>
      <c r="K146" s="125"/>
      <c r="L146" s="125"/>
      <c r="M146" s="125"/>
      <c r="N146" s="125"/>
      <c r="O146" s="125"/>
      <c r="P146" s="120"/>
    </row>
    <row r="147" spans="2:16" ht="13.5" thickBot="1" x14ac:dyDescent="0.25">
      <c r="B147" s="120"/>
      <c r="C147" s="127"/>
      <c r="D147" s="120"/>
      <c r="E147" s="120"/>
      <c r="F147" s="120"/>
      <c r="G147" s="120"/>
      <c r="H147" s="146">
        <v>0.19</v>
      </c>
      <c r="I147" s="125"/>
      <c r="J147" s="125"/>
      <c r="K147" s="125"/>
      <c r="L147" s="125"/>
      <c r="M147" s="125"/>
      <c r="N147" s="125"/>
      <c r="O147" s="125"/>
      <c r="P147" s="120"/>
    </row>
    <row r="148" spans="2:16" ht="13.5" thickBot="1" x14ac:dyDescent="0.25">
      <c r="B148" s="120"/>
      <c r="C148" s="127"/>
      <c r="D148" s="120"/>
      <c r="E148" s="120"/>
      <c r="F148" s="120"/>
      <c r="G148" s="120"/>
      <c r="H148" s="146">
        <v>0.19</v>
      </c>
      <c r="I148" s="125"/>
      <c r="J148" s="125"/>
      <c r="K148" s="125"/>
      <c r="L148" s="125"/>
      <c r="M148" s="125"/>
      <c r="N148" s="125"/>
      <c r="O148" s="125"/>
      <c r="P148" s="120"/>
    </row>
    <row r="149" spans="2:16" ht="13.5" thickBot="1" x14ac:dyDescent="0.25">
      <c r="B149" s="120"/>
      <c r="C149" s="127"/>
      <c r="D149" s="120"/>
      <c r="E149" s="120"/>
      <c r="F149" s="120"/>
      <c r="G149" s="120"/>
      <c r="H149" s="146">
        <v>0.19</v>
      </c>
      <c r="I149" s="125"/>
      <c r="J149" s="125"/>
      <c r="K149" s="125"/>
      <c r="L149" s="125"/>
      <c r="M149" s="125"/>
      <c r="N149" s="125"/>
      <c r="O149" s="125"/>
      <c r="P149" s="120"/>
    </row>
    <row r="150" spans="2:16" ht="13.5" thickBot="1" x14ac:dyDescent="0.25">
      <c r="B150" s="120"/>
      <c r="C150" s="127"/>
      <c r="D150" s="120"/>
      <c r="E150" s="120"/>
      <c r="F150" s="120"/>
      <c r="G150" s="120"/>
      <c r="H150" s="146">
        <v>0.19</v>
      </c>
      <c r="I150" s="125"/>
      <c r="J150" s="125"/>
      <c r="K150" s="125"/>
      <c r="L150" s="125"/>
      <c r="M150" s="125"/>
      <c r="N150" s="125"/>
      <c r="O150" s="125"/>
      <c r="P150" s="120"/>
    </row>
    <row r="151" spans="2:16" ht="13.5" thickBot="1" x14ac:dyDescent="0.25">
      <c r="B151" s="120"/>
      <c r="C151" s="127"/>
      <c r="D151" s="120"/>
      <c r="E151" s="120"/>
      <c r="F151" s="120"/>
      <c r="G151" s="120"/>
      <c r="H151" s="146">
        <v>0.19</v>
      </c>
      <c r="I151" s="125"/>
      <c r="J151" s="125"/>
      <c r="K151" s="125"/>
      <c r="L151" s="125"/>
      <c r="M151" s="125"/>
      <c r="N151" s="125"/>
      <c r="O151" s="125"/>
      <c r="P151" s="120"/>
    </row>
    <row r="152" spans="2:16" ht="13.5" thickBot="1" x14ac:dyDescent="0.25">
      <c r="B152" s="120"/>
      <c r="C152" s="127"/>
      <c r="D152" s="120"/>
      <c r="E152" s="120"/>
      <c r="F152" s="120"/>
      <c r="G152" s="120"/>
      <c r="H152" s="146">
        <v>0.19</v>
      </c>
      <c r="I152" s="125"/>
      <c r="J152" s="125"/>
      <c r="K152" s="125"/>
      <c r="L152" s="125"/>
      <c r="M152" s="125"/>
      <c r="N152" s="125"/>
      <c r="O152" s="125"/>
      <c r="P152" s="120"/>
    </row>
    <row r="153" spans="2:16" ht="13.5" thickBot="1" x14ac:dyDescent="0.25">
      <c r="B153" s="120"/>
      <c r="C153" s="127"/>
      <c r="D153" s="120"/>
      <c r="E153" s="120"/>
      <c r="F153" s="120"/>
      <c r="G153" s="120"/>
      <c r="H153" s="146">
        <v>0.19</v>
      </c>
      <c r="I153" s="125"/>
      <c r="J153" s="125"/>
      <c r="K153" s="125"/>
      <c r="L153" s="125"/>
      <c r="M153" s="125"/>
      <c r="N153" s="125"/>
      <c r="O153" s="125"/>
      <c r="P153" s="120"/>
    </row>
    <row r="154" spans="2:16" ht="13.5" thickBot="1" x14ac:dyDescent="0.25">
      <c r="B154" s="120"/>
      <c r="C154" s="127"/>
      <c r="D154" s="120"/>
      <c r="E154" s="120"/>
      <c r="F154" s="120"/>
      <c r="G154" s="120"/>
      <c r="H154" s="146">
        <v>0.19</v>
      </c>
      <c r="I154" s="125"/>
      <c r="J154" s="125"/>
      <c r="K154" s="125"/>
      <c r="L154" s="125"/>
      <c r="M154" s="125"/>
      <c r="N154" s="125"/>
      <c r="O154" s="125"/>
      <c r="P154" s="120"/>
    </row>
    <row r="155" spans="2:16" ht="13.5" thickBot="1" x14ac:dyDescent="0.25">
      <c r="B155" s="120"/>
      <c r="C155" s="127"/>
      <c r="D155" s="120"/>
      <c r="E155" s="120"/>
      <c r="F155" s="120"/>
      <c r="G155" s="120"/>
      <c r="H155" s="146">
        <v>0.19</v>
      </c>
      <c r="I155" s="125"/>
      <c r="J155" s="125"/>
      <c r="K155" s="125"/>
      <c r="L155" s="125"/>
      <c r="M155" s="125"/>
      <c r="N155" s="125"/>
      <c r="O155" s="125"/>
      <c r="P155" s="120"/>
    </row>
    <row r="156" spans="2:16" ht="13.5" thickBot="1" x14ac:dyDescent="0.25">
      <c r="B156" s="120"/>
      <c r="C156" s="127"/>
      <c r="D156" s="120"/>
      <c r="E156" s="120"/>
      <c r="F156" s="120"/>
      <c r="G156" s="120"/>
      <c r="H156" s="146">
        <v>0.19</v>
      </c>
      <c r="I156" s="125"/>
      <c r="J156" s="125"/>
      <c r="K156" s="125"/>
      <c r="L156" s="125"/>
      <c r="M156" s="125"/>
      <c r="N156" s="125"/>
      <c r="O156" s="125"/>
      <c r="P156" s="120"/>
    </row>
    <row r="157" spans="2:16" ht="13.5" thickBot="1" x14ac:dyDescent="0.25">
      <c r="B157" s="120"/>
      <c r="C157" s="127"/>
      <c r="D157" s="120"/>
      <c r="E157" s="120"/>
      <c r="F157" s="120"/>
      <c r="G157" s="120"/>
      <c r="H157" s="146">
        <v>0.19</v>
      </c>
      <c r="I157" s="125"/>
      <c r="J157" s="125"/>
      <c r="K157" s="125"/>
      <c r="L157" s="125"/>
      <c r="M157" s="125"/>
      <c r="N157" s="125"/>
      <c r="O157" s="125"/>
      <c r="P157" s="120"/>
    </row>
    <row r="158" spans="2:16" ht="13.5" thickBot="1" x14ac:dyDescent="0.25">
      <c r="B158" s="120"/>
      <c r="C158" s="127"/>
      <c r="D158" s="120"/>
      <c r="E158" s="120"/>
      <c r="F158" s="120"/>
      <c r="G158" s="120"/>
      <c r="H158" s="146">
        <v>0.19</v>
      </c>
      <c r="I158" s="125"/>
      <c r="J158" s="125"/>
      <c r="K158" s="125"/>
      <c r="L158" s="125"/>
      <c r="M158" s="125"/>
      <c r="N158" s="125"/>
      <c r="O158" s="125"/>
      <c r="P158" s="120"/>
    </row>
    <row r="159" spans="2:16" ht="13.5" thickBot="1" x14ac:dyDescent="0.25">
      <c r="B159" s="120"/>
      <c r="C159" s="127"/>
      <c r="D159" s="120"/>
      <c r="E159" s="120"/>
      <c r="F159" s="120"/>
      <c r="G159" s="120"/>
      <c r="H159" s="146">
        <v>0.19</v>
      </c>
      <c r="I159" s="125"/>
      <c r="J159" s="125"/>
      <c r="K159" s="125"/>
      <c r="L159" s="125"/>
      <c r="M159" s="125"/>
      <c r="N159" s="125"/>
      <c r="O159" s="125"/>
      <c r="P159" s="120"/>
    </row>
    <row r="160" spans="2:16" ht="13.5" thickBot="1" x14ac:dyDescent="0.25">
      <c r="B160" s="120"/>
      <c r="C160" s="127"/>
      <c r="D160" s="120"/>
      <c r="E160" s="120"/>
      <c r="F160" s="120"/>
      <c r="G160" s="120"/>
      <c r="H160" s="146">
        <v>0.19</v>
      </c>
      <c r="I160" s="125"/>
      <c r="J160" s="125"/>
      <c r="K160" s="125"/>
      <c r="L160" s="125"/>
      <c r="M160" s="125"/>
      <c r="N160" s="125"/>
      <c r="O160" s="125"/>
      <c r="P160" s="120"/>
    </row>
    <row r="161" spans="2:16" ht="13.5" thickBot="1" x14ac:dyDescent="0.25">
      <c r="B161" s="120"/>
      <c r="C161" s="127"/>
      <c r="D161" s="120"/>
      <c r="E161" s="120"/>
      <c r="F161" s="120"/>
      <c r="G161" s="120"/>
      <c r="H161" s="146">
        <v>0.19</v>
      </c>
      <c r="I161" s="125"/>
      <c r="J161" s="125"/>
      <c r="K161" s="125"/>
      <c r="L161" s="125"/>
      <c r="M161" s="125"/>
      <c r="N161" s="125"/>
      <c r="O161" s="125"/>
      <c r="P161" s="120"/>
    </row>
    <row r="162" spans="2:16" ht="13.5" thickBot="1" x14ac:dyDescent="0.25">
      <c r="B162" s="120"/>
      <c r="C162" s="127"/>
      <c r="D162" s="120"/>
      <c r="E162" s="120"/>
      <c r="F162" s="120"/>
      <c r="G162" s="120"/>
      <c r="H162" s="146">
        <v>0.19</v>
      </c>
      <c r="I162" s="125"/>
      <c r="J162" s="125"/>
      <c r="K162" s="125"/>
      <c r="L162" s="125"/>
      <c r="M162" s="125"/>
      <c r="N162" s="125"/>
      <c r="O162" s="125"/>
      <c r="P162" s="120"/>
    </row>
    <row r="163" spans="2:16" ht="13.5" thickBot="1" x14ac:dyDescent="0.25">
      <c r="B163" s="120"/>
      <c r="C163" s="127"/>
      <c r="D163" s="120"/>
      <c r="E163" s="120"/>
      <c r="F163" s="120"/>
      <c r="G163" s="120"/>
      <c r="H163" s="146">
        <v>0.19</v>
      </c>
      <c r="I163" s="125"/>
      <c r="J163" s="125"/>
      <c r="K163" s="125"/>
      <c r="L163" s="125"/>
      <c r="M163" s="125"/>
      <c r="N163" s="125"/>
      <c r="O163" s="125"/>
      <c r="P163" s="120"/>
    </row>
    <row r="164" spans="2:16" ht="13.5" thickBot="1" x14ac:dyDescent="0.25">
      <c r="B164" s="120"/>
      <c r="C164" s="127"/>
      <c r="D164" s="120"/>
      <c r="E164" s="120"/>
      <c r="F164" s="120"/>
      <c r="G164" s="120"/>
      <c r="H164" s="146">
        <v>0.19</v>
      </c>
      <c r="I164" s="125"/>
      <c r="J164" s="125"/>
      <c r="K164" s="125"/>
      <c r="L164" s="125"/>
      <c r="M164" s="125"/>
      <c r="N164" s="125"/>
      <c r="O164" s="125"/>
      <c r="P164" s="120"/>
    </row>
    <row r="165" spans="2:16" ht="13.5" thickBot="1" x14ac:dyDescent="0.25">
      <c r="B165" s="120"/>
      <c r="C165" s="127"/>
      <c r="D165" s="120"/>
      <c r="E165" s="120"/>
      <c r="F165" s="120"/>
      <c r="G165" s="120"/>
      <c r="H165" s="146">
        <v>0.19</v>
      </c>
      <c r="I165" s="125"/>
      <c r="J165" s="125"/>
      <c r="K165" s="125"/>
      <c r="L165" s="125"/>
      <c r="M165" s="125"/>
      <c r="N165" s="125"/>
      <c r="O165" s="125"/>
      <c r="P165" s="120"/>
    </row>
    <row r="166" spans="2:16" ht="13.5" thickBot="1" x14ac:dyDescent="0.25">
      <c r="B166" s="120"/>
      <c r="C166" s="127"/>
      <c r="D166" s="120"/>
      <c r="E166" s="120"/>
      <c r="F166" s="120"/>
      <c r="G166" s="120"/>
      <c r="H166" s="146">
        <v>0.19</v>
      </c>
      <c r="I166" s="125"/>
      <c r="J166" s="125"/>
      <c r="K166" s="125"/>
      <c r="L166" s="125"/>
      <c r="M166" s="125"/>
      <c r="N166" s="125"/>
      <c r="O166" s="125"/>
      <c r="P166" s="120"/>
    </row>
    <row r="167" spans="2:16" ht="13.5" thickBot="1" x14ac:dyDescent="0.25">
      <c r="B167" s="120"/>
      <c r="C167" s="127"/>
      <c r="D167" s="120"/>
      <c r="E167" s="120"/>
      <c r="F167" s="120"/>
      <c r="G167" s="120"/>
      <c r="H167" s="146">
        <v>0.19</v>
      </c>
      <c r="I167" s="125"/>
      <c r="J167" s="125"/>
      <c r="K167" s="125"/>
      <c r="L167" s="125"/>
      <c r="M167" s="125"/>
      <c r="N167" s="125"/>
      <c r="O167" s="125"/>
      <c r="P167" s="120"/>
    </row>
    <row r="168" spans="2:16" ht="13.5" thickBot="1" x14ac:dyDescent="0.25">
      <c r="B168" s="120"/>
      <c r="C168" s="127"/>
      <c r="D168" s="120"/>
      <c r="E168" s="120"/>
      <c r="F168" s="120"/>
      <c r="G168" s="120"/>
      <c r="H168" s="146">
        <v>0.19</v>
      </c>
      <c r="I168" s="125"/>
      <c r="J168" s="125"/>
      <c r="K168" s="125"/>
      <c r="L168" s="125"/>
      <c r="M168" s="125"/>
      <c r="N168" s="125"/>
      <c r="O168" s="125"/>
      <c r="P168" s="120"/>
    </row>
    <row r="169" spans="2:16" ht="13.5" thickBot="1" x14ac:dyDescent="0.25">
      <c r="B169" s="120"/>
      <c r="C169" s="127"/>
      <c r="D169" s="120"/>
      <c r="E169" s="120"/>
      <c r="F169" s="120"/>
      <c r="G169" s="120"/>
      <c r="H169" s="146">
        <v>0.19</v>
      </c>
      <c r="I169" s="125"/>
      <c r="J169" s="125"/>
      <c r="K169" s="125"/>
      <c r="L169" s="125"/>
      <c r="M169" s="125"/>
      <c r="N169" s="125"/>
      <c r="O169" s="125"/>
      <c r="P169" s="120"/>
    </row>
    <row r="170" spans="2:16" ht="13.5" thickBot="1" x14ac:dyDescent="0.25">
      <c r="B170" s="120"/>
      <c r="C170" s="127"/>
      <c r="D170" s="120"/>
      <c r="E170" s="120"/>
      <c r="F170" s="120"/>
      <c r="G170" s="120"/>
      <c r="H170" s="146">
        <v>0.19</v>
      </c>
      <c r="I170" s="125"/>
      <c r="J170" s="125"/>
      <c r="K170" s="125"/>
      <c r="L170" s="125"/>
      <c r="M170" s="125"/>
      <c r="N170" s="125"/>
      <c r="O170" s="125"/>
      <c r="P170" s="120"/>
    </row>
    <row r="171" spans="2:16" ht="13.5" thickBot="1" x14ac:dyDescent="0.25">
      <c r="B171" s="120"/>
      <c r="C171" s="127"/>
      <c r="D171" s="120"/>
      <c r="E171" s="120"/>
      <c r="F171" s="120"/>
      <c r="G171" s="120"/>
      <c r="H171" s="146">
        <v>0.19</v>
      </c>
      <c r="I171" s="125"/>
      <c r="J171" s="125"/>
      <c r="K171" s="125"/>
      <c r="L171" s="125"/>
      <c r="M171" s="125"/>
      <c r="N171" s="125"/>
      <c r="O171" s="125"/>
      <c r="P171" s="120"/>
    </row>
    <row r="172" spans="2:16" ht="13.5" thickBot="1" x14ac:dyDescent="0.25">
      <c r="B172" s="120"/>
      <c r="C172" s="127"/>
      <c r="D172" s="120"/>
      <c r="E172" s="120"/>
      <c r="F172" s="120"/>
      <c r="G172" s="120"/>
      <c r="H172" s="146">
        <v>0.19</v>
      </c>
      <c r="I172" s="125"/>
      <c r="J172" s="125"/>
      <c r="K172" s="125"/>
      <c r="L172" s="125"/>
      <c r="M172" s="125"/>
      <c r="N172" s="125"/>
      <c r="O172" s="125"/>
      <c r="P172" s="120"/>
    </row>
    <row r="173" spans="2:16" ht="13.5" thickBot="1" x14ac:dyDescent="0.25">
      <c r="B173" s="120"/>
      <c r="C173" s="127"/>
      <c r="D173" s="120"/>
      <c r="E173" s="120"/>
      <c r="F173" s="120"/>
      <c r="G173" s="120"/>
      <c r="H173" s="146">
        <v>0.19</v>
      </c>
      <c r="I173" s="125"/>
      <c r="J173" s="125"/>
      <c r="K173" s="125"/>
      <c r="L173" s="125"/>
      <c r="M173" s="125"/>
      <c r="N173" s="125"/>
      <c r="O173" s="125"/>
      <c r="P173" s="120"/>
    </row>
    <row r="174" spans="2:16" ht="13.5" thickBot="1" x14ac:dyDescent="0.25">
      <c r="B174" s="120"/>
      <c r="C174" s="127"/>
      <c r="D174" s="120"/>
      <c r="E174" s="120"/>
      <c r="F174" s="120"/>
      <c r="G174" s="120"/>
      <c r="H174" s="146">
        <v>0.19</v>
      </c>
      <c r="I174" s="125"/>
      <c r="J174" s="125"/>
      <c r="K174" s="125"/>
      <c r="L174" s="125"/>
      <c r="M174" s="125"/>
      <c r="N174" s="125"/>
      <c r="O174" s="125"/>
      <c r="P174" s="120"/>
    </row>
    <row r="175" spans="2:16" ht="13.5" thickBot="1" x14ac:dyDescent="0.25">
      <c r="B175" s="120"/>
      <c r="C175" s="127"/>
      <c r="D175" s="120"/>
      <c r="E175" s="120"/>
      <c r="F175" s="120"/>
      <c r="G175" s="120"/>
      <c r="H175" s="146">
        <v>0.19</v>
      </c>
      <c r="I175" s="125"/>
      <c r="J175" s="125"/>
      <c r="K175" s="125"/>
      <c r="L175" s="125"/>
      <c r="M175" s="125"/>
      <c r="N175" s="125"/>
      <c r="O175" s="125"/>
      <c r="P175" s="120"/>
    </row>
    <row r="176" spans="2:16" ht="13.5" thickBot="1" x14ac:dyDescent="0.25">
      <c r="B176" s="120"/>
      <c r="C176" s="127"/>
      <c r="D176" s="120"/>
      <c r="E176" s="120"/>
      <c r="F176" s="120"/>
      <c r="G176" s="120"/>
      <c r="H176" s="146">
        <v>0.19</v>
      </c>
      <c r="I176" s="125"/>
      <c r="J176" s="125"/>
      <c r="K176" s="125"/>
      <c r="L176" s="125"/>
      <c r="M176" s="125"/>
      <c r="N176" s="125"/>
      <c r="O176" s="125"/>
      <c r="P176" s="120"/>
    </row>
    <row r="177" spans="2:16" ht="13.5" thickBot="1" x14ac:dyDescent="0.25">
      <c r="B177" s="120"/>
      <c r="C177" s="127"/>
      <c r="D177" s="120"/>
      <c r="E177" s="120"/>
      <c r="F177" s="120"/>
      <c r="G177" s="120"/>
      <c r="H177" s="146">
        <v>0.19</v>
      </c>
      <c r="I177" s="125"/>
      <c r="J177" s="125"/>
      <c r="K177" s="125"/>
      <c r="L177" s="125"/>
      <c r="M177" s="125"/>
      <c r="N177" s="125"/>
      <c r="O177" s="125"/>
      <c r="P177" s="120"/>
    </row>
    <row r="178" spans="2:16" ht="13.5" thickBot="1" x14ac:dyDescent="0.25">
      <c r="B178" s="120"/>
      <c r="C178" s="127"/>
      <c r="D178" s="120"/>
      <c r="E178" s="120"/>
      <c r="F178" s="120"/>
      <c r="G178" s="120"/>
      <c r="H178" s="146">
        <v>0.19</v>
      </c>
      <c r="I178" s="125"/>
      <c r="J178" s="125"/>
      <c r="K178" s="125"/>
      <c r="L178" s="125"/>
      <c r="M178" s="125"/>
      <c r="N178" s="125"/>
      <c r="O178" s="125"/>
      <c r="P178" s="120"/>
    </row>
    <row r="179" spans="2:16" ht="13.5" thickBot="1" x14ac:dyDescent="0.25">
      <c r="B179" s="120"/>
      <c r="C179" s="127"/>
      <c r="D179" s="120"/>
      <c r="E179" s="120"/>
      <c r="F179" s="120"/>
      <c r="G179" s="120"/>
      <c r="H179" s="146">
        <v>0.19</v>
      </c>
      <c r="I179" s="125"/>
      <c r="J179" s="125"/>
      <c r="K179" s="125"/>
      <c r="L179" s="125"/>
      <c r="M179" s="125"/>
      <c r="N179" s="125"/>
      <c r="O179" s="125"/>
      <c r="P179" s="120"/>
    </row>
    <row r="180" spans="2:16" ht="13.5" thickBot="1" x14ac:dyDescent="0.25">
      <c r="B180" s="120"/>
      <c r="C180" s="127"/>
      <c r="D180" s="120"/>
      <c r="E180" s="120"/>
      <c r="F180" s="120"/>
      <c r="G180" s="120"/>
      <c r="H180" s="146">
        <v>0.19</v>
      </c>
      <c r="I180" s="125"/>
      <c r="J180" s="125"/>
      <c r="K180" s="125"/>
      <c r="L180" s="125"/>
      <c r="M180" s="125"/>
      <c r="N180" s="125"/>
      <c r="O180" s="125"/>
      <c r="P180" s="120"/>
    </row>
    <row r="181" spans="2:16" ht="13.5" thickBot="1" x14ac:dyDescent="0.25">
      <c r="B181" s="120"/>
      <c r="C181" s="127"/>
      <c r="D181" s="120"/>
      <c r="E181" s="120"/>
      <c r="F181" s="120"/>
      <c r="G181" s="120"/>
      <c r="H181" s="146">
        <v>0.19</v>
      </c>
      <c r="I181" s="125"/>
      <c r="J181" s="125"/>
      <c r="K181" s="125"/>
      <c r="L181" s="125"/>
      <c r="M181" s="125"/>
      <c r="N181" s="125"/>
      <c r="O181" s="125"/>
      <c r="P181" s="120"/>
    </row>
    <row r="182" spans="2:16" ht="13.5" thickBot="1" x14ac:dyDescent="0.25">
      <c r="B182" s="120"/>
      <c r="C182" s="127"/>
      <c r="D182" s="120"/>
      <c r="E182" s="120"/>
      <c r="F182" s="120"/>
      <c r="G182" s="120"/>
      <c r="H182" s="146">
        <v>0.19</v>
      </c>
      <c r="I182" s="125"/>
      <c r="J182" s="125"/>
      <c r="K182" s="125"/>
      <c r="L182" s="125"/>
      <c r="M182" s="125"/>
      <c r="N182" s="125"/>
      <c r="O182" s="125"/>
      <c r="P182" s="120"/>
    </row>
    <row r="183" spans="2:16" ht="13.5" thickBot="1" x14ac:dyDescent="0.25">
      <c r="B183" s="120"/>
      <c r="C183" s="127"/>
      <c r="D183" s="120"/>
      <c r="E183" s="120"/>
      <c r="F183" s="120"/>
      <c r="G183" s="120"/>
      <c r="H183" s="146">
        <v>0.19</v>
      </c>
      <c r="I183" s="125"/>
      <c r="J183" s="125"/>
      <c r="K183" s="125"/>
      <c r="L183" s="125"/>
      <c r="M183" s="125"/>
      <c r="N183" s="125"/>
      <c r="O183" s="125"/>
      <c r="P183" s="120"/>
    </row>
    <row r="184" spans="2:16" ht="13.5" thickBot="1" x14ac:dyDescent="0.25">
      <c r="B184" s="120"/>
      <c r="C184" s="127"/>
      <c r="D184" s="120"/>
      <c r="E184" s="120"/>
      <c r="F184" s="120"/>
      <c r="G184" s="120"/>
      <c r="H184" s="146">
        <v>0.19</v>
      </c>
      <c r="I184" s="125"/>
      <c r="J184" s="125"/>
      <c r="K184" s="125"/>
      <c r="L184" s="125"/>
      <c r="M184" s="125"/>
      <c r="N184" s="125"/>
      <c r="O184" s="125"/>
      <c r="P184" s="120"/>
    </row>
    <row r="185" spans="2:16" ht="13.5" thickBot="1" x14ac:dyDescent="0.25">
      <c r="B185" s="120"/>
      <c r="C185" s="127"/>
      <c r="D185" s="120"/>
      <c r="E185" s="120"/>
      <c r="F185" s="120"/>
      <c r="G185" s="120"/>
      <c r="H185" s="146">
        <v>0.19</v>
      </c>
      <c r="I185" s="125"/>
      <c r="J185" s="125"/>
      <c r="K185" s="125"/>
      <c r="L185" s="125"/>
      <c r="M185" s="125"/>
      <c r="N185" s="125"/>
      <c r="O185" s="125"/>
      <c r="P185" s="120"/>
    </row>
    <row r="186" spans="2:16" ht="13.5" thickBot="1" x14ac:dyDescent="0.25">
      <c r="B186" s="120"/>
      <c r="C186" s="127"/>
      <c r="D186" s="120"/>
      <c r="E186" s="120"/>
      <c r="F186" s="120"/>
      <c r="G186" s="120"/>
      <c r="H186" s="146">
        <v>0.19</v>
      </c>
      <c r="I186" s="125"/>
      <c r="J186" s="125"/>
      <c r="K186" s="125"/>
      <c r="L186" s="125"/>
      <c r="M186" s="125"/>
      <c r="N186" s="125"/>
      <c r="O186" s="125"/>
      <c r="P186" s="120"/>
    </row>
    <row r="187" spans="2:16" ht="13.5" thickBot="1" x14ac:dyDescent="0.25">
      <c r="B187" s="120"/>
      <c r="C187" s="127"/>
      <c r="D187" s="120"/>
      <c r="E187" s="120"/>
      <c r="F187" s="120"/>
      <c r="G187" s="120"/>
      <c r="H187" s="146">
        <v>0.19</v>
      </c>
      <c r="I187" s="125"/>
      <c r="J187" s="125"/>
      <c r="K187" s="125"/>
      <c r="L187" s="125"/>
      <c r="M187" s="125"/>
      <c r="N187" s="125"/>
      <c r="O187" s="125"/>
      <c r="P187" s="120"/>
    </row>
    <row r="188" spans="2:16" ht="13.5" thickBot="1" x14ac:dyDescent="0.25">
      <c r="B188" s="120"/>
      <c r="C188" s="127"/>
      <c r="D188" s="120"/>
      <c r="E188" s="120"/>
      <c r="F188" s="120"/>
      <c r="G188" s="120"/>
      <c r="H188" s="146">
        <v>0.19</v>
      </c>
      <c r="I188" s="125"/>
      <c r="J188" s="125"/>
      <c r="K188" s="125"/>
      <c r="L188" s="125"/>
      <c r="M188" s="125"/>
      <c r="N188" s="125"/>
      <c r="O188" s="125"/>
      <c r="P188" s="120"/>
    </row>
    <row r="189" spans="2:16" ht="13.5" thickBot="1" x14ac:dyDescent="0.25">
      <c r="B189" s="120"/>
      <c r="C189" s="127"/>
      <c r="D189" s="120"/>
      <c r="E189" s="120"/>
      <c r="F189" s="120"/>
      <c r="G189" s="120"/>
      <c r="H189" s="146">
        <v>0.19</v>
      </c>
      <c r="I189" s="125"/>
      <c r="J189" s="125"/>
      <c r="K189" s="125"/>
      <c r="L189" s="125"/>
      <c r="M189" s="125"/>
      <c r="N189" s="125"/>
      <c r="O189" s="125"/>
      <c r="P189" s="120"/>
    </row>
    <row r="190" spans="2:16" ht="13.5" thickBot="1" x14ac:dyDescent="0.25">
      <c r="B190" s="120"/>
      <c r="C190" s="127"/>
      <c r="D190" s="120"/>
      <c r="E190" s="120"/>
      <c r="F190" s="120"/>
      <c r="G190" s="120"/>
      <c r="H190" s="146">
        <v>0.19</v>
      </c>
      <c r="I190" s="125"/>
      <c r="J190" s="125"/>
      <c r="K190" s="125"/>
      <c r="L190" s="125"/>
      <c r="M190" s="125"/>
      <c r="N190" s="125"/>
      <c r="O190" s="125"/>
      <c r="P190" s="120"/>
    </row>
    <row r="191" spans="2:16" ht="13.5" thickBot="1" x14ac:dyDescent="0.25">
      <c r="B191" s="120"/>
      <c r="C191" s="127"/>
      <c r="D191" s="120"/>
      <c r="E191" s="120"/>
      <c r="F191" s="120"/>
      <c r="G191" s="120"/>
      <c r="H191" s="146">
        <v>0.19</v>
      </c>
      <c r="I191" s="125"/>
      <c r="J191" s="125"/>
      <c r="K191" s="125"/>
      <c r="L191" s="125"/>
      <c r="M191" s="125"/>
      <c r="N191" s="125"/>
      <c r="O191" s="125"/>
      <c r="P191" s="120"/>
    </row>
    <row r="192" spans="2:16" ht="13.5" thickBot="1" x14ac:dyDescent="0.25">
      <c r="B192" s="120"/>
      <c r="C192" s="127"/>
      <c r="D192" s="120"/>
      <c r="E192" s="120"/>
      <c r="F192" s="120"/>
      <c r="G192" s="120"/>
      <c r="H192" s="146">
        <v>0.19</v>
      </c>
      <c r="I192" s="125"/>
      <c r="J192" s="125"/>
      <c r="K192" s="125"/>
      <c r="L192" s="125"/>
      <c r="M192" s="125"/>
      <c r="N192" s="125"/>
      <c r="O192" s="125"/>
      <c r="P192" s="120"/>
    </row>
    <row r="193" spans="2:16" ht="13.5" thickBot="1" x14ac:dyDescent="0.25">
      <c r="B193" s="120"/>
      <c r="C193" s="127"/>
      <c r="D193" s="120"/>
      <c r="E193" s="120"/>
      <c r="F193" s="120"/>
      <c r="G193" s="120"/>
      <c r="H193" s="146">
        <v>0.19</v>
      </c>
      <c r="I193" s="125"/>
      <c r="J193" s="125"/>
      <c r="K193" s="125"/>
      <c r="L193" s="125"/>
      <c r="M193" s="125"/>
      <c r="N193" s="125"/>
      <c r="O193" s="125"/>
      <c r="P193" s="120"/>
    </row>
    <row r="194" spans="2:16" ht="13.5" thickBot="1" x14ac:dyDescent="0.25">
      <c r="B194" s="120"/>
      <c r="C194" s="127"/>
      <c r="D194" s="120"/>
      <c r="E194" s="120"/>
      <c r="F194" s="120"/>
      <c r="G194" s="120"/>
      <c r="H194" s="146">
        <v>0.19</v>
      </c>
      <c r="I194" s="125"/>
      <c r="J194" s="125"/>
      <c r="K194" s="125"/>
      <c r="L194" s="125"/>
      <c r="M194" s="125"/>
      <c r="N194" s="125"/>
      <c r="O194" s="125"/>
      <c r="P194" s="120"/>
    </row>
    <row r="195" spans="2:16" ht="13.5" thickBot="1" x14ac:dyDescent="0.25">
      <c r="B195" s="120"/>
      <c r="C195" s="127"/>
      <c r="D195" s="120"/>
      <c r="E195" s="120"/>
      <c r="F195" s="120"/>
      <c r="G195" s="120"/>
      <c r="H195" s="146">
        <v>0.19</v>
      </c>
      <c r="I195" s="125"/>
      <c r="J195" s="125"/>
      <c r="K195" s="125"/>
      <c r="L195" s="125"/>
      <c r="M195" s="125"/>
      <c r="N195" s="125"/>
      <c r="O195" s="125"/>
      <c r="P195" s="120"/>
    </row>
    <row r="196" spans="2:16" ht="13.5" thickBot="1" x14ac:dyDescent="0.25">
      <c r="B196" s="120"/>
      <c r="C196" s="127"/>
      <c r="D196" s="120"/>
      <c r="E196" s="120"/>
      <c r="F196" s="120"/>
      <c r="G196" s="120"/>
      <c r="H196" s="146">
        <v>0.19</v>
      </c>
      <c r="I196" s="125"/>
      <c r="J196" s="125"/>
      <c r="K196" s="125"/>
      <c r="L196" s="125"/>
      <c r="M196" s="125"/>
      <c r="N196" s="125"/>
      <c r="O196" s="125"/>
      <c r="P196" s="120"/>
    </row>
    <row r="197" spans="2:16" ht="13.5" thickBot="1" x14ac:dyDescent="0.25">
      <c r="B197" s="120"/>
      <c r="C197" s="127"/>
      <c r="D197" s="120"/>
      <c r="E197" s="120"/>
      <c r="F197" s="120"/>
      <c r="G197" s="120"/>
      <c r="H197" s="146">
        <v>0.19</v>
      </c>
      <c r="I197" s="125"/>
      <c r="J197" s="125"/>
      <c r="K197" s="125"/>
      <c r="L197" s="125"/>
      <c r="M197" s="125"/>
      <c r="N197" s="125"/>
      <c r="O197" s="125"/>
      <c r="P197" s="120"/>
    </row>
    <row r="198" spans="2:16" ht="13.5" thickBot="1" x14ac:dyDescent="0.25">
      <c r="B198" s="120"/>
      <c r="C198" s="127"/>
      <c r="D198" s="120"/>
      <c r="E198" s="120"/>
      <c r="F198" s="120"/>
      <c r="G198" s="120"/>
      <c r="H198" s="146">
        <v>0.19</v>
      </c>
      <c r="I198" s="125"/>
      <c r="J198" s="125"/>
      <c r="K198" s="125"/>
      <c r="L198" s="125"/>
      <c r="M198" s="125"/>
      <c r="N198" s="125"/>
      <c r="O198" s="125"/>
      <c r="P198" s="120"/>
    </row>
    <row r="199" spans="2:16" ht="13.5" thickBot="1" x14ac:dyDescent="0.25">
      <c r="B199" s="120"/>
      <c r="C199" s="127"/>
      <c r="D199" s="120"/>
      <c r="E199" s="120"/>
      <c r="F199" s="120"/>
      <c r="G199" s="120"/>
      <c r="H199" s="146">
        <v>0.19</v>
      </c>
      <c r="I199" s="125"/>
      <c r="J199" s="125"/>
      <c r="K199" s="125"/>
      <c r="L199" s="125"/>
      <c r="M199" s="125"/>
      <c r="N199" s="125"/>
      <c r="O199" s="125"/>
      <c r="P199" s="120"/>
    </row>
    <row r="200" spans="2:16" ht="13.5" thickBot="1" x14ac:dyDescent="0.25">
      <c r="B200" s="120"/>
      <c r="C200" s="127"/>
      <c r="D200" s="120"/>
      <c r="E200" s="120"/>
      <c r="F200" s="120"/>
      <c r="G200" s="120"/>
      <c r="H200" s="146">
        <v>0.19</v>
      </c>
      <c r="I200" s="125"/>
      <c r="J200" s="125"/>
      <c r="K200" s="125"/>
      <c r="L200" s="125"/>
      <c r="M200" s="125"/>
      <c r="N200" s="125"/>
      <c r="O200" s="125"/>
      <c r="P200" s="120"/>
    </row>
    <row r="201" spans="2:16" ht="13.5" thickBot="1" x14ac:dyDescent="0.25">
      <c r="B201" s="120"/>
      <c r="C201" s="127"/>
      <c r="D201" s="120"/>
      <c r="E201" s="120"/>
      <c r="F201" s="120"/>
      <c r="G201" s="120"/>
      <c r="H201" s="146">
        <v>0.19</v>
      </c>
      <c r="I201" s="125"/>
      <c r="J201" s="125"/>
      <c r="K201" s="125"/>
      <c r="L201" s="125"/>
      <c r="M201" s="125"/>
      <c r="N201" s="125"/>
      <c r="O201" s="125"/>
      <c r="P201" s="120"/>
    </row>
    <row r="202" spans="2:16" ht="13.5" thickBot="1" x14ac:dyDescent="0.25">
      <c r="B202" s="120"/>
      <c r="C202" s="127"/>
      <c r="D202" s="120"/>
      <c r="E202" s="120"/>
      <c r="F202" s="120"/>
      <c r="G202" s="120"/>
      <c r="H202" s="146">
        <v>0.19</v>
      </c>
      <c r="I202" s="125"/>
      <c r="J202" s="125"/>
      <c r="K202" s="125"/>
      <c r="L202" s="125"/>
      <c r="M202" s="125"/>
      <c r="N202" s="125"/>
      <c r="O202" s="125"/>
      <c r="P202" s="120"/>
    </row>
    <row r="203" spans="2:16" ht="13.5" thickBot="1" x14ac:dyDescent="0.25">
      <c r="B203" s="120"/>
      <c r="C203" s="127"/>
      <c r="D203" s="120"/>
      <c r="E203" s="120"/>
      <c r="F203" s="120"/>
      <c r="G203" s="120"/>
      <c r="H203" s="146">
        <v>0.19</v>
      </c>
      <c r="I203" s="125"/>
      <c r="J203" s="125"/>
      <c r="K203" s="125"/>
      <c r="L203" s="125"/>
      <c r="M203" s="125"/>
      <c r="N203" s="125"/>
      <c r="O203" s="125"/>
      <c r="P203" s="120"/>
    </row>
    <row r="204" spans="2:16" ht="13.5" thickBot="1" x14ac:dyDescent="0.25">
      <c r="B204" s="120"/>
      <c r="C204" s="127"/>
      <c r="D204" s="120"/>
      <c r="E204" s="120"/>
      <c r="F204" s="120"/>
      <c r="G204" s="120"/>
      <c r="H204" s="146">
        <v>0.19</v>
      </c>
      <c r="I204" s="125"/>
      <c r="J204" s="125"/>
      <c r="K204" s="125"/>
      <c r="L204" s="125"/>
      <c r="M204" s="125"/>
      <c r="N204" s="125"/>
      <c r="O204" s="125"/>
      <c r="P204" s="120"/>
    </row>
    <row r="205" spans="2:16" ht="13.5" thickBot="1" x14ac:dyDescent="0.25">
      <c r="B205" s="120"/>
      <c r="C205" s="127"/>
      <c r="D205" s="120"/>
      <c r="E205" s="120"/>
      <c r="F205" s="120"/>
      <c r="G205" s="120"/>
      <c r="H205" s="146">
        <v>0.19</v>
      </c>
      <c r="I205" s="125"/>
      <c r="J205" s="125"/>
      <c r="K205" s="125"/>
      <c r="L205" s="125"/>
      <c r="M205" s="125"/>
      <c r="N205" s="125"/>
      <c r="O205" s="125"/>
      <c r="P205" s="120"/>
    </row>
    <row r="206" spans="2:16" ht="13.5" thickBot="1" x14ac:dyDescent="0.25">
      <c r="B206" s="120"/>
      <c r="C206" s="127"/>
      <c r="D206" s="120"/>
      <c r="E206" s="120"/>
      <c r="F206" s="120"/>
      <c r="G206" s="120"/>
      <c r="H206" s="146">
        <v>0.19</v>
      </c>
      <c r="I206" s="125"/>
      <c r="J206" s="125"/>
      <c r="K206" s="125"/>
      <c r="L206" s="125"/>
      <c r="M206" s="125"/>
      <c r="N206" s="125"/>
      <c r="O206" s="125"/>
      <c r="P206" s="120"/>
    </row>
    <row r="207" spans="2:16" ht="13.5" thickBot="1" x14ac:dyDescent="0.25">
      <c r="B207" s="120"/>
      <c r="C207" s="127"/>
      <c r="D207" s="120"/>
      <c r="E207" s="120"/>
      <c r="F207" s="120"/>
      <c r="G207" s="120"/>
      <c r="H207" s="146">
        <v>0.19</v>
      </c>
      <c r="I207" s="125"/>
      <c r="J207" s="125"/>
      <c r="K207" s="125"/>
      <c r="L207" s="125"/>
      <c r="M207" s="125"/>
      <c r="N207" s="125"/>
      <c r="O207" s="125"/>
      <c r="P207" s="120"/>
    </row>
    <row r="208" spans="2:16" ht="13.5" thickBot="1" x14ac:dyDescent="0.25">
      <c r="B208" s="120"/>
      <c r="C208" s="127"/>
      <c r="D208" s="120"/>
      <c r="E208" s="120"/>
      <c r="F208" s="120"/>
      <c r="G208" s="120"/>
      <c r="H208" s="146">
        <v>0.19</v>
      </c>
      <c r="I208" s="125"/>
      <c r="J208" s="125"/>
      <c r="K208" s="125"/>
      <c r="L208" s="125"/>
      <c r="M208" s="125"/>
      <c r="N208" s="125"/>
      <c r="O208" s="125"/>
      <c r="P208" s="120"/>
    </row>
    <row r="209" spans="2:16" ht="13.5" thickBot="1" x14ac:dyDescent="0.25">
      <c r="B209" s="120"/>
      <c r="C209" s="127"/>
      <c r="D209" s="120"/>
      <c r="E209" s="120"/>
      <c r="F209" s="120"/>
      <c r="G209" s="120"/>
      <c r="H209" s="146">
        <v>0.19</v>
      </c>
      <c r="I209" s="125"/>
      <c r="J209" s="125"/>
      <c r="K209" s="125"/>
      <c r="L209" s="125"/>
      <c r="M209" s="125"/>
      <c r="N209" s="125"/>
      <c r="O209" s="125"/>
      <c r="P209" s="120"/>
    </row>
    <row r="210" spans="2:16" ht="13.5" thickBot="1" x14ac:dyDescent="0.25">
      <c r="B210" s="120"/>
      <c r="C210" s="127"/>
      <c r="D210" s="120"/>
      <c r="E210" s="120"/>
      <c r="F210" s="120"/>
      <c r="G210" s="120"/>
      <c r="H210" s="146">
        <v>0.19</v>
      </c>
      <c r="I210" s="125"/>
      <c r="J210" s="125"/>
      <c r="K210" s="125"/>
      <c r="L210" s="125"/>
      <c r="M210" s="125"/>
      <c r="N210" s="125"/>
      <c r="O210" s="125"/>
      <c r="P210" s="120"/>
    </row>
    <row r="211" spans="2:16" ht="13.5" thickBot="1" x14ac:dyDescent="0.25">
      <c r="B211" s="120"/>
      <c r="C211" s="127"/>
      <c r="D211" s="120"/>
      <c r="E211" s="120"/>
      <c r="F211" s="120"/>
      <c r="G211" s="120"/>
      <c r="H211" s="146">
        <v>0.19</v>
      </c>
      <c r="I211" s="125"/>
      <c r="J211" s="125"/>
      <c r="K211" s="125"/>
      <c r="L211" s="125"/>
      <c r="M211" s="125"/>
      <c r="N211" s="125"/>
      <c r="O211" s="125"/>
      <c r="P211" s="120"/>
    </row>
    <row r="212" spans="2:16" ht="13.5" thickBot="1" x14ac:dyDescent="0.25">
      <c r="B212" s="120"/>
      <c r="C212" s="127"/>
      <c r="D212" s="120"/>
      <c r="E212" s="120"/>
      <c r="F212" s="120"/>
      <c r="G212" s="120"/>
      <c r="H212" s="146">
        <v>0.19</v>
      </c>
      <c r="I212" s="125"/>
      <c r="J212" s="125"/>
      <c r="K212" s="125"/>
      <c r="L212" s="125"/>
      <c r="M212" s="125"/>
      <c r="N212" s="125"/>
      <c r="O212" s="125"/>
      <c r="P212" s="120"/>
    </row>
    <row r="213" spans="2:16" ht="13.5" thickBot="1" x14ac:dyDescent="0.25">
      <c r="B213" s="120"/>
      <c r="C213" s="127"/>
      <c r="D213" s="120"/>
      <c r="E213" s="120"/>
      <c r="F213" s="120"/>
      <c r="G213" s="120"/>
      <c r="H213" s="146">
        <v>0.19</v>
      </c>
      <c r="I213" s="125"/>
      <c r="J213" s="125"/>
      <c r="K213" s="125"/>
      <c r="L213" s="125"/>
      <c r="M213" s="125"/>
      <c r="N213" s="125"/>
      <c r="O213" s="125"/>
      <c r="P213" s="120"/>
    </row>
    <row r="214" spans="2:16" ht="13.5" thickBot="1" x14ac:dyDescent="0.25">
      <c r="B214" s="120"/>
      <c r="C214" s="127"/>
      <c r="D214" s="120"/>
      <c r="E214" s="120"/>
      <c r="F214" s="120"/>
      <c r="G214" s="120"/>
      <c r="H214" s="146">
        <v>0.19</v>
      </c>
      <c r="I214" s="125"/>
      <c r="J214" s="125"/>
      <c r="K214" s="125"/>
      <c r="L214" s="125"/>
      <c r="M214" s="125"/>
      <c r="N214" s="125"/>
      <c r="O214" s="125"/>
      <c r="P214" s="120"/>
    </row>
    <row r="215" spans="2:16" ht="13.5" thickBot="1" x14ac:dyDescent="0.25">
      <c r="B215" s="120"/>
      <c r="C215" s="127"/>
      <c r="D215" s="120"/>
      <c r="E215" s="120"/>
      <c r="F215" s="120"/>
      <c r="G215" s="120"/>
      <c r="H215" s="146">
        <v>0.19</v>
      </c>
      <c r="I215" s="125"/>
      <c r="J215" s="125"/>
      <c r="K215" s="125"/>
      <c r="L215" s="125"/>
      <c r="M215" s="125"/>
      <c r="N215" s="125"/>
      <c r="O215" s="125"/>
      <c r="P215" s="120"/>
    </row>
    <row r="216" spans="2:16" ht="13.5" thickBot="1" x14ac:dyDescent="0.25">
      <c r="B216" s="120"/>
      <c r="C216" s="127"/>
      <c r="D216" s="120"/>
      <c r="E216" s="120"/>
      <c r="F216" s="120"/>
      <c r="G216" s="120"/>
      <c r="H216" s="146">
        <v>0.19</v>
      </c>
      <c r="I216" s="125"/>
      <c r="J216" s="125"/>
      <c r="K216" s="125"/>
      <c r="L216" s="125"/>
      <c r="M216" s="125"/>
      <c r="N216" s="125"/>
      <c r="O216" s="125"/>
      <c r="P216" s="120"/>
    </row>
    <row r="217" spans="2:16" ht="13.5" thickBot="1" x14ac:dyDescent="0.25">
      <c r="B217" s="120"/>
      <c r="C217" s="127"/>
      <c r="D217" s="120"/>
      <c r="E217" s="120"/>
      <c r="F217" s="120"/>
      <c r="G217" s="120"/>
      <c r="H217" s="146">
        <v>0.19</v>
      </c>
      <c r="I217" s="125"/>
      <c r="J217" s="125"/>
      <c r="K217" s="125"/>
      <c r="L217" s="125"/>
      <c r="M217" s="125"/>
      <c r="N217" s="125"/>
      <c r="O217" s="125"/>
      <c r="P217" s="120"/>
    </row>
    <row r="218" spans="2:16" ht="13.5" thickBot="1" x14ac:dyDescent="0.25">
      <c r="B218" s="120"/>
      <c r="C218" s="127"/>
      <c r="D218" s="120"/>
      <c r="E218" s="120"/>
      <c r="F218" s="120"/>
      <c r="G218" s="120"/>
      <c r="H218" s="146">
        <v>0.19</v>
      </c>
      <c r="I218" s="125"/>
      <c r="J218" s="125"/>
      <c r="K218" s="125"/>
      <c r="L218" s="125"/>
      <c r="M218" s="125"/>
      <c r="N218" s="125"/>
      <c r="O218" s="125"/>
      <c r="P218" s="120"/>
    </row>
    <row r="219" spans="2:16" ht="13.5" thickBot="1" x14ac:dyDescent="0.25">
      <c r="B219" s="120"/>
      <c r="C219" s="127"/>
      <c r="D219" s="120"/>
      <c r="E219" s="120"/>
      <c r="F219" s="120"/>
      <c r="G219" s="120"/>
      <c r="H219" s="146">
        <v>0.19</v>
      </c>
      <c r="I219" s="125"/>
      <c r="J219" s="125"/>
      <c r="K219" s="125"/>
      <c r="L219" s="125"/>
      <c r="M219" s="125"/>
      <c r="N219" s="125"/>
      <c r="O219" s="125"/>
      <c r="P219" s="120"/>
    </row>
    <row r="220" spans="2:16" ht="13.5" thickBot="1" x14ac:dyDescent="0.25">
      <c r="B220" s="120"/>
      <c r="C220" s="127"/>
      <c r="D220" s="120"/>
      <c r="E220" s="120"/>
      <c r="F220" s="120"/>
      <c r="G220" s="120"/>
      <c r="H220" s="146">
        <v>0.19</v>
      </c>
      <c r="I220" s="125"/>
      <c r="J220" s="125"/>
      <c r="K220" s="125"/>
      <c r="L220" s="125"/>
      <c r="M220" s="125"/>
      <c r="N220" s="125"/>
      <c r="O220" s="125"/>
      <c r="P220" s="120"/>
    </row>
    <row r="221" spans="2:16" ht="13.5" thickBot="1" x14ac:dyDescent="0.25">
      <c r="B221" s="120"/>
      <c r="C221" s="127"/>
      <c r="D221" s="120"/>
      <c r="E221" s="120"/>
      <c r="F221" s="120"/>
      <c r="G221" s="120"/>
      <c r="H221" s="146">
        <v>0.19</v>
      </c>
      <c r="I221" s="125"/>
      <c r="J221" s="125"/>
      <c r="K221" s="125"/>
      <c r="L221" s="125"/>
      <c r="M221" s="125"/>
      <c r="N221" s="125"/>
      <c r="O221" s="125"/>
      <c r="P221" s="120"/>
    </row>
    <row r="222" spans="2:16" ht="13.5" thickBot="1" x14ac:dyDescent="0.25">
      <c r="B222" s="120"/>
      <c r="C222" s="127"/>
      <c r="D222" s="120"/>
      <c r="E222" s="120"/>
      <c r="F222" s="120"/>
      <c r="G222" s="120"/>
      <c r="H222" s="146">
        <v>0.19</v>
      </c>
      <c r="I222" s="125"/>
      <c r="J222" s="125"/>
      <c r="K222" s="125"/>
      <c r="L222" s="125"/>
      <c r="M222" s="125"/>
      <c r="N222" s="125"/>
      <c r="O222" s="125"/>
      <c r="P222" s="120"/>
    </row>
    <row r="223" spans="2:16" ht="13.5" thickBot="1" x14ac:dyDescent="0.25">
      <c r="B223" s="120"/>
      <c r="C223" s="127"/>
      <c r="D223" s="120"/>
      <c r="E223" s="120"/>
      <c r="F223" s="120"/>
      <c r="G223" s="120"/>
      <c r="H223" s="146">
        <v>0.19</v>
      </c>
      <c r="I223" s="125"/>
      <c r="J223" s="125"/>
      <c r="K223" s="125"/>
      <c r="L223" s="125"/>
      <c r="M223" s="125"/>
      <c r="N223" s="125"/>
      <c r="O223" s="125"/>
      <c r="P223" s="120"/>
    </row>
    <row r="224" spans="2:16" ht="13.5" thickBot="1" x14ac:dyDescent="0.25">
      <c r="B224" s="120"/>
      <c r="C224" s="127"/>
      <c r="D224" s="120"/>
      <c r="E224" s="120"/>
      <c r="F224" s="120"/>
      <c r="G224" s="120"/>
      <c r="H224" s="146">
        <v>0.19</v>
      </c>
      <c r="I224" s="125"/>
      <c r="J224" s="125"/>
      <c r="K224" s="125"/>
      <c r="L224" s="125"/>
      <c r="M224" s="125"/>
      <c r="N224" s="125"/>
      <c r="O224" s="125"/>
      <c r="P224" s="120"/>
    </row>
    <row r="225" spans="2:16" ht="13.5" thickBot="1" x14ac:dyDescent="0.25">
      <c r="B225" s="120"/>
      <c r="C225" s="127"/>
      <c r="D225" s="120"/>
      <c r="E225" s="120"/>
      <c r="F225" s="120"/>
      <c r="G225" s="120"/>
      <c r="H225" s="146">
        <v>0.19</v>
      </c>
      <c r="I225" s="125"/>
      <c r="J225" s="125"/>
      <c r="K225" s="125"/>
      <c r="L225" s="125"/>
      <c r="M225" s="125"/>
      <c r="N225" s="125"/>
      <c r="O225" s="125"/>
      <c r="P225" s="120"/>
    </row>
    <row r="226" spans="2:16" ht="13.5" thickBot="1" x14ac:dyDescent="0.25">
      <c r="B226" s="120"/>
      <c r="C226" s="127"/>
      <c r="D226" s="120"/>
      <c r="E226" s="120"/>
      <c r="F226" s="120"/>
      <c r="G226" s="120"/>
      <c r="H226" s="146">
        <v>0.19</v>
      </c>
      <c r="I226" s="125"/>
      <c r="J226" s="125"/>
      <c r="K226" s="125"/>
      <c r="L226" s="125"/>
      <c r="M226" s="125"/>
      <c r="N226" s="125"/>
      <c r="O226" s="125"/>
      <c r="P226" s="120"/>
    </row>
    <row r="227" spans="2:16" ht="13.5" thickBot="1" x14ac:dyDescent="0.25">
      <c r="B227" s="120"/>
      <c r="C227" s="127"/>
      <c r="D227" s="120"/>
      <c r="E227" s="120"/>
      <c r="F227" s="120"/>
      <c r="G227" s="120"/>
      <c r="H227" s="146">
        <v>0.19</v>
      </c>
      <c r="I227" s="125"/>
      <c r="J227" s="125"/>
      <c r="K227" s="125"/>
      <c r="L227" s="125"/>
      <c r="M227" s="125"/>
      <c r="N227" s="125"/>
      <c r="O227" s="125"/>
      <c r="P227" s="120"/>
    </row>
    <row r="228" spans="2:16" ht="13.5" thickBot="1" x14ac:dyDescent="0.25">
      <c r="B228" s="120"/>
      <c r="C228" s="127"/>
      <c r="D228" s="120"/>
      <c r="E228" s="120"/>
      <c r="F228" s="120"/>
      <c r="G228" s="120"/>
      <c r="H228" s="146">
        <v>0.19</v>
      </c>
      <c r="I228" s="125"/>
      <c r="J228" s="125"/>
      <c r="K228" s="125"/>
      <c r="L228" s="125"/>
      <c r="M228" s="125"/>
      <c r="N228" s="125"/>
      <c r="O228" s="125"/>
      <c r="P228" s="120"/>
    </row>
    <row r="229" spans="2:16" ht="13.5" thickBot="1" x14ac:dyDescent="0.25">
      <c r="B229" s="120"/>
      <c r="C229" s="127"/>
      <c r="D229" s="120"/>
      <c r="E229" s="120"/>
      <c r="F229" s="120"/>
      <c r="G229" s="120"/>
      <c r="H229" s="146">
        <v>0.19</v>
      </c>
      <c r="I229" s="125"/>
      <c r="J229" s="125"/>
      <c r="K229" s="125"/>
      <c r="L229" s="125"/>
      <c r="M229" s="125"/>
      <c r="N229" s="125"/>
      <c r="O229" s="125"/>
      <c r="P229" s="120"/>
    </row>
    <row r="230" spans="2:16" ht="13.5" thickBot="1" x14ac:dyDescent="0.25">
      <c r="B230" s="120"/>
      <c r="C230" s="127"/>
      <c r="D230" s="120"/>
      <c r="E230" s="120"/>
      <c r="F230" s="120"/>
      <c r="G230" s="120"/>
      <c r="H230" s="146">
        <v>0.19</v>
      </c>
      <c r="I230" s="125"/>
      <c r="J230" s="125"/>
      <c r="K230" s="125"/>
      <c r="L230" s="125"/>
      <c r="M230" s="125"/>
      <c r="N230" s="125"/>
      <c r="O230" s="125"/>
      <c r="P230" s="120"/>
    </row>
    <row r="231" spans="2:16" ht="13.5" thickBot="1" x14ac:dyDescent="0.25">
      <c r="B231" s="120"/>
      <c r="C231" s="127"/>
      <c r="D231" s="120"/>
      <c r="E231" s="120"/>
      <c r="F231" s="120"/>
      <c r="G231" s="120"/>
      <c r="H231" s="146">
        <v>0.19</v>
      </c>
      <c r="I231" s="125"/>
      <c r="J231" s="125"/>
      <c r="K231" s="125"/>
      <c r="L231" s="125"/>
      <c r="M231" s="125"/>
      <c r="N231" s="125"/>
      <c r="O231" s="125"/>
      <c r="P231" s="120"/>
    </row>
    <row r="232" spans="2:16" ht="13.5" thickBot="1" x14ac:dyDescent="0.25">
      <c r="B232" s="120"/>
      <c r="C232" s="127"/>
      <c r="D232" s="120"/>
      <c r="E232" s="120"/>
      <c r="F232" s="120"/>
      <c r="G232" s="120"/>
      <c r="H232" s="146">
        <v>0.19</v>
      </c>
      <c r="I232" s="125"/>
      <c r="J232" s="125"/>
      <c r="K232" s="125"/>
      <c r="L232" s="125"/>
      <c r="M232" s="125"/>
      <c r="N232" s="125"/>
      <c r="O232" s="125"/>
      <c r="P232" s="120"/>
    </row>
    <row r="233" spans="2:16" ht="13.5" thickBot="1" x14ac:dyDescent="0.25">
      <c r="B233" s="120"/>
      <c r="C233" s="127"/>
      <c r="D233" s="120"/>
      <c r="E233" s="120"/>
      <c r="F233" s="120"/>
      <c r="G233" s="120"/>
      <c r="H233" s="146">
        <v>0.19</v>
      </c>
      <c r="I233" s="125"/>
      <c r="J233" s="125"/>
      <c r="K233" s="125"/>
      <c r="L233" s="125"/>
      <c r="M233" s="125"/>
      <c r="N233" s="125"/>
      <c r="O233" s="125"/>
      <c r="P233" s="120"/>
    </row>
    <row r="234" spans="2:16" ht="13.5" thickBot="1" x14ac:dyDescent="0.25">
      <c r="B234" s="120"/>
      <c r="C234" s="127"/>
      <c r="D234" s="120"/>
      <c r="E234" s="120"/>
      <c r="F234" s="120"/>
      <c r="G234" s="120"/>
      <c r="H234" s="146">
        <v>0.19</v>
      </c>
      <c r="I234" s="125"/>
      <c r="J234" s="125"/>
      <c r="K234" s="125"/>
      <c r="L234" s="125"/>
      <c r="M234" s="125"/>
      <c r="N234" s="125"/>
      <c r="O234" s="125"/>
      <c r="P234" s="120"/>
    </row>
    <row r="235" spans="2:16" ht="13.5" thickBot="1" x14ac:dyDescent="0.25">
      <c r="B235" s="120"/>
      <c r="C235" s="127"/>
      <c r="D235" s="120"/>
      <c r="E235" s="120"/>
      <c r="F235" s="120"/>
      <c r="G235" s="120"/>
      <c r="H235" s="146">
        <v>0.19</v>
      </c>
      <c r="I235" s="125"/>
      <c r="J235" s="125"/>
      <c r="K235" s="125"/>
      <c r="L235" s="125"/>
      <c r="M235" s="125"/>
      <c r="N235" s="125"/>
      <c r="O235" s="125"/>
      <c r="P235" s="120"/>
    </row>
    <row r="236" spans="2:16" ht="13.5" thickBot="1" x14ac:dyDescent="0.25">
      <c r="B236" s="120"/>
      <c r="C236" s="127"/>
      <c r="D236" s="120"/>
      <c r="E236" s="120"/>
      <c r="F236" s="120"/>
      <c r="G236" s="120"/>
      <c r="H236" s="146">
        <v>0.19</v>
      </c>
      <c r="I236" s="125"/>
      <c r="J236" s="125"/>
      <c r="K236" s="125"/>
      <c r="L236" s="125"/>
      <c r="M236" s="125"/>
      <c r="N236" s="125"/>
      <c r="O236" s="125"/>
      <c r="P236" s="120"/>
    </row>
    <row r="237" spans="2:16" ht="13.5" thickBot="1" x14ac:dyDescent="0.25">
      <c r="B237" s="120"/>
      <c r="C237" s="127"/>
      <c r="D237" s="120"/>
      <c r="E237" s="120"/>
      <c r="F237" s="120"/>
      <c r="G237" s="120"/>
      <c r="H237" s="146">
        <v>0.19</v>
      </c>
      <c r="I237" s="125"/>
      <c r="J237" s="125"/>
      <c r="K237" s="125"/>
      <c r="L237" s="125"/>
      <c r="M237" s="125"/>
      <c r="N237" s="125"/>
      <c r="O237" s="125"/>
      <c r="P237" s="120"/>
    </row>
    <row r="238" spans="2:16" ht="13.5" thickBot="1" x14ac:dyDescent="0.25">
      <c r="B238" s="120"/>
      <c r="C238" s="127"/>
      <c r="D238" s="120"/>
      <c r="E238" s="120"/>
      <c r="F238" s="120"/>
      <c r="G238" s="120"/>
      <c r="H238" s="146">
        <v>0.19</v>
      </c>
      <c r="I238" s="125"/>
      <c r="J238" s="125"/>
      <c r="K238" s="125"/>
      <c r="L238" s="125"/>
      <c r="M238" s="125"/>
      <c r="N238" s="125"/>
      <c r="O238" s="125"/>
      <c r="P238" s="120"/>
    </row>
    <row r="239" spans="2:16" ht="13.5" thickBot="1" x14ac:dyDescent="0.25">
      <c r="B239" s="120"/>
      <c r="C239" s="127"/>
      <c r="D239" s="120"/>
      <c r="E239" s="120"/>
      <c r="F239" s="120"/>
      <c r="G239" s="120"/>
      <c r="H239" s="146">
        <v>0.19</v>
      </c>
      <c r="I239" s="125"/>
      <c r="J239" s="125"/>
      <c r="K239" s="125"/>
      <c r="L239" s="125"/>
      <c r="M239" s="125"/>
      <c r="N239" s="125"/>
      <c r="O239" s="125"/>
      <c r="P239" s="120"/>
    </row>
    <row r="240" spans="2:16" ht="13.5" thickBot="1" x14ac:dyDescent="0.25">
      <c r="B240" s="120"/>
      <c r="C240" s="127"/>
      <c r="D240" s="120"/>
      <c r="E240" s="120"/>
      <c r="F240" s="120"/>
      <c r="G240" s="120"/>
      <c r="H240" s="146">
        <v>0.19</v>
      </c>
      <c r="I240" s="125"/>
      <c r="J240" s="125"/>
      <c r="K240" s="125"/>
      <c r="L240" s="125"/>
      <c r="M240" s="125"/>
      <c r="N240" s="125"/>
      <c r="O240" s="125"/>
      <c r="P240" s="120"/>
    </row>
    <row r="241" spans="2:16" ht="13.5" thickBot="1" x14ac:dyDescent="0.25">
      <c r="B241" s="120"/>
      <c r="C241" s="127"/>
      <c r="D241" s="120"/>
      <c r="E241" s="120"/>
      <c r="F241" s="120"/>
      <c r="G241" s="120"/>
      <c r="H241" s="146">
        <v>0.19</v>
      </c>
      <c r="I241" s="125"/>
      <c r="J241" s="125"/>
      <c r="K241" s="125"/>
      <c r="L241" s="125"/>
      <c r="M241" s="125"/>
      <c r="N241" s="125"/>
      <c r="O241" s="125"/>
      <c r="P241" s="120"/>
    </row>
    <row r="242" spans="2:16" ht="13.5" thickBot="1" x14ac:dyDescent="0.25">
      <c r="B242" s="120"/>
      <c r="C242" s="127"/>
      <c r="D242" s="120"/>
      <c r="E242" s="120"/>
      <c r="F242" s="120"/>
      <c r="G242" s="120"/>
      <c r="H242" s="146">
        <v>0.19</v>
      </c>
      <c r="I242" s="125"/>
      <c r="J242" s="125"/>
      <c r="K242" s="125"/>
      <c r="L242" s="125"/>
      <c r="M242" s="125"/>
      <c r="N242" s="125"/>
      <c r="O242" s="125"/>
      <c r="P242" s="120"/>
    </row>
    <row r="243" spans="2:16" ht="13.5" thickBot="1" x14ac:dyDescent="0.25">
      <c r="B243" s="120"/>
      <c r="C243" s="127"/>
      <c r="D243" s="120"/>
      <c r="E243" s="120"/>
      <c r="F243" s="120"/>
      <c r="G243" s="120"/>
      <c r="H243" s="146">
        <v>0.19</v>
      </c>
      <c r="I243" s="125"/>
      <c r="J243" s="125"/>
      <c r="K243" s="125"/>
      <c r="L243" s="125"/>
      <c r="M243" s="125"/>
      <c r="N243" s="125"/>
      <c r="O243" s="125"/>
      <c r="P243" s="120"/>
    </row>
    <row r="244" spans="2:16" ht="13.5" thickBot="1" x14ac:dyDescent="0.25">
      <c r="B244" s="120"/>
      <c r="C244" s="127"/>
      <c r="D244" s="120"/>
      <c r="E244" s="120"/>
      <c r="F244" s="120"/>
      <c r="G244" s="120"/>
      <c r="H244" s="146">
        <v>0.19</v>
      </c>
      <c r="I244" s="125"/>
      <c r="J244" s="125"/>
      <c r="K244" s="125"/>
      <c r="L244" s="125"/>
      <c r="M244" s="125"/>
      <c r="N244" s="125"/>
      <c r="O244" s="125"/>
      <c r="P244" s="120"/>
    </row>
    <row r="245" spans="2:16" ht="13.5" thickBot="1" x14ac:dyDescent="0.25">
      <c r="B245" s="120"/>
      <c r="C245" s="127"/>
      <c r="D245" s="120"/>
      <c r="E245" s="120"/>
      <c r="F245" s="120"/>
      <c r="G245" s="120"/>
      <c r="H245" s="146">
        <v>0.19</v>
      </c>
      <c r="I245" s="125"/>
      <c r="J245" s="125"/>
      <c r="K245" s="125"/>
      <c r="L245" s="125"/>
      <c r="M245" s="125"/>
      <c r="N245" s="125"/>
      <c r="O245" s="125"/>
      <c r="P245" s="120"/>
    </row>
    <row r="246" spans="2:16" ht="13.5" thickBot="1" x14ac:dyDescent="0.25">
      <c r="B246" s="120"/>
      <c r="C246" s="127"/>
      <c r="D246" s="120"/>
      <c r="E246" s="120"/>
      <c r="F246" s="120"/>
      <c r="G246" s="120"/>
      <c r="H246" s="146">
        <v>0.19</v>
      </c>
      <c r="I246" s="125"/>
      <c r="J246" s="125"/>
      <c r="K246" s="125"/>
      <c r="L246" s="125"/>
      <c r="M246" s="125"/>
      <c r="N246" s="125"/>
      <c r="O246" s="125"/>
      <c r="P246" s="120"/>
    </row>
    <row r="247" spans="2:16" ht="13.5" thickBot="1" x14ac:dyDescent="0.25">
      <c r="B247" s="120"/>
      <c r="C247" s="127"/>
      <c r="D247" s="120"/>
      <c r="E247" s="120"/>
      <c r="F247" s="120"/>
      <c r="G247" s="120"/>
      <c r="H247" s="146">
        <v>0.19</v>
      </c>
      <c r="I247" s="125"/>
      <c r="J247" s="125"/>
      <c r="K247" s="125"/>
      <c r="L247" s="125"/>
      <c r="M247" s="125"/>
      <c r="N247" s="125"/>
      <c r="O247" s="125"/>
      <c r="P247" s="120"/>
    </row>
    <row r="248" spans="2:16" ht="13.5" thickBot="1" x14ac:dyDescent="0.25">
      <c r="B248" s="120"/>
      <c r="C248" s="127"/>
      <c r="D248" s="120"/>
      <c r="E248" s="120"/>
      <c r="F248" s="120"/>
      <c r="G248" s="120"/>
      <c r="H248" s="146">
        <v>0.19</v>
      </c>
      <c r="I248" s="125"/>
      <c r="J248" s="125"/>
      <c r="K248" s="125"/>
      <c r="L248" s="125"/>
      <c r="M248" s="125"/>
      <c r="N248" s="125"/>
      <c r="O248" s="125"/>
      <c r="P248" s="120"/>
    </row>
    <row r="249" spans="2:16" ht="13.5" thickBot="1" x14ac:dyDescent="0.25">
      <c r="B249" s="120"/>
      <c r="C249" s="127"/>
      <c r="D249" s="120"/>
      <c r="E249" s="120"/>
      <c r="F249" s="120"/>
      <c r="G249" s="120"/>
      <c r="H249" s="146">
        <v>0.19</v>
      </c>
      <c r="I249" s="125"/>
      <c r="J249" s="125"/>
      <c r="K249" s="125"/>
      <c r="L249" s="125"/>
      <c r="M249" s="125"/>
      <c r="N249" s="125"/>
      <c r="O249" s="125"/>
      <c r="P249" s="120"/>
    </row>
    <row r="250" spans="2:16" ht="13.5" thickBot="1" x14ac:dyDescent="0.25">
      <c r="B250" s="120"/>
      <c r="C250" s="127"/>
      <c r="D250" s="120"/>
      <c r="E250" s="120"/>
      <c r="F250" s="120"/>
      <c r="G250" s="120"/>
      <c r="H250" s="146">
        <v>0.19</v>
      </c>
      <c r="I250" s="125"/>
      <c r="J250" s="125"/>
      <c r="K250" s="125"/>
      <c r="L250" s="125"/>
      <c r="M250" s="125"/>
      <c r="N250" s="125"/>
      <c r="O250" s="125"/>
      <c r="P250" s="120"/>
    </row>
    <row r="251" spans="2:16" ht="13.5" thickBot="1" x14ac:dyDescent="0.25">
      <c r="B251" s="120"/>
      <c r="C251" s="127"/>
      <c r="D251" s="120"/>
      <c r="E251" s="120"/>
      <c r="F251" s="120"/>
      <c r="G251" s="120"/>
      <c r="H251" s="146">
        <v>0.19</v>
      </c>
      <c r="I251" s="125"/>
      <c r="J251" s="125"/>
      <c r="K251" s="125"/>
      <c r="L251" s="125"/>
      <c r="M251" s="125"/>
      <c r="N251" s="125"/>
      <c r="O251" s="125"/>
      <c r="P251" s="120"/>
    </row>
    <row r="252" spans="2:16" ht="13.5" thickBot="1" x14ac:dyDescent="0.25">
      <c r="B252" s="120"/>
      <c r="C252" s="127"/>
      <c r="D252" s="120"/>
      <c r="E252" s="120"/>
      <c r="F252" s="120"/>
      <c r="G252" s="120"/>
      <c r="H252" s="146">
        <v>0.19</v>
      </c>
      <c r="I252" s="125"/>
      <c r="J252" s="125"/>
      <c r="K252" s="125"/>
      <c r="L252" s="125"/>
      <c r="M252" s="125"/>
      <c r="N252" s="125"/>
      <c r="O252" s="125"/>
      <c r="P252" s="120"/>
    </row>
    <row r="253" spans="2:16" ht="13.5" thickBot="1" x14ac:dyDescent="0.25">
      <c r="B253" s="120"/>
      <c r="C253" s="127"/>
      <c r="D253" s="120"/>
      <c r="E253" s="120"/>
      <c r="F253" s="120"/>
      <c r="G253" s="120"/>
      <c r="H253" s="146">
        <v>0.19</v>
      </c>
      <c r="I253" s="125"/>
      <c r="J253" s="125"/>
      <c r="K253" s="125"/>
      <c r="L253" s="125"/>
      <c r="M253" s="125"/>
      <c r="N253" s="125"/>
      <c r="O253" s="125"/>
      <c r="P253" s="120"/>
    </row>
    <row r="254" spans="2:16" ht="13.5" thickBot="1" x14ac:dyDescent="0.25">
      <c r="B254" s="120"/>
      <c r="C254" s="127"/>
      <c r="D254" s="120"/>
      <c r="E254" s="120"/>
      <c r="F254" s="120"/>
      <c r="G254" s="120"/>
      <c r="H254" s="146">
        <v>0.19</v>
      </c>
      <c r="I254" s="125"/>
      <c r="J254" s="125"/>
      <c r="K254" s="125"/>
      <c r="L254" s="125"/>
      <c r="M254" s="125"/>
      <c r="N254" s="125"/>
      <c r="O254" s="125"/>
      <c r="P254" s="120"/>
    </row>
    <row r="255" spans="2:16" ht="13.5" thickBot="1" x14ac:dyDescent="0.25">
      <c r="B255" s="120"/>
      <c r="C255" s="127"/>
      <c r="D255" s="120"/>
      <c r="E255" s="120"/>
      <c r="F255" s="120"/>
      <c r="G255" s="120"/>
      <c r="H255" s="146">
        <v>0.19</v>
      </c>
      <c r="I255" s="125"/>
      <c r="J255" s="125"/>
      <c r="K255" s="125"/>
      <c r="L255" s="125"/>
      <c r="M255" s="125"/>
      <c r="N255" s="125"/>
      <c r="O255" s="125"/>
      <c r="P255" s="120"/>
    </row>
    <row r="256" spans="2:16" ht="13.5" thickBot="1" x14ac:dyDescent="0.25">
      <c r="B256" s="120"/>
      <c r="C256" s="127"/>
      <c r="D256" s="120"/>
      <c r="E256" s="120"/>
      <c r="F256" s="120"/>
      <c r="G256" s="120"/>
      <c r="H256" s="146">
        <v>0.19</v>
      </c>
      <c r="I256" s="125"/>
      <c r="J256" s="125"/>
      <c r="K256" s="125"/>
      <c r="L256" s="125"/>
      <c r="M256" s="125"/>
      <c r="N256" s="125"/>
      <c r="O256" s="125"/>
      <c r="P256" s="120"/>
    </row>
    <row r="257" spans="2:16" ht="13.5" thickBot="1" x14ac:dyDescent="0.25">
      <c r="B257" s="120"/>
      <c r="C257" s="127"/>
      <c r="D257" s="120"/>
      <c r="E257" s="120"/>
      <c r="F257" s="120"/>
      <c r="G257" s="120"/>
      <c r="H257" s="146">
        <v>0.19</v>
      </c>
      <c r="I257" s="125"/>
      <c r="J257" s="125"/>
      <c r="K257" s="125"/>
      <c r="L257" s="125"/>
      <c r="M257" s="125"/>
      <c r="N257" s="125"/>
      <c r="O257" s="125"/>
      <c r="P257" s="120"/>
    </row>
    <row r="258" spans="2:16" ht="13.5" thickBot="1" x14ac:dyDescent="0.25">
      <c r="B258" s="120"/>
      <c r="C258" s="127"/>
      <c r="D258" s="120"/>
      <c r="E258" s="120"/>
      <c r="F258" s="120"/>
      <c r="G258" s="120"/>
      <c r="H258" s="146">
        <v>0.19</v>
      </c>
      <c r="I258" s="125"/>
      <c r="J258" s="125"/>
      <c r="K258" s="125"/>
      <c r="L258" s="125"/>
      <c r="M258" s="125"/>
      <c r="N258" s="125"/>
      <c r="O258" s="125"/>
      <c r="P258" s="120"/>
    </row>
    <row r="259" spans="2:16" ht="13.5" thickBot="1" x14ac:dyDescent="0.25">
      <c r="B259" s="120"/>
      <c r="C259" s="127"/>
      <c r="D259" s="120"/>
      <c r="E259" s="120"/>
      <c r="F259" s="120"/>
      <c r="G259" s="120"/>
      <c r="H259" s="146">
        <v>0.19</v>
      </c>
      <c r="I259" s="125"/>
      <c r="J259" s="125"/>
      <c r="K259" s="125"/>
      <c r="L259" s="125"/>
      <c r="M259" s="125"/>
      <c r="N259" s="125"/>
      <c r="O259" s="125"/>
      <c r="P259" s="120"/>
    </row>
    <row r="260" spans="2:16" ht="13.5" thickBot="1" x14ac:dyDescent="0.25">
      <c r="B260" s="120"/>
      <c r="C260" s="127"/>
      <c r="D260" s="120"/>
      <c r="E260" s="120"/>
      <c r="F260" s="120"/>
      <c r="G260" s="120"/>
      <c r="H260" s="146">
        <v>0.19</v>
      </c>
      <c r="I260" s="125"/>
      <c r="J260" s="125"/>
      <c r="K260" s="125"/>
      <c r="L260" s="125"/>
      <c r="M260" s="125"/>
      <c r="N260" s="125"/>
      <c r="O260" s="125"/>
      <c r="P260" s="120"/>
    </row>
    <row r="261" spans="2:16" ht="13.5" thickBot="1" x14ac:dyDescent="0.25">
      <c r="B261" s="120"/>
      <c r="C261" s="127"/>
      <c r="D261" s="120"/>
      <c r="E261" s="120"/>
      <c r="F261" s="120"/>
      <c r="G261" s="120"/>
      <c r="H261" s="146">
        <v>0.19</v>
      </c>
      <c r="I261" s="125"/>
      <c r="J261" s="125"/>
      <c r="K261" s="125"/>
      <c r="L261" s="125"/>
      <c r="M261" s="125"/>
      <c r="N261" s="125"/>
      <c r="O261" s="125"/>
      <c r="P261" s="120"/>
    </row>
    <row r="262" spans="2:16" ht="13.5" thickBot="1" x14ac:dyDescent="0.25">
      <c r="B262" s="120"/>
      <c r="C262" s="127"/>
      <c r="D262" s="120"/>
      <c r="E262" s="120"/>
      <c r="F262" s="120"/>
      <c r="G262" s="120"/>
      <c r="H262" s="146">
        <v>0.19</v>
      </c>
      <c r="I262" s="125"/>
      <c r="J262" s="125"/>
      <c r="K262" s="125"/>
      <c r="L262" s="125"/>
      <c r="M262" s="125"/>
      <c r="N262" s="125"/>
      <c r="O262" s="125"/>
      <c r="P262" s="120"/>
    </row>
    <row r="263" spans="2:16" ht="13.5" thickBot="1" x14ac:dyDescent="0.25">
      <c r="B263" s="120"/>
      <c r="C263" s="127"/>
      <c r="D263" s="120"/>
      <c r="E263" s="120"/>
      <c r="F263" s="120"/>
      <c r="G263" s="120"/>
      <c r="H263" s="146">
        <v>0.19</v>
      </c>
      <c r="I263" s="125"/>
      <c r="J263" s="125"/>
      <c r="K263" s="125"/>
      <c r="L263" s="125"/>
      <c r="M263" s="125"/>
      <c r="N263" s="125"/>
      <c r="O263" s="125"/>
      <c r="P263" s="120"/>
    </row>
    <row r="264" spans="2:16" ht="13.5" thickBot="1" x14ac:dyDescent="0.25">
      <c r="B264" s="120"/>
      <c r="C264" s="127"/>
      <c r="D264" s="120"/>
      <c r="E264" s="120"/>
      <c r="F264" s="120"/>
      <c r="G264" s="120"/>
      <c r="H264" s="146">
        <v>0.19</v>
      </c>
      <c r="I264" s="125"/>
      <c r="J264" s="125"/>
      <c r="K264" s="125"/>
      <c r="L264" s="125"/>
      <c r="M264" s="125"/>
      <c r="N264" s="125"/>
      <c r="O264" s="125"/>
      <c r="P264" s="120"/>
    </row>
    <row r="265" spans="2:16" ht="13.5" thickBot="1" x14ac:dyDescent="0.25">
      <c r="B265" s="120"/>
      <c r="C265" s="127"/>
      <c r="D265" s="120"/>
      <c r="E265" s="120"/>
      <c r="F265" s="120"/>
      <c r="G265" s="120"/>
      <c r="H265" s="146">
        <v>0.19</v>
      </c>
      <c r="I265" s="125"/>
      <c r="J265" s="125"/>
      <c r="K265" s="125"/>
      <c r="L265" s="125"/>
      <c r="M265" s="125"/>
      <c r="N265" s="125"/>
      <c r="O265" s="125"/>
      <c r="P265" s="120"/>
    </row>
    <row r="266" spans="2:16" ht="13.5" thickBot="1" x14ac:dyDescent="0.25">
      <c r="B266" s="120"/>
      <c r="C266" s="127"/>
      <c r="D266" s="120"/>
      <c r="E266" s="120"/>
      <c r="F266" s="120"/>
      <c r="G266" s="120"/>
      <c r="H266" s="146">
        <v>0.19</v>
      </c>
      <c r="I266" s="125"/>
      <c r="J266" s="125"/>
      <c r="K266" s="125"/>
      <c r="L266" s="125"/>
      <c r="M266" s="125"/>
      <c r="N266" s="125"/>
      <c r="O266" s="125"/>
      <c r="P266" s="120"/>
    </row>
    <row r="267" spans="2:16" ht="13.5" thickBot="1" x14ac:dyDescent="0.25">
      <c r="B267" s="120"/>
      <c r="C267" s="127"/>
      <c r="D267" s="120"/>
      <c r="E267" s="120"/>
      <c r="F267" s="120"/>
      <c r="G267" s="120"/>
      <c r="H267" s="146">
        <v>0.19</v>
      </c>
      <c r="I267" s="125"/>
      <c r="J267" s="125"/>
      <c r="K267" s="125"/>
      <c r="L267" s="125"/>
      <c r="M267" s="125"/>
      <c r="N267" s="125"/>
      <c r="O267" s="125"/>
      <c r="P267" s="120"/>
    </row>
    <row r="268" spans="2:16" ht="13.5" thickBot="1" x14ac:dyDescent="0.25">
      <c r="B268" s="120"/>
      <c r="C268" s="127"/>
      <c r="D268" s="120"/>
      <c r="E268" s="120"/>
      <c r="F268" s="120"/>
      <c r="G268" s="120"/>
      <c r="H268" s="146">
        <v>0.19</v>
      </c>
      <c r="I268" s="125"/>
      <c r="J268" s="125"/>
      <c r="K268" s="125"/>
      <c r="L268" s="125"/>
      <c r="M268" s="125"/>
      <c r="N268" s="125"/>
      <c r="O268" s="125"/>
      <c r="P268" s="120"/>
    </row>
    <row r="269" spans="2:16" ht="13.5" thickBot="1" x14ac:dyDescent="0.25">
      <c r="B269" s="120"/>
      <c r="C269" s="127"/>
      <c r="D269" s="120"/>
      <c r="E269" s="120"/>
      <c r="F269" s="120"/>
      <c r="G269" s="120"/>
      <c r="H269" s="146">
        <v>0.19</v>
      </c>
      <c r="I269" s="125"/>
      <c r="J269" s="125"/>
      <c r="K269" s="125"/>
      <c r="L269" s="125"/>
      <c r="M269" s="125"/>
      <c r="N269" s="125"/>
      <c r="O269" s="125"/>
      <c r="P269" s="120"/>
    </row>
    <row r="270" spans="2:16" ht="13.5" thickBot="1" x14ac:dyDescent="0.25">
      <c r="B270" s="120"/>
      <c r="C270" s="127"/>
      <c r="D270" s="120"/>
      <c r="E270" s="120"/>
      <c r="F270" s="120"/>
      <c r="G270" s="120"/>
      <c r="H270" s="146">
        <v>0.19</v>
      </c>
      <c r="I270" s="125"/>
      <c r="J270" s="125"/>
      <c r="K270" s="125"/>
      <c r="L270" s="125"/>
      <c r="M270" s="125"/>
      <c r="N270" s="125"/>
      <c r="O270" s="125"/>
      <c r="P270" s="120"/>
    </row>
    <row r="271" spans="2:16" ht="13.5" thickBot="1" x14ac:dyDescent="0.25">
      <c r="B271" s="120"/>
      <c r="C271" s="127"/>
      <c r="D271" s="120"/>
      <c r="E271" s="120"/>
      <c r="F271" s="120"/>
      <c r="G271" s="120"/>
      <c r="H271" s="146">
        <v>0.19</v>
      </c>
      <c r="I271" s="125"/>
      <c r="J271" s="125"/>
      <c r="K271" s="125"/>
      <c r="L271" s="125"/>
      <c r="M271" s="125"/>
      <c r="N271" s="125"/>
      <c r="O271" s="125"/>
      <c r="P271" s="120"/>
    </row>
    <row r="272" spans="2:16" ht="13.5" thickBot="1" x14ac:dyDescent="0.25">
      <c r="B272" s="120"/>
      <c r="C272" s="127"/>
      <c r="D272" s="120"/>
      <c r="E272" s="120"/>
      <c r="F272" s="120"/>
      <c r="G272" s="120"/>
      <c r="H272" s="146">
        <v>0.19</v>
      </c>
      <c r="I272" s="125"/>
      <c r="J272" s="125"/>
      <c r="K272" s="125"/>
      <c r="L272" s="125"/>
      <c r="M272" s="125"/>
      <c r="N272" s="125"/>
      <c r="O272" s="125"/>
      <c r="P272" s="120"/>
    </row>
    <row r="273" spans="2:16" ht="13.5" thickBot="1" x14ac:dyDescent="0.25">
      <c r="B273" s="120"/>
      <c r="C273" s="127"/>
      <c r="D273" s="120"/>
      <c r="E273" s="120"/>
      <c r="F273" s="120"/>
      <c r="G273" s="120"/>
      <c r="H273" s="146">
        <v>0.19</v>
      </c>
      <c r="I273" s="125"/>
      <c r="J273" s="125"/>
      <c r="K273" s="125"/>
      <c r="L273" s="125"/>
      <c r="M273" s="125"/>
      <c r="N273" s="125"/>
      <c r="O273" s="125"/>
      <c r="P273" s="120"/>
    </row>
    <row r="274" spans="2:16" ht="13.5" thickBot="1" x14ac:dyDescent="0.25">
      <c r="B274" s="120"/>
      <c r="C274" s="127"/>
      <c r="D274" s="120"/>
      <c r="E274" s="120"/>
      <c r="F274" s="120"/>
      <c r="G274" s="120"/>
      <c r="H274" s="146">
        <v>0.19</v>
      </c>
      <c r="I274" s="125"/>
      <c r="J274" s="125"/>
      <c r="K274" s="125"/>
      <c r="L274" s="125"/>
      <c r="M274" s="125"/>
      <c r="N274" s="125"/>
      <c r="O274" s="125"/>
      <c r="P274" s="120"/>
    </row>
    <row r="275" spans="2:16" ht="13.5" thickBot="1" x14ac:dyDescent="0.25">
      <c r="B275" s="120"/>
      <c r="C275" s="127"/>
      <c r="D275" s="120"/>
      <c r="E275" s="120"/>
      <c r="F275" s="120"/>
      <c r="G275" s="120"/>
      <c r="H275" s="146">
        <v>0.19</v>
      </c>
      <c r="I275" s="125"/>
      <c r="J275" s="125"/>
      <c r="K275" s="125"/>
      <c r="L275" s="125"/>
      <c r="M275" s="125"/>
      <c r="N275" s="125"/>
      <c r="O275" s="125"/>
      <c r="P275" s="120"/>
    </row>
    <row r="276" spans="2:16" ht="13.5" thickBot="1" x14ac:dyDescent="0.25">
      <c r="B276" s="120"/>
      <c r="C276" s="127"/>
      <c r="D276" s="120"/>
      <c r="E276" s="120"/>
      <c r="F276" s="120"/>
      <c r="G276" s="120"/>
      <c r="H276" s="146">
        <v>0.19</v>
      </c>
      <c r="I276" s="125"/>
      <c r="J276" s="125"/>
      <c r="K276" s="125"/>
      <c r="L276" s="125"/>
      <c r="M276" s="125"/>
      <c r="N276" s="125"/>
      <c r="O276" s="125"/>
      <c r="P276" s="120"/>
    </row>
    <row r="277" spans="2:16" ht="13.5" thickBot="1" x14ac:dyDescent="0.25">
      <c r="B277" s="120"/>
      <c r="C277" s="127"/>
      <c r="D277" s="120"/>
      <c r="E277" s="120"/>
      <c r="F277" s="120"/>
      <c r="G277" s="120"/>
      <c r="H277" s="146">
        <v>0.19</v>
      </c>
      <c r="I277" s="125"/>
      <c r="J277" s="125"/>
      <c r="K277" s="125"/>
      <c r="L277" s="125"/>
      <c r="M277" s="125"/>
      <c r="N277" s="125"/>
      <c r="O277" s="125"/>
      <c r="P277" s="120"/>
    </row>
    <row r="278" spans="2:16" ht="13.5" thickBot="1" x14ac:dyDescent="0.25">
      <c r="B278" s="120"/>
      <c r="C278" s="127"/>
      <c r="D278" s="120"/>
      <c r="E278" s="120"/>
      <c r="F278" s="120"/>
      <c r="G278" s="120"/>
      <c r="H278" s="146">
        <v>0.19</v>
      </c>
      <c r="I278" s="125"/>
      <c r="J278" s="125"/>
      <c r="K278" s="125"/>
      <c r="L278" s="125"/>
      <c r="M278" s="125"/>
      <c r="N278" s="125"/>
      <c r="O278" s="125"/>
      <c r="P278" s="120"/>
    </row>
    <row r="279" spans="2:16" ht="13.5" thickBot="1" x14ac:dyDescent="0.25">
      <c r="B279" s="120"/>
      <c r="C279" s="127"/>
      <c r="D279" s="120"/>
      <c r="E279" s="120"/>
      <c r="F279" s="120"/>
      <c r="G279" s="120"/>
      <c r="H279" s="146">
        <v>0.19</v>
      </c>
      <c r="I279" s="125"/>
      <c r="J279" s="125"/>
      <c r="K279" s="125"/>
      <c r="L279" s="125"/>
      <c r="M279" s="125"/>
      <c r="N279" s="125"/>
      <c r="O279" s="125"/>
      <c r="P279" s="120"/>
    </row>
    <row r="280" spans="2:16" ht="13.5" thickBot="1" x14ac:dyDescent="0.25">
      <c r="B280" s="120"/>
      <c r="C280" s="127"/>
      <c r="D280" s="120"/>
      <c r="E280" s="120"/>
      <c r="F280" s="120"/>
      <c r="G280" s="120"/>
      <c r="H280" s="146">
        <v>0.19</v>
      </c>
      <c r="I280" s="125"/>
      <c r="J280" s="125"/>
      <c r="K280" s="125"/>
      <c r="L280" s="125"/>
      <c r="M280" s="125"/>
      <c r="N280" s="125"/>
      <c r="O280" s="125"/>
      <c r="P280" s="120"/>
    </row>
    <row r="281" spans="2:16" ht="13.5" thickBot="1" x14ac:dyDescent="0.25">
      <c r="B281" s="120"/>
      <c r="C281" s="127"/>
      <c r="D281" s="120"/>
      <c r="E281" s="120"/>
      <c r="F281" s="120"/>
      <c r="G281" s="120"/>
      <c r="H281" s="146">
        <v>0.19</v>
      </c>
      <c r="I281" s="125"/>
      <c r="J281" s="125"/>
      <c r="K281" s="125"/>
      <c r="L281" s="125"/>
      <c r="M281" s="125"/>
      <c r="N281" s="125"/>
      <c r="O281" s="125"/>
      <c r="P281" s="120"/>
    </row>
    <row r="282" spans="2:16" ht="13.5" thickBot="1" x14ac:dyDescent="0.25">
      <c r="B282" s="120"/>
      <c r="C282" s="127"/>
      <c r="D282" s="120"/>
      <c r="E282" s="120"/>
      <c r="F282" s="120"/>
      <c r="G282" s="120"/>
      <c r="H282" s="146">
        <v>0.19</v>
      </c>
      <c r="I282" s="125"/>
      <c r="J282" s="125"/>
      <c r="K282" s="125"/>
      <c r="L282" s="125"/>
      <c r="M282" s="125"/>
      <c r="N282" s="125"/>
      <c r="O282" s="125"/>
      <c r="P282" s="120"/>
    </row>
    <row r="283" spans="2:16" ht="13.5" thickBot="1" x14ac:dyDescent="0.25">
      <c r="B283" s="120"/>
      <c r="C283" s="127"/>
      <c r="D283" s="120"/>
      <c r="E283" s="120"/>
      <c r="F283" s="120"/>
      <c r="G283" s="120"/>
      <c r="H283" s="146">
        <v>0.19</v>
      </c>
      <c r="I283" s="125"/>
      <c r="J283" s="125"/>
      <c r="K283" s="125"/>
      <c r="L283" s="125"/>
      <c r="M283" s="125"/>
      <c r="N283" s="125"/>
      <c r="O283" s="125"/>
      <c r="P283" s="120"/>
    </row>
    <row r="284" spans="2:16" ht="13.5" thickBot="1" x14ac:dyDescent="0.25">
      <c r="B284" s="120"/>
      <c r="C284" s="127"/>
      <c r="D284" s="120"/>
      <c r="E284" s="120"/>
      <c r="F284" s="120"/>
      <c r="G284" s="120"/>
      <c r="H284" s="146">
        <v>0.19</v>
      </c>
      <c r="I284" s="125"/>
      <c r="J284" s="125"/>
      <c r="K284" s="125"/>
      <c r="L284" s="125"/>
      <c r="M284" s="125"/>
      <c r="N284" s="125"/>
      <c r="O284" s="125"/>
      <c r="P284" s="120"/>
    </row>
    <row r="285" spans="2:16" ht="13.5" thickBot="1" x14ac:dyDescent="0.25">
      <c r="B285" s="120"/>
      <c r="C285" s="127"/>
      <c r="D285" s="120"/>
      <c r="E285" s="120"/>
      <c r="F285" s="120"/>
      <c r="G285" s="120"/>
      <c r="H285" s="146">
        <v>0.19</v>
      </c>
      <c r="I285" s="125"/>
      <c r="J285" s="125"/>
      <c r="K285" s="125"/>
      <c r="L285" s="125"/>
      <c r="M285" s="125"/>
      <c r="N285" s="125"/>
      <c r="O285" s="125"/>
      <c r="P285" s="120"/>
    </row>
    <row r="286" spans="2:16" ht="13.5" thickBot="1" x14ac:dyDescent="0.25">
      <c r="B286" s="120"/>
      <c r="C286" s="127"/>
      <c r="D286" s="120"/>
      <c r="E286" s="120"/>
      <c r="F286" s="120"/>
      <c r="G286" s="120"/>
      <c r="H286" s="146">
        <v>0.19</v>
      </c>
      <c r="I286" s="125"/>
      <c r="J286" s="125"/>
      <c r="K286" s="125"/>
      <c r="L286" s="125"/>
      <c r="M286" s="125"/>
      <c r="N286" s="125"/>
      <c r="O286" s="125"/>
      <c r="P286" s="120"/>
    </row>
    <row r="287" spans="2:16" ht="13.5" thickBot="1" x14ac:dyDescent="0.25">
      <c r="B287" s="120"/>
      <c r="C287" s="127"/>
      <c r="D287" s="120"/>
      <c r="E287" s="120"/>
      <c r="F287" s="120"/>
      <c r="G287" s="120"/>
      <c r="H287" s="146">
        <v>0.19</v>
      </c>
      <c r="I287" s="125"/>
      <c r="J287" s="125"/>
      <c r="K287" s="125"/>
      <c r="L287" s="125"/>
      <c r="M287" s="125"/>
      <c r="N287" s="125"/>
      <c r="O287" s="125"/>
      <c r="P287" s="120"/>
    </row>
    <row r="288" spans="2:16" ht="13.5" thickBot="1" x14ac:dyDescent="0.25">
      <c r="B288" s="120"/>
      <c r="C288" s="127"/>
      <c r="D288" s="120"/>
      <c r="E288" s="120"/>
      <c r="F288" s="120"/>
      <c r="G288" s="120"/>
      <c r="H288" s="146">
        <v>0.19</v>
      </c>
      <c r="I288" s="125"/>
      <c r="J288" s="125"/>
      <c r="K288" s="125"/>
      <c r="L288" s="125"/>
      <c r="M288" s="125"/>
      <c r="N288" s="125"/>
      <c r="O288" s="125"/>
      <c r="P288" s="120"/>
    </row>
    <row r="289" spans="2:16" ht="13.5" thickBot="1" x14ac:dyDescent="0.25">
      <c r="B289" s="120"/>
      <c r="C289" s="127"/>
      <c r="D289" s="120"/>
      <c r="E289" s="120"/>
      <c r="F289" s="120"/>
      <c r="G289" s="120"/>
      <c r="H289" s="146">
        <v>0.19</v>
      </c>
      <c r="I289" s="125"/>
      <c r="J289" s="125"/>
      <c r="K289" s="125"/>
      <c r="L289" s="125"/>
      <c r="M289" s="125"/>
      <c r="N289" s="125"/>
      <c r="O289" s="125"/>
      <c r="P289" s="120"/>
    </row>
    <row r="290" spans="2:16" ht="13.5" thickBot="1" x14ac:dyDescent="0.25">
      <c r="B290" s="120"/>
      <c r="C290" s="127"/>
      <c r="D290" s="120"/>
      <c r="E290" s="120"/>
      <c r="F290" s="120"/>
      <c r="G290" s="120"/>
      <c r="H290" s="146">
        <v>0.19</v>
      </c>
      <c r="I290" s="125"/>
      <c r="J290" s="125"/>
      <c r="K290" s="125"/>
      <c r="L290" s="125"/>
      <c r="M290" s="125"/>
      <c r="N290" s="125"/>
      <c r="O290" s="125"/>
      <c r="P290" s="120"/>
    </row>
    <row r="291" spans="2:16" ht="13.5" thickBot="1" x14ac:dyDescent="0.25">
      <c r="B291" s="120"/>
      <c r="C291" s="127"/>
      <c r="D291" s="120"/>
      <c r="E291" s="120"/>
      <c r="F291" s="120"/>
      <c r="G291" s="120"/>
      <c r="H291" s="146">
        <v>0.19</v>
      </c>
      <c r="I291" s="125"/>
      <c r="J291" s="125"/>
      <c r="K291" s="125"/>
      <c r="L291" s="125"/>
      <c r="M291" s="125"/>
      <c r="N291" s="125"/>
      <c r="O291" s="125"/>
      <c r="P291" s="120"/>
    </row>
    <row r="292" spans="2:16" ht="13.5" thickBot="1" x14ac:dyDescent="0.25">
      <c r="B292" s="120"/>
      <c r="C292" s="127"/>
      <c r="D292" s="120"/>
      <c r="E292" s="120"/>
      <c r="F292" s="120"/>
      <c r="G292" s="120"/>
      <c r="H292" s="146">
        <v>0.19</v>
      </c>
      <c r="I292" s="125"/>
      <c r="J292" s="125"/>
      <c r="K292" s="125"/>
      <c r="L292" s="125"/>
      <c r="M292" s="125"/>
      <c r="N292" s="125"/>
      <c r="O292" s="125"/>
      <c r="P292" s="120"/>
    </row>
    <row r="293" spans="2:16" ht="13.5" thickBot="1" x14ac:dyDescent="0.25">
      <c r="B293" s="120"/>
      <c r="C293" s="127"/>
      <c r="D293" s="120"/>
      <c r="E293" s="120"/>
      <c r="F293" s="120"/>
      <c r="G293" s="120"/>
      <c r="H293" s="146">
        <v>0.19</v>
      </c>
      <c r="I293" s="125"/>
      <c r="J293" s="125"/>
      <c r="K293" s="125"/>
      <c r="L293" s="125"/>
      <c r="M293" s="125"/>
      <c r="N293" s="125"/>
      <c r="O293" s="125"/>
      <c r="P293" s="120"/>
    </row>
    <row r="294" spans="2:16" ht="13.5" thickBot="1" x14ac:dyDescent="0.25">
      <c r="B294" s="120"/>
      <c r="C294" s="127"/>
      <c r="D294" s="120"/>
      <c r="E294" s="120"/>
      <c r="F294" s="120"/>
      <c r="G294" s="120"/>
      <c r="H294" s="146">
        <v>0.19</v>
      </c>
      <c r="I294" s="125"/>
      <c r="J294" s="125"/>
      <c r="K294" s="125"/>
      <c r="L294" s="125"/>
      <c r="M294" s="125"/>
      <c r="N294" s="125"/>
      <c r="O294" s="125"/>
      <c r="P294" s="120"/>
    </row>
    <row r="295" spans="2:16" ht="13.5" thickBot="1" x14ac:dyDescent="0.25">
      <c r="B295" s="120"/>
      <c r="C295" s="127"/>
      <c r="D295" s="120"/>
      <c r="E295" s="120"/>
      <c r="F295" s="120"/>
      <c r="G295" s="120"/>
      <c r="H295" s="146">
        <v>0.19</v>
      </c>
      <c r="I295" s="125"/>
      <c r="J295" s="125"/>
      <c r="K295" s="125"/>
      <c r="L295" s="125"/>
      <c r="M295" s="125"/>
      <c r="N295" s="125"/>
      <c r="O295" s="125"/>
      <c r="P295" s="120"/>
    </row>
    <row r="296" spans="2:16" ht="13.5" thickBot="1" x14ac:dyDescent="0.25">
      <c r="B296" s="120"/>
      <c r="C296" s="127"/>
      <c r="D296" s="120"/>
      <c r="E296" s="120"/>
      <c r="F296" s="120"/>
      <c r="G296" s="120"/>
      <c r="H296" s="146">
        <v>0.19</v>
      </c>
      <c r="I296" s="125"/>
      <c r="J296" s="125"/>
      <c r="K296" s="125"/>
      <c r="L296" s="125"/>
      <c r="M296" s="125"/>
      <c r="N296" s="125"/>
      <c r="O296" s="125"/>
      <c r="P296" s="120"/>
    </row>
    <row r="297" spans="2:16" ht="13.5" thickBot="1" x14ac:dyDescent="0.25">
      <c r="B297" s="120"/>
      <c r="C297" s="127"/>
      <c r="D297" s="120"/>
      <c r="E297" s="120"/>
      <c r="F297" s="120"/>
      <c r="G297" s="120"/>
      <c r="H297" s="146">
        <v>0.19</v>
      </c>
      <c r="I297" s="125"/>
      <c r="J297" s="125"/>
      <c r="K297" s="125"/>
      <c r="L297" s="125"/>
      <c r="M297" s="125"/>
      <c r="N297" s="125"/>
      <c r="O297" s="125"/>
      <c r="P297" s="120"/>
    </row>
    <row r="298" spans="2:16" ht="13.5" thickBot="1" x14ac:dyDescent="0.25">
      <c r="B298" s="120"/>
      <c r="C298" s="127"/>
      <c r="D298" s="120"/>
      <c r="E298" s="120"/>
      <c r="F298" s="120"/>
      <c r="G298" s="120"/>
      <c r="H298" s="146">
        <v>0.19</v>
      </c>
      <c r="I298" s="125"/>
      <c r="J298" s="125"/>
      <c r="K298" s="125"/>
      <c r="L298" s="125"/>
      <c r="M298" s="125"/>
      <c r="N298" s="125"/>
      <c r="O298" s="125"/>
      <c r="P298" s="120"/>
    </row>
    <row r="299" spans="2:16" ht="13.5" thickBot="1" x14ac:dyDescent="0.25">
      <c r="B299" s="120"/>
      <c r="C299" s="127"/>
      <c r="D299" s="120"/>
      <c r="E299" s="120"/>
      <c r="F299" s="120"/>
      <c r="G299" s="120"/>
      <c r="H299" s="146">
        <v>0.19</v>
      </c>
      <c r="I299" s="125"/>
      <c r="J299" s="125"/>
      <c r="K299" s="125"/>
      <c r="L299" s="125"/>
      <c r="M299" s="125"/>
      <c r="N299" s="125"/>
      <c r="O299" s="125"/>
      <c r="P299" s="120"/>
    </row>
    <row r="300" spans="2:16" ht="13.5" thickBot="1" x14ac:dyDescent="0.25">
      <c r="B300" s="120"/>
      <c r="C300" s="127"/>
      <c r="D300" s="120"/>
      <c r="E300" s="120"/>
      <c r="F300" s="120"/>
      <c r="G300" s="120"/>
      <c r="H300" s="146">
        <v>0.19</v>
      </c>
      <c r="I300" s="125"/>
      <c r="J300" s="125"/>
      <c r="K300" s="125"/>
      <c r="L300" s="125"/>
      <c r="M300" s="125"/>
      <c r="N300" s="125"/>
      <c r="O300" s="125"/>
      <c r="P300" s="120"/>
    </row>
    <row r="301" spans="2:16" ht="13.5" thickBot="1" x14ac:dyDescent="0.25">
      <c r="B301" s="120"/>
      <c r="C301" s="127"/>
      <c r="D301" s="120"/>
      <c r="E301" s="120"/>
      <c r="F301" s="120"/>
      <c r="G301" s="120"/>
      <c r="H301" s="146">
        <v>0.19</v>
      </c>
      <c r="I301" s="125"/>
      <c r="J301" s="125"/>
      <c r="K301" s="125"/>
      <c r="L301" s="125"/>
      <c r="M301" s="125"/>
      <c r="N301" s="125"/>
      <c r="O301" s="125"/>
      <c r="P301" s="120"/>
    </row>
    <row r="302" spans="2:16" ht="13.5" thickBot="1" x14ac:dyDescent="0.25">
      <c r="B302" s="120"/>
      <c r="C302" s="127"/>
      <c r="D302" s="120"/>
      <c r="E302" s="120"/>
      <c r="F302" s="120"/>
      <c r="G302" s="120"/>
      <c r="H302" s="146">
        <v>0.19</v>
      </c>
      <c r="I302" s="125"/>
      <c r="J302" s="125"/>
      <c r="K302" s="125"/>
      <c r="L302" s="125"/>
      <c r="M302" s="125"/>
      <c r="N302" s="125"/>
      <c r="O302" s="125"/>
      <c r="P302" s="120"/>
    </row>
    <row r="303" spans="2:16" ht="13.5" thickBot="1" x14ac:dyDescent="0.25">
      <c r="B303" s="120"/>
      <c r="C303" s="127"/>
      <c r="D303" s="120"/>
      <c r="E303" s="120"/>
      <c r="F303" s="120"/>
      <c r="G303" s="120"/>
      <c r="H303" s="146">
        <v>0.19</v>
      </c>
      <c r="I303" s="125"/>
      <c r="J303" s="125"/>
      <c r="K303" s="125"/>
      <c r="L303" s="125"/>
      <c r="M303" s="125"/>
      <c r="N303" s="125"/>
      <c r="O303" s="125"/>
      <c r="P303" s="120"/>
    </row>
    <row r="304" spans="2:16" ht="13.5" thickBot="1" x14ac:dyDescent="0.25">
      <c r="B304" s="120"/>
      <c r="C304" s="127"/>
      <c r="D304" s="120"/>
      <c r="E304" s="120"/>
      <c r="F304" s="120"/>
      <c r="G304" s="120"/>
      <c r="H304" s="146">
        <v>0.19</v>
      </c>
      <c r="I304" s="125"/>
      <c r="J304" s="125"/>
      <c r="K304" s="125"/>
      <c r="L304" s="125"/>
      <c r="M304" s="125"/>
      <c r="N304" s="125"/>
      <c r="O304" s="125"/>
      <c r="P304" s="120"/>
    </row>
    <row r="305" spans="2:16" ht="13.5" thickBot="1" x14ac:dyDescent="0.25">
      <c r="B305" s="120"/>
      <c r="C305" s="127"/>
      <c r="D305" s="120"/>
      <c r="E305" s="120"/>
      <c r="F305" s="120"/>
      <c r="G305" s="120"/>
      <c r="H305" s="146">
        <v>0.19</v>
      </c>
      <c r="I305" s="125"/>
      <c r="J305" s="125"/>
      <c r="K305" s="125"/>
      <c r="L305" s="125"/>
      <c r="M305" s="125"/>
      <c r="N305" s="125"/>
      <c r="O305" s="125"/>
      <c r="P305" s="120"/>
    </row>
    <row r="306" spans="2:16" ht="13.5" thickBot="1" x14ac:dyDescent="0.25">
      <c r="B306" s="120"/>
      <c r="C306" s="127"/>
      <c r="D306" s="120"/>
      <c r="E306" s="120"/>
      <c r="F306" s="120"/>
      <c r="G306" s="120"/>
      <c r="H306" s="146">
        <v>0.19</v>
      </c>
      <c r="I306" s="125"/>
      <c r="J306" s="125"/>
      <c r="K306" s="125"/>
      <c r="L306" s="125"/>
      <c r="M306" s="125"/>
      <c r="N306" s="125"/>
      <c r="O306" s="125"/>
      <c r="P306" s="120"/>
    </row>
    <row r="307" spans="2:16" ht="13.5" thickBot="1" x14ac:dyDescent="0.25">
      <c r="B307" s="120"/>
      <c r="C307" s="127"/>
      <c r="D307" s="120"/>
      <c r="E307" s="120"/>
      <c r="F307" s="120"/>
      <c r="G307" s="120"/>
      <c r="H307" s="146">
        <v>0.19</v>
      </c>
      <c r="I307" s="125"/>
      <c r="J307" s="125"/>
      <c r="K307" s="125"/>
      <c r="L307" s="125"/>
      <c r="M307" s="125"/>
      <c r="N307" s="125"/>
      <c r="O307" s="125"/>
      <c r="P307" s="120"/>
    </row>
    <row r="308" spans="2:16" ht="13.5" thickBot="1" x14ac:dyDescent="0.25">
      <c r="B308" s="120"/>
      <c r="C308" s="127"/>
      <c r="D308" s="120"/>
      <c r="E308" s="120"/>
      <c r="F308" s="120"/>
      <c r="G308" s="120"/>
      <c r="H308" s="146">
        <v>0.19</v>
      </c>
      <c r="I308" s="125"/>
      <c r="J308" s="125"/>
      <c r="K308" s="125"/>
      <c r="L308" s="125"/>
      <c r="M308" s="125"/>
      <c r="N308" s="125"/>
      <c r="O308" s="125"/>
      <c r="P308" s="120"/>
    </row>
    <row r="309" spans="2:16" ht="13.5" thickBot="1" x14ac:dyDescent="0.25">
      <c r="B309" s="120"/>
      <c r="C309" s="127"/>
      <c r="D309" s="120"/>
      <c r="E309" s="120"/>
      <c r="F309" s="120"/>
      <c r="G309" s="120"/>
      <c r="H309" s="146">
        <v>0.19</v>
      </c>
      <c r="I309" s="125"/>
      <c r="J309" s="125"/>
      <c r="K309" s="125"/>
      <c r="L309" s="125"/>
      <c r="M309" s="125"/>
      <c r="N309" s="125"/>
      <c r="O309" s="125"/>
      <c r="P309" s="120"/>
    </row>
    <row r="310" spans="2:16" ht="13.5" thickBot="1" x14ac:dyDescent="0.25">
      <c r="B310" s="120"/>
      <c r="C310" s="127"/>
      <c r="D310" s="120"/>
      <c r="E310" s="120"/>
      <c r="F310" s="120"/>
      <c r="G310" s="120"/>
      <c r="H310" s="146">
        <v>0.19</v>
      </c>
      <c r="I310" s="125"/>
      <c r="J310" s="125"/>
      <c r="K310" s="125"/>
      <c r="L310" s="125"/>
      <c r="M310" s="125"/>
      <c r="N310" s="125"/>
      <c r="O310" s="125"/>
      <c r="P310" s="120"/>
    </row>
    <row r="311" spans="2:16" ht="13.5" thickBot="1" x14ac:dyDescent="0.25">
      <c r="B311" s="120"/>
      <c r="C311" s="127"/>
      <c r="D311" s="120"/>
      <c r="E311" s="120"/>
      <c r="F311" s="120"/>
      <c r="G311" s="120"/>
      <c r="H311" s="146">
        <v>0.19</v>
      </c>
      <c r="I311" s="125"/>
      <c r="J311" s="125"/>
      <c r="K311" s="125"/>
      <c r="L311" s="125"/>
      <c r="M311" s="125"/>
      <c r="N311" s="125"/>
      <c r="O311" s="125"/>
      <c r="P311" s="120"/>
    </row>
    <row r="312" spans="2:16" ht="13.5" thickBot="1" x14ac:dyDescent="0.25">
      <c r="B312" s="120"/>
      <c r="C312" s="127"/>
      <c r="D312" s="120"/>
      <c r="E312" s="120"/>
      <c r="F312" s="120"/>
      <c r="G312" s="120"/>
      <c r="H312" s="146">
        <v>0.19</v>
      </c>
      <c r="I312" s="125"/>
      <c r="J312" s="125"/>
      <c r="K312" s="125"/>
      <c r="L312" s="125"/>
      <c r="M312" s="125"/>
      <c r="N312" s="125"/>
      <c r="O312" s="125"/>
      <c r="P312" s="120"/>
    </row>
    <row r="313" spans="2:16" ht="13.5" thickBot="1" x14ac:dyDescent="0.25">
      <c r="B313" s="120"/>
      <c r="C313" s="127"/>
      <c r="D313" s="120"/>
      <c r="E313" s="120"/>
      <c r="F313" s="120"/>
      <c r="G313" s="120"/>
      <c r="H313" s="146">
        <v>0.19</v>
      </c>
      <c r="I313" s="125"/>
      <c r="J313" s="125"/>
      <c r="K313" s="125"/>
      <c r="L313" s="125"/>
      <c r="M313" s="125"/>
      <c r="N313" s="125"/>
      <c r="O313" s="125"/>
      <c r="P313" s="120"/>
    </row>
    <row r="314" spans="2:16" ht="13.5" thickBot="1" x14ac:dyDescent="0.25">
      <c r="B314" s="120"/>
      <c r="C314" s="127"/>
      <c r="D314" s="120"/>
      <c r="E314" s="120"/>
      <c r="F314" s="120"/>
      <c r="G314" s="120"/>
      <c r="H314" s="146">
        <v>0.19</v>
      </c>
      <c r="I314" s="125"/>
      <c r="J314" s="125"/>
      <c r="K314" s="125"/>
      <c r="L314" s="125"/>
      <c r="M314" s="125"/>
      <c r="N314" s="125"/>
      <c r="O314" s="125"/>
      <c r="P314" s="120"/>
    </row>
    <row r="315" spans="2:16" ht="13.5" thickBot="1" x14ac:dyDescent="0.25">
      <c r="B315" s="120"/>
      <c r="C315" s="127"/>
      <c r="D315" s="120"/>
      <c r="E315" s="120"/>
      <c r="F315" s="120"/>
      <c r="G315" s="120"/>
      <c r="H315" s="146">
        <v>0.19</v>
      </c>
      <c r="I315" s="125"/>
      <c r="J315" s="125"/>
      <c r="K315" s="125"/>
      <c r="L315" s="125"/>
      <c r="M315" s="125"/>
      <c r="N315" s="125"/>
      <c r="O315" s="125"/>
      <c r="P315" s="120"/>
    </row>
    <row r="316" spans="2:16" ht="13.5" thickBot="1" x14ac:dyDescent="0.25">
      <c r="B316" s="120"/>
      <c r="C316" s="127"/>
      <c r="D316" s="120"/>
      <c r="E316" s="120"/>
      <c r="F316" s="120"/>
      <c r="G316" s="120"/>
      <c r="H316" s="146">
        <v>0.19</v>
      </c>
      <c r="I316" s="125"/>
      <c r="J316" s="125"/>
      <c r="K316" s="125"/>
      <c r="L316" s="125"/>
      <c r="M316" s="125"/>
      <c r="N316" s="125"/>
      <c r="O316" s="125"/>
      <c r="P316" s="120"/>
    </row>
    <row r="317" spans="2:16" ht="13.5" thickBot="1" x14ac:dyDescent="0.25">
      <c r="B317" s="120"/>
      <c r="C317" s="127"/>
      <c r="D317" s="120"/>
      <c r="E317" s="120"/>
      <c r="F317" s="120"/>
      <c r="G317" s="120"/>
      <c r="H317" s="146">
        <v>0.19</v>
      </c>
      <c r="I317" s="125"/>
      <c r="J317" s="125"/>
      <c r="K317" s="125"/>
      <c r="L317" s="125"/>
      <c r="M317" s="125"/>
      <c r="N317" s="125"/>
      <c r="O317" s="125"/>
      <c r="P317" s="120"/>
    </row>
    <row r="318" spans="2:16" ht="13.5" thickBot="1" x14ac:dyDescent="0.25">
      <c r="B318" s="120"/>
      <c r="C318" s="127"/>
      <c r="D318" s="120"/>
      <c r="E318" s="120"/>
      <c r="F318" s="120"/>
      <c r="G318" s="120"/>
      <c r="H318" s="146">
        <v>0.19</v>
      </c>
      <c r="I318" s="125"/>
      <c r="J318" s="125"/>
      <c r="K318" s="125"/>
      <c r="L318" s="125"/>
      <c r="M318" s="125"/>
      <c r="N318" s="125"/>
      <c r="O318" s="125"/>
      <c r="P318" s="120"/>
    </row>
    <row r="319" spans="2:16" ht="13.5" thickBot="1" x14ac:dyDescent="0.25">
      <c r="B319" s="120"/>
      <c r="C319" s="127"/>
      <c r="D319" s="120"/>
      <c r="E319" s="120"/>
      <c r="F319" s="120"/>
      <c r="G319" s="120"/>
      <c r="H319" s="146">
        <v>0.19</v>
      </c>
      <c r="I319" s="125"/>
      <c r="J319" s="125"/>
      <c r="K319" s="125"/>
      <c r="L319" s="125"/>
      <c r="M319" s="125"/>
      <c r="N319" s="125"/>
      <c r="O319" s="125"/>
      <c r="P319" s="120"/>
    </row>
    <row r="320" spans="2:16" ht="13.5" thickBot="1" x14ac:dyDescent="0.25">
      <c r="B320" s="120"/>
      <c r="C320" s="127"/>
      <c r="D320" s="120"/>
      <c r="E320" s="120"/>
      <c r="F320" s="120"/>
      <c r="G320" s="120"/>
      <c r="H320" s="146">
        <v>0.19</v>
      </c>
      <c r="I320" s="125"/>
      <c r="J320" s="125"/>
      <c r="K320" s="125"/>
      <c r="L320" s="125"/>
      <c r="M320" s="125"/>
      <c r="N320" s="125"/>
      <c r="O320" s="125"/>
      <c r="P320" s="120"/>
    </row>
    <row r="321" spans="2:16" ht="13.5" thickBot="1" x14ac:dyDescent="0.25">
      <c r="B321" s="120"/>
      <c r="C321" s="127"/>
      <c r="D321" s="120"/>
      <c r="E321" s="120"/>
      <c r="F321" s="120"/>
      <c r="G321" s="120"/>
      <c r="H321" s="146">
        <v>0.19</v>
      </c>
      <c r="I321" s="125"/>
      <c r="J321" s="125"/>
      <c r="K321" s="125"/>
      <c r="L321" s="125"/>
      <c r="M321" s="125"/>
      <c r="N321" s="125"/>
      <c r="O321" s="125"/>
      <c r="P321" s="120"/>
    </row>
    <row r="322" spans="2:16" ht="13.5" thickBot="1" x14ac:dyDescent="0.25">
      <c r="B322" s="120"/>
      <c r="C322" s="127"/>
      <c r="D322" s="120"/>
      <c r="E322" s="120"/>
      <c r="F322" s="120"/>
      <c r="G322" s="120"/>
      <c r="H322" s="146">
        <v>0.19</v>
      </c>
      <c r="I322" s="125"/>
      <c r="J322" s="125"/>
      <c r="K322" s="125"/>
      <c r="L322" s="125"/>
      <c r="M322" s="125"/>
      <c r="N322" s="125"/>
      <c r="O322" s="125"/>
      <c r="P322" s="120"/>
    </row>
    <row r="323" spans="2:16" ht="13.5" thickBot="1" x14ac:dyDescent="0.25">
      <c r="B323" s="120"/>
      <c r="C323" s="127"/>
      <c r="D323" s="120"/>
      <c r="E323" s="120"/>
      <c r="F323" s="120"/>
      <c r="G323" s="120"/>
      <c r="H323" s="146">
        <v>0.19</v>
      </c>
      <c r="I323" s="125"/>
      <c r="J323" s="125"/>
      <c r="K323" s="125"/>
      <c r="L323" s="125"/>
      <c r="M323" s="125"/>
      <c r="N323" s="125"/>
      <c r="O323" s="125"/>
      <c r="P323" s="120"/>
    </row>
    <row r="324" spans="2:16" ht="13.5" thickBot="1" x14ac:dyDescent="0.25">
      <c r="B324" s="120"/>
      <c r="C324" s="127"/>
      <c r="D324" s="120"/>
      <c r="E324" s="120"/>
      <c r="F324" s="120"/>
      <c r="G324" s="120"/>
      <c r="H324" s="146">
        <v>0.19</v>
      </c>
      <c r="I324" s="125"/>
      <c r="J324" s="125"/>
      <c r="K324" s="125"/>
      <c r="L324" s="125"/>
      <c r="M324" s="125"/>
      <c r="N324" s="125"/>
      <c r="O324" s="125"/>
      <c r="P324" s="120"/>
    </row>
    <row r="325" spans="2:16" ht="13.5" thickBot="1" x14ac:dyDescent="0.25">
      <c r="B325" s="120"/>
      <c r="C325" s="127"/>
      <c r="D325" s="120"/>
      <c r="E325" s="120"/>
      <c r="F325" s="120"/>
      <c r="G325" s="120"/>
      <c r="H325" s="146">
        <v>0.19</v>
      </c>
      <c r="I325" s="125"/>
      <c r="J325" s="125"/>
      <c r="K325" s="125"/>
      <c r="L325" s="125"/>
      <c r="M325" s="125"/>
      <c r="N325" s="125"/>
      <c r="O325" s="125"/>
      <c r="P325" s="120"/>
    </row>
    <row r="326" spans="2:16" ht="13.5" thickBot="1" x14ac:dyDescent="0.25">
      <c r="B326" s="120"/>
      <c r="C326" s="127"/>
      <c r="D326" s="120"/>
      <c r="E326" s="120"/>
      <c r="F326" s="120"/>
      <c r="G326" s="120"/>
      <c r="H326" s="146">
        <v>0.19</v>
      </c>
      <c r="I326" s="125"/>
      <c r="J326" s="125"/>
      <c r="K326" s="125"/>
      <c r="L326" s="125"/>
      <c r="M326" s="125"/>
      <c r="N326" s="125"/>
      <c r="O326" s="125"/>
      <c r="P326" s="120"/>
    </row>
    <row r="327" spans="2:16" ht="13.5" thickBot="1" x14ac:dyDescent="0.25">
      <c r="B327" s="120"/>
      <c r="C327" s="127"/>
      <c r="D327" s="120"/>
      <c r="E327" s="120"/>
      <c r="F327" s="120"/>
      <c r="G327" s="120"/>
      <c r="H327" s="146">
        <v>0.19</v>
      </c>
      <c r="I327" s="125"/>
      <c r="J327" s="125"/>
      <c r="K327" s="125"/>
      <c r="L327" s="125"/>
      <c r="M327" s="125"/>
      <c r="N327" s="125"/>
      <c r="O327" s="125"/>
      <c r="P327" s="120"/>
    </row>
    <row r="328" spans="2:16" ht="13.5" thickBot="1" x14ac:dyDescent="0.25">
      <c r="B328" s="120"/>
      <c r="C328" s="127"/>
      <c r="D328" s="120"/>
      <c r="E328" s="120"/>
      <c r="F328" s="120"/>
      <c r="G328" s="120"/>
      <c r="H328" s="146">
        <v>0.19</v>
      </c>
      <c r="I328" s="125"/>
      <c r="J328" s="125"/>
      <c r="K328" s="125"/>
      <c r="L328" s="125"/>
      <c r="M328" s="125"/>
      <c r="N328" s="125"/>
      <c r="O328" s="125"/>
      <c r="P328" s="120"/>
    </row>
    <row r="329" spans="2:16" ht="13.5" thickBot="1" x14ac:dyDescent="0.25">
      <c r="B329" s="120"/>
      <c r="C329" s="127"/>
      <c r="D329" s="120"/>
      <c r="E329" s="120"/>
      <c r="F329" s="120"/>
      <c r="G329" s="120"/>
      <c r="H329" s="146">
        <v>0.19</v>
      </c>
      <c r="I329" s="125"/>
      <c r="J329" s="125"/>
      <c r="K329" s="125"/>
      <c r="L329" s="125"/>
      <c r="M329" s="125"/>
      <c r="N329" s="125"/>
      <c r="O329" s="125"/>
      <c r="P329" s="120"/>
    </row>
    <row r="330" spans="2:16" ht="13.5" thickBot="1" x14ac:dyDescent="0.25">
      <c r="B330" s="120"/>
      <c r="C330" s="127"/>
      <c r="D330" s="120"/>
      <c r="E330" s="120"/>
      <c r="F330" s="120"/>
      <c r="G330" s="120"/>
      <c r="H330" s="146">
        <v>0.19</v>
      </c>
      <c r="I330" s="125"/>
      <c r="J330" s="125"/>
      <c r="K330" s="125"/>
      <c r="L330" s="125"/>
      <c r="M330" s="125"/>
      <c r="N330" s="125"/>
      <c r="O330" s="125"/>
      <c r="P330" s="120"/>
    </row>
    <row r="331" spans="2:16" ht="13.5" thickBot="1" x14ac:dyDescent="0.25">
      <c r="B331" s="120"/>
      <c r="C331" s="127"/>
      <c r="D331" s="120"/>
      <c r="E331" s="120"/>
      <c r="F331" s="120"/>
      <c r="G331" s="120"/>
      <c r="H331" s="146">
        <v>0.19</v>
      </c>
      <c r="I331" s="125"/>
      <c r="J331" s="125"/>
      <c r="K331" s="125"/>
      <c r="L331" s="125"/>
      <c r="M331" s="125"/>
      <c r="N331" s="125"/>
      <c r="O331" s="125"/>
      <c r="P331" s="120"/>
    </row>
    <row r="332" spans="2:16" ht="13.5" thickBot="1" x14ac:dyDescent="0.25">
      <c r="B332" s="120"/>
      <c r="C332" s="127"/>
      <c r="D332" s="120"/>
      <c r="E332" s="120"/>
      <c r="F332" s="120"/>
      <c r="G332" s="120"/>
      <c r="H332" s="146">
        <v>0.19</v>
      </c>
      <c r="I332" s="125"/>
      <c r="J332" s="125"/>
      <c r="K332" s="125"/>
      <c r="L332" s="125"/>
      <c r="M332" s="125"/>
      <c r="N332" s="125"/>
      <c r="O332" s="125"/>
      <c r="P332" s="120"/>
    </row>
    <row r="333" spans="2:16" ht="13.5" thickBot="1" x14ac:dyDescent="0.25">
      <c r="B333" s="120"/>
      <c r="C333" s="127"/>
      <c r="D333" s="120"/>
      <c r="E333" s="120"/>
      <c r="F333" s="120"/>
      <c r="G333" s="120"/>
      <c r="H333" s="146">
        <v>0.19</v>
      </c>
      <c r="I333" s="125"/>
      <c r="J333" s="125"/>
      <c r="K333" s="125"/>
      <c r="L333" s="125"/>
      <c r="M333" s="125"/>
      <c r="N333" s="125"/>
      <c r="O333" s="125"/>
      <c r="P333" s="120"/>
    </row>
    <row r="334" spans="2:16" ht="13.5" thickBot="1" x14ac:dyDescent="0.25">
      <c r="B334" s="120"/>
      <c r="C334" s="127"/>
      <c r="D334" s="120"/>
      <c r="E334" s="120"/>
      <c r="F334" s="120"/>
      <c r="G334" s="120"/>
      <c r="H334" s="146">
        <v>0.19</v>
      </c>
      <c r="I334" s="125"/>
      <c r="J334" s="125"/>
      <c r="K334" s="125"/>
      <c r="L334" s="125"/>
      <c r="M334" s="125"/>
      <c r="N334" s="125"/>
      <c r="O334" s="125"/>
      <c r="P334" s="120"/>
    </row>
    <row r="335" spans="2:16" ht="13.5" thickBot="1" x14ac:dyDescent="0.25">
      <c r="B335" s="120"/>
      <c r="C335" s="127"/>
      <c r="D335" s="120"/>
      <c r="E335" s="120"/>
      <c r="F335" s="120"/>
      <c r="G335" s="120"/>
      <c r="H335" s="146">
        <v>0.19</v>
      </c>
      <c r="I335" s="125"/>
      <c r="J335" s="125"/>
      <c r="K335" s="125"/>
      <c r="L335" s="125"/>
      <c r="M335" s="125"/>
      <c r="N335" s="125"/>
      <c r="O335" s="125"/>
      <c r="P335" s="120"/>
    </row>
    <row r="336" spans="2:16" ht="13.5" thickBot="1" x14ac:dyDescent="0.25">
      <c r="B336" s="120"/>
      <c r="C336" s="127"/>
      <c r="D336" s="120"/>
      <c r="E336" s="120"/>
      <c r="F336" s="120"/>
      <c r="G336" s="120"/>
      <c r="H336" s="146">
        <v>0.19</v>
      </c>
      <c r="I336" s="125"/>
      <c r="J336" s="125"/>
      <c r="K336" s="125"/>
      <c r="L336" s="125"/>
      <c r="M336" s="125"/>
      <c r="N336" s="125"/>
      <c r="O336" s="125"/>
      <c r="P336" s="120"/>
    </row>
    <row r="337" spans="2:16" ht="13.5" thickBot="1" x14ac:dyDescent="0.25">
      <c r="B337" s="120"/>
      <c r="C337" s="127"/>
      <c r="D337" s="120"/>
      <c r="E337" s="120"/>
      <c r="F337" s="120"/>
      <c r="G337" s="120"/>
      <c r="H337" s="146">
        <v>0.19</v>
      </c>
      <c r="I337" s="125"/>
      <c r="J337" s="125"/>
      <c r="K337" s="125"/>
      <c r="L337" s="125"/>
      <c r="M337" s="125"/>
      <c r="N337" s="125"/>
      <c r="O337" s="125"/>
      <c r="P337" s="120"/>
    </row>
    <row r="338" spans="2:16" ht="13.5" thickBot="1" x14ac:dyDescent="0.25">
      <c r="B338" s="120"/>
      <c r="C338" s="127"/>
      <c r="D338" s="120"/>
      <c r="E338" s="120"/>
      <c r="F338" s="120"/>
      <c r="G338" s="120"/>
      <c r="H338" s="146">
        <v>0.19</v>
      </c>
      <c r="I338" s="125"/>
      <c r="J338" s="125"/>
      <c r="K338" s="125"/>
      <c r="L338" s="125"/>
      <c r="M338" s="125"/>
      <c r="N338" s="125"/>
      <c r="O338" s="125"/>
      <c r="P338" s="120"/>
    </row>
    <row r="339" spans="2:16" ht="13.5" thickBot="1" x14ac:dyDescent="0.25">
      <c r="B339" s="120"/>
      <c r="C339" s="127"/>
      <c r="D339" s="120"/>
      <c r="E339" s="120"/>
      <c r="F339" s="120"/>
      <c r="G339" s="120"/>
      <c r="H339" s="146">
        <v>0.19</v>
      </c>
      <c r="I339" s="125"/>
      <c r="J339" s="125"/>
      <c r="K339" s="125"/>
      <c r="L339" s="125"/>
      <c r="M339" s="125"/>
      <c r="N339" s="125"/>
      <c r="O339" s="125"/>
      <c r="P339" s="120"/>
    </row>
    <row r="340" spans="2:16" ht="13.5" thickBot="1" x14ac:dyDescent="0.25">
      <c r="B340" s="120"/>
      <c r="C340" s="127"/>
      <c r="D340" s="120"/>
      <c r="E340" s="120"/>
      <c r="F340" s="120"/>
      <c r="G340" s="120"/>
      <c r="H340" s="146">
        <v>0.19</v>
      </c>
      <c r="I340" s="125"/>
      <c r="J340" s="125"/>
      <c r="K340" s="125"/>
      <c r="L340" s="125"/>
      <c r="M340" s="125"/>
      <c r="N340" s="125"/>
      <c r="O340" s="125"/>
      <c r="P340" s="120"/>
    </row>
    <row r="341" spans="2:16" ht="13.5" thickBot="1" x14ac:dyDescent="0.25">
      <c r="B341" s="120"/>
      <c r="C341" s="127"/>
      <c r="D341" s="120"/>
      <c r="E341" s="120"/>
      <c r="F341" s="120"/>
      <c r="G341" s="120"/>
      <c r="H341" s="146">
        <v>0.19</v>
      </c>
      <c r="I341" s="125"/>
      <c r="J341" s="125"/>
      <c r="K341" s="125"/>
      <c r="L341" s="125"/>
      <c r="M341" s="125"/>
      <c r="N341" s="125"/>
      <c r="O341" s="125"/>
      <c r="P341" s="120"/>
    </row>
    <row r="342" spans="2:16" ht="13.5" thickBot="1" x14ac:dyDescent="0.25">
      <c r="B342" s="120"/>
      <c r="C342" s="127"/>
      <c r="D342" s="120"/>
      <c r="E342" s="120"/>
      <c r="F342" s="120"/>
      <c r="G342" s="120"/>
      <c r="H342" s="146">
        <v>0.19</v>
      </c>
      <c r="I342" s="125"/>
      <c r="J342" s="125"/>
      <c r="K342" s="125"/>
      <c r="L342" s="125"/>
      <c r="M342" s="125"/>
      <c r="N342" s="125"/>
      <c r="O342" s="125"/>
      <c r="P342" s="120"/>
    </row>
    <row r="343" spans="2:16" ht="13.5" thickBot="1" x14ac:dyDescent="0.25">
      <c r="B343" s="120"/>
      <c r="C343" s="127"/>
      <c r="D343" s="120"/>
      <c r="E343" s="120"/>
      <c r="F343" s="120"/>
      <c r="G343" s="120"/>
      <c r="H343" s="146">
        <v>0.19</v>
      </c>
      <c r="I343" s="125"/>
      <c r="J343" s="125"/>
      <c r="K343" s="125"/>
      <c r="L343" s="125"/>
      <c r="M343" s="125"/>
      <c r="N343" s="125"/>
      <c r="O343" s="125"/>
      <c r="P343" s="120"/>
    </row>
    <row r="344" spans="2:16" ht="13.5" thickBot="1" x14ac:dyDescent="0.25">
      <c r="B344" s="120"/>
      <c r="C344" s="127"/>
      <c r="D344" s="120"/>
      <c r="E344" s="120"/>
      <c r="F344" s="120"/>
      <c r="G344" s="120"/>
      <c r="H344" s="146">
        <v>0.19</v>
      </c>
      <c r="I344" s="125"/>
      <c r="J344" s="125"/>
      <c r="K344" s="125"/>
      <c r="L344" s="125"/>
      <c r="M344" s="125"/>
      <c r="N344" s="125"/>
      <c r="O344" s="125"/>
      <c r="P344" s="120"/>
    </row>
    <row r="345" spans="2:16" ht="13.5" thickBot="1" x14ac:dyDescent="0.25">
      <c r="B345" s="120"/>
      <c r="C345" s="127"/>
      <c r="D345" s="120"/>
      <c r="E345" s="120"/>
      <c r="F345" s="120"/>
      <c r="G345" s="120"/>
      <c r="H345" s="146">
        <v>0.19</v>
      </c>
      <c r="I345" s="125"/>
      <c r="J345" s="125"/>
      <c r="K345" s="125"/>
      <c r="L345" s="125"/>
      <c r="M345" s="125"/>
      <c r="N345" s="125"/>
      <c r="O345" s="125"/>
      <c r="P345" s="120"/>
    </row>
    <row r="346" spans="2:16" ht="13.5" thickBot="1" x14ac:dyDescent="0.25">
      <c r="B346" s="120"/>
      <c r="C346" s="127"/>
      <c r="D346" s="120"/>
      <c r="E346" s="120"/>
      <c r="F346" s="120"/>
      <c r="G346" s="120"/>
      <c r="H346" s="146">
        <v>0.19</v>
      </c>
      <c r="I346" s="125"/>
      <c r="J346" s="125"/>
      <c r="K346" s="125"/>
      <c r="L346" s="125"/>
      <c r="M346" s="125"/>
      <c r="N346" s="125"/>
      <c r="O346" s="125"/>
      <c r="P346" s="120"/>
    </row>
    <row r="347" spans="2:16" ht="13.5" thickBot="1" x14ac:dyDescent="0.25">
      <c r="B347" s="120"/>
      <c r="C347" s="127"/>
      <c r="D347" s="120"/>
      <c r="E347" s="120"/>
      <c r="F347" s="120"/>
      <c r="G347" s="120"/>
      <c r="H347" s="146">
        <v>0.19</v>
      </c>
      <c r="I347" s="125"/>
      <c r="J347" s="125"/>
      <c r="K347" s="125"/>
      <c r="L347" s="125"/>
      <c r="M347" s="125"/>
      <c r="N347" s="125"/>
      <c r="O347" s="125"/>
      <c r="P347" s="120"/>
    </row>
    <row r="348" spans="2:16" ht="13.5" thickBot="1" x14ac:dyDescent="0.25">
      <c r="B348" s="120"/>
      <c r="C348" s="127"/>
      <c r="D348" s="120"/>
      <c r="E348" s="120"/>
      <c r="F348" s="120"/>
      <c r="G348" s="120"/>
      <c r="H348" s="146">
        <v>0.19</v>
      </c>
      <c r="I348" s="125"/>
      <c r="J348" s="125"/>
      <c r="K348" s="125"/>
      <c r="L348" s="125"/>
      <c r="M348" s="125"/>
      <c r="N348" s="125"/>
      <c r="O348" s="125"/>
      <c r="P348" s="120"/>
    </row>
    <row r="349" spans="2:16" ht="13.5" thickBot="1" x14ac:dyDescent="0.25">
      <c r="B349" s="120"/>
      <c r="C349" s="127"/>
      <c r="D349" s="120"/>
      <c r="E349" s="120"/>
      <c r="F349" s="120"/>
      <c r="G349" s="120"/>
      <c r="H349" s="146">
        <v>0.19</v>
      </c>
      <c r="I349" s="125"/>
      <c r="J349" s="125"/>
      <c r="K349" s="125"/>
      <c r="L349" s="125"/>
      <c r="M349" s="125"/>
      <c r="N349" s="125"/>
      <c r="O349" s="125"/>
      <c r="P349" s="120"/>
    </row>
    <row r="350" spans="2:16" ht="13.5" thickBot="1" x14ac:dyDescent="0.25">
      <c r="B350" s="120"/>
      <c r="C350" s="127"/>
      <c r="D350" s="120"/>
      <c r="E350" s="120"/>
      <c r="F350" s="120"/>
      <c r="G350" s="120"/>
      <c r="H350" s="146">
        <v>0.19</v>
      </c>
      <c r="I350" s="125"/>
      <c r="J350" s="125"/>
      <c r="K350" s="125"/>
      <c r="L350" s="125"/>
      <c r="M350" s="125"/>
      <c r="N350" s="125"/>
      <c r="O350" s="125"/>
      <c r="P350" s="120"/>
    </row>
    <row r="351" spans="2:16" ht="13.5" thickBot="1" x14ac:dyDescent="0.25">
      <c r="B351" s="120"/>
      <c r="C351" s="127"/>
      <c r="D351" s="120"/>
      <c r="E351" s="120"/>
      <c r="F351" s="120"/>
      <c r="G351" s="120"/>
      <c r="H351" s="146">
        <v>0.19</v>
      </c>
      <c r="I351" s="125"/>
      <c r="J351" s="125"/>
      <c r="K351" s="125"/>
      <c r="L351" s="125"/>
      <c r="M351" s="125"/>
      <c r="N351" s="125"/>
      <c r="O351" s="125"/>
      <c r="P351" s="120"/>
    </row>
    <row r="352" spans="2:16" ht="13.5" thickBot="1" x14ac:dyDescent="0.25">
      <c r="B352" s="120"/>
      <c r="C352" s="127"/>
      <c r="D352" s="120"/>
      <c r="E352" s="120"/>
      <c r="F352" s="120"/>
      <c r="G352" s="120"/>
      <c r="H352" s="146">
        <v>0.19</v>
      </c>
      <c r="I352" s="125"/>
      <c r="J352" s="125"/>
      <c r="K352" s="125"/>
      <c r="L352" s="125"/>
      <c r="M352" s="125"/>
      <c r="N352" s="125"/>
      <c r="O352" s="125"/>
      <c r="P352" s="120"/>
    </row>
    <row r="353" spans="2:16" ht="13.5" thickBot="1" x14ac:dyDescent="0.25">
      <c r="B353" s="120"/>
      <c r="C353" s="127"/>
      <c r="D353" s="120"/>
      <c r="E353" s="120"/>
      <c r="F353" s="120"/>
      <c r="G353" s="120"/>
      <c r="H353" s="146">
        <v>0.19</v>
      </c>
      <c r="I353" s="125"/>
      <c r="J353" s="125"/>
      <c r="K353" s="125"/>
      <c r="L353" s="125"/>
      <c r="M353" s="125"/>
      <c r="N353" s="125"/>
      <c r="O353" s="125"/>
      <c r="P353" s="120"/>
    </row>
    <row r="354" spans="2:16" ht="13.5" thickBot="1" x14ac:dyDescent="0.25">
      <c r="B354" s="120"/>
      <c r="C354" s="127"/>
      <c r="D354" s="120"/>
      <c r="E354" s="120"/>
      <c r="F354" s="120"/>
      <c r="G354" s="120"/>
      <c r="H354" s="146">
        <v>0.19</v>
      </c>
      <c r="I354" s="125"/>
      <c r="J354" s="125"/>
      <c r="K354" s="125"/>
      <c r="L354" s="125"/>
      <c r="M354" s="125"/>
      <c r="N354" s="125"/>
      <c r="O354" s="125"/>
      <c r="P354" s="120"/>
    </row>
    <row r="355" spans="2:16" ht="13.5" thickBot="1" x14ac:dyDescent="0.25">
      <c r="B355" s="120"/>
      <c r="C355" s="127"/>
      <c r="D355" s="120"/>
      <c r="E355" s="120"/>
      <c r="F355" s="120"/>
      <c r="G355" s="120"/>
      <c r="H355" s="146">
        <v>0.19</v>
      </c>
      <c r="I355" s="125"/>
      <c r="J355" s="125"/>
      <c r="K355" s="125"/>
      <c r="L355" s="125"/>
      <c r="M355" s="125"/>
      <c r="N355" s="125"/>
      <c r="O355" s="125"/>
      <c r="P355" s="120"/>
    </row>
    <row r="356" spans="2:16" ht="13.5" thickBot="1" x14ac:dyDescent="0.25">
      <c r="B356" s="120"/>
      <c r="C356" s="127"/>
      <c r="D356" s="120"/>
      <c r="E356" s="120"/>
      <c r="F356" s="120"/>
      <c r="G356" s="120"/>
      <c r="H356" s="146">
        <v>0.19</v>
      </c>
      <c r="I356" s="125"/>
      <c r="J356" s="125"/>
      <c r="K356" s="125"/>
      <c r="L356" s="125"/>
      <c r="M356" s="125"/>
      <c r="N356" s="125"/>
      <c r="O356" s="125"/>
      <c r="P356" s="120"/>
    </row>
    <row r="357" spans="2:16" ht="13.5" thickBot="1" x14ac:dyDescent="0.25">
      <c r="B357" s="120"/>
      <c r="C357" s="127"/>
      <c r="D357" s="120"/>
      <c r="E357" s="120"/>
      <c r="F357" s="120"/>
      <c r="G357" s="120"/>
      <c r="H357" s="146">
        <v>0.19</v>
      </c>
      <c r="I357" s="125"/>
      <c r="J357" s="125"/>
      <c r="K357" s="125"/>
      <c r="L357" s="125"/>
      <c r="M357" s="125"/>
      <c r="N357" s="125"/>
      <c r="O357" s="125"/>
      <c r="P357" s="120"/>
    </row>
    <row r="358" spans="2:16" ht="13.5" thickBot="1" x14ac:dyDescent="0.25">
      <c r="B358" s="120"/>
      <c r="C358" s="127"/>
      <c r="D358" s="120"/>
      <c r="E358" s="120"/>
      <c r="F358" s="120"/>
      <c r="G358" s="120"/>
      <c r="H358" s="146">
        <v>0.19</v>
      </c>
      <c r="I358" s="125"/>
      <c r="J358" s="125"/>
      <c r="K358" s="125"/>
      <c r="L358" s="125"/>
      <c r="M358" s="125"/>
      <c r="N358" s="125"/>
      <c r="O358" s="125"/>
      <c r="P358" s="120"/>
    </row>
    <row r="359" spans="2:16" ht="13.5" thickBot="1" x14ac:dyDescent="0.25">
      <c r="B359" s="120"/>
      <c r="C359" s="127"/>
      <c r="D359" s="120"/>
      <c r="E359" s="120"/>
      <c r="F359" s="120"/>
      <c r="G359" s="120"/>
      <c r="H359" s="146">
        <v>0.19</v>
      </c>
      <c r="I359" s="125"/>
      <c r="J359" s="125"/>
      <c r="K359" s="125"/>
      <c r="L359" s="125"/>
      <c r="M359" s="125"/>
      <c r="N359" s="125"/>
      <c r="O359" s="125"/>
      <c r="P359" s="120"/>
    </row>
    <row r="360" spans="2:16" ht="13.5" thickBot="1" x14ac:dyDescent="0.25">
      <c r="B360" s="120"/>
      <c r="C360" s="127"/>
      <c r="D360" s="120"/>
      <c r="E360" s="120"/>
      <c r="F360" s="120"/>
      <c r="G360" s="120"/>
      <c r="H360" s="146">
        <v>0.19</v>
      </c>
      <c r="I360" s="125"/>
      <c r="J360" s="125"/>
      <c r="K360" s="125"/>
      <c r="L360" s="125"/>
      <c r="M360" s="125"/>
      <c r="N360" s="125"/>
      <c r="O360" s="125"/>
      <c r="P360" s="120"/>
    </row>
    <row r="361" spans="2:16" ht="13.5" thickBot="1" x14ac:dyDescent="0.25">
      <c r="B361" s="120"/>
      <c r="C361" s="127"/>
      <c r="D361" s="120"/>
      <c r="E361" s="120"/>
      <c r="F361" s="120"/>
      <c r="G361" s="120"/>
      <c r="H361" s="146">
        <v>0.19</v>
      </c>
      <c r="I361" s="125"/>
      <c r="J361" s="125"/>
      <c r="K361" s="125"/>
      <c r="L361" s="125"/>
      <c r="M361" s="125"/>
      <c r="N361" s="125"/>
      <c r="O361" s="125"/>
      <c r="P361" s="120"/>
    </row>
    <row r="362" spans="2:16" ht="13.5" thickBot="1" x14ac:dyDescent="0.25">
      <c r="B362" s="120"/>
      <c r="C362" s="127"/>
      <c r="D362" s="120"/>
      <c r="E362" s="120"/>
      <c r="F362" s="120"/>
      <c r="G362" s="120"/>
      <c r="H362" s="146">
        <v>0.19</v>
      </c>
      <c r="I362" s="125"/>
      <c r="J362" s="125"/>
      <c r="K362" s="125"/>
      <c r="L362" s="125"/>
      <c r="M362" s="125"/>
      <c r="N362" s="125"/>
      <c r="O362" s="125"/>
      <c r="P362" s="120"/>
    </row>
    <row r="363" spans="2:16" ht="13.5" thickBot="1" x14ac:dyDescent="0.25">
      <c r="B363" s="120"/>
      <c r="C363" s="127"/>
      <c r="D363" s="120"/>
      <c r="E363" s="120"/>
      <c r="F363" s="120"/>
      <c r="G363" s="120"/>
      <c r="H363" s="146">
        <v>0.19</v>
      </c>
      <c r="I363" s="125"/>
      <c r="J363" s="125"/>
      <c r="K363" s="125"/>
      <c r="L363" s="125"/>
      <c r="M363" s="125"/>
      <c r="N363" s="125"/>
      <c r="O363" s="125"/>
      <c r="P363" s="120"/>
    </row>
    <row r="364" spans="2:16" ht="13.5" thickBot="1" x14ac:dyDescent="0.25">
      <c r="B364" s="120"/>
      <c r="C364" s="127"/>
      <c r="D364" s="120"/>
      <c r="E364" s="120"/>
      <c r="F364" s="120"/>
      <c r="G364" s="120"/>
      <c r="H364" s="146">
        <v>0.19</v>
      </c>
      <c r="I364" s="125"/>
      <c r="J364" s="125"/>
      <c r="K364" s="125"/>
      <c r="L364" s="125"/>
      <c r="M364" s="125"/>
      <c r="N364" s="125"/>
      <c r="O364" s="125"/>
      <c r="P364" s="120"/>
    </row>
    <row r="365" spans="2:16" ht="13.5" thickBot="1" x14ac:dyDescent="0.25">
      <c r="B365" s="120"/>
      <c r="C365" s="127"/>
      <c r="D365" s="120"/>
      <c r="E365" s="120"/>
      <c r="F365" s="120"/>
      <c r="G365" s="120"/>
      <c r="H365" s="146">
        <v>0.19</v>
      </c>
      <c r="I365" s="125"/>
      <c r="J365" s="125"/>
      <c r="K365" s="125"/>
      <c r="L365" s="125"/>
      <c r="M365" s="125"/>
      <c r="N365" s="125"/>
      <c r="O365" s="125"/>
      <c r="P365" s="120"/>
    </row>
    <row r="366" spans="2:16" ht="13.5" thickBot="1" x14ac:dyDescent="0.25">
      <c r="B366" s="120"/>
      <c r="C366" s="127"/>
      <c r="D366" s="120"/>
      <c r="E366" s="120"/>
      <c r="F366" s="120"/>
      <c r="G366" s="120"/>
      <c r="H366" s="146">
        <v>0.19</v>
      </c>
      <c r="I366" s="125"/>
      <c r="J366" s="125"/>
      <c r="K366" s="125"/>
      <c r="L366" s="125"/>
      <c r="M366" s="125"/>
      <c r="N366" s="125"/>
      <c r="O366" s="125"/>
      <c r="P366" s="120"/>
    </row>
    <row r="367" spans="2:16" ht="13.5" thickBot="1" x14ac:dyDescent="0.25">
      <c r="B367" s="120"/>
      <c r="C367" s="127"/>
      <c r="D367" s="120"/>
      <c r="E367" s="120"/>
      <c r="F367" s="120"/>
      <c r="G367" s="120"/>
      <c r="H367" s="146">
        <v>0.19</v>
      </c>
      <c r="I367" s="125"/>
      <c r="J367" s="125"/>
      <c r="K367" s="125"/>
      <c r="L367" s="125"/>
      <c r="M367" s="125"/>
      <c r="N367" s="125"/>
      <c r="O367" s="125"/>
      <c r="P367" s="120"/>
    </row>
    <row r="368" spans="2:16" ht="13.5" thickBot="1" x14ac:dyDescent="0.25">
      <c r="B368" s="120"/>
      <c r="C368" s="127"/>
      <c r="D368" s="120"/>
      <c r="E368" s="120"/>
      <c r="F368" s="120"/>
      <c r="G368" s="120"/>
      <c r="H368" s="146">
        <v>0.19</v>
      </c>
      <c r="I368" s="125"/>
      <c r="J368" s="125"/>
      <c r="K368" s="125"/>
      <c r="L368" s="125"/>
      <c r="M368" s="125"/>
      <c r="N368" s="125"/>
      <c r="O368" s="125"/>
      <c r="P368" s="120"/>
    </row>
    <row r="369" spans="2:16" ht="13.5" thickBot="1" x14ac:dyDescent="0.25">
      <c r="B369" s="120"/>
      <c r="C369" s="127"/>
      <c r="D369" s="120"/>
      <c r="E369" s="120"/>
      <c r="F369" s="120"/>
      <c r="G369" s="120"/>
      <c r="H369" s="146">
        <v>0.19</v>
      </c>
      <c r="I369" s="125"/>
      <c r="J369" s="125"/>
      <c r="K369" s="125"/>
      <c r="L369" s="125"/>
      <c r="M369" s="125"/>
      <c r="N369" s="125"/>
      <c r="O369" s="125"/>
      <c r="P369" s="120"/>
    </row>
    <row r="370" spans="2:16" ht="13.5" thickBot="1" x14ac:dyDescent="0.25">
      <c r="B370" s="120"/>
      <c r="C370" s="127"/>
      <c r="D370" s="120"/>
      <c r="E370" s="120"/>
      <c r="F370" s="120"/>
      <c r="G370" s="120"/>
      <c r="H370" s="146">
        <v>0.19</v>
      </c>
      <c r="I370" s="125"/>
      <c r="J370" s="125"/>
      <c r="K370" s="125"/>
      <c r="L370" s="125"/>
      <c r="M370" s="125"/>
      <c r="N370" s="125"/>
      <c r="O370" s="125"/>
      <c r="P370" s="120"/>
    </row>
    <row r="371" spans="2:16" ht="13.5" thickBot="1" x14ac:dyDescent="0.25">
      <c r="B371" s="120"/>
      <c r="C371" s="127"/>
      <c r="D371" s="120"/>
      <c r="E371" s="120"/>
      <c r="F371" s="120"/>
      <c r="G371" s="120"/>
      <c r="H371" s="146">
        <v>0.19</v>
      </c>
      <c r="I371" s="125"/>
      <c r="J371" s="125"/>
      <c r="K371" s="125"/>
      <c r="L371" s="125"/>
      <c r="M371" s="125"/>
      <c r="N371" s="125"/>
      <c r="O371" s="125"/>
      <c r="P371" s="120"/>
    </row>
    <row r="372" spans="2:16" ht="13.5" thickBot="1" x14ac:dyDescent="0.25">
      <c r="B372" s="120"/>
      <c r="C372" s="127"/>
      <c r="D372" s="120"/>
      <c r="E372" s="120"/>
      <c r="F372" s="120"/>
      <c r="G372" s="120"/>
      <c r="H372" s="146">
        <v>0.19</v>
      </c>
      <c r="I372" s="125"/>
      <c r="J372" s="125"/>
      <c r="K372" s="125"/>
      <c r="L372" s="125"/>
      <c r="M372" s="125"/>
      <c r="N372" s="125"/>
      <c r="O372" s="125"/>
      <c r="P372" s="120"/>
    </row>
    <row r="373" spans="2:16" ht="13.5" thickBot="1" x14ac:dyDescent="0.25">
      <c r="B373" s="120"/>
      <c r="C373" s="127"/>
      <c r="D373" s="120"/>
      <c r="E373" s="120"/>
      <c r="F373" s="120"/>
      <c r="G373" s="120"/>
      <c r="H373" s="146">
        <v>0.19</v>
      </c>
      <c r="I373" s="125"/>
      <c r="J373" s="125"/>
      <c r="K373" s="125"/>
      <c r="L373" s="125"/>
      <c r="M373" s="125"/>
      <c r="N373" s="125"/>
      <c r="O373" s="125"/>
      <c r="P373" s="120"/>
    </row>
    <row r="374" spans="2:16" ht="13.5" thickBot="1" x14ac:dyDescent="0.25">
      <c r="B374" s="120"/>
      <c r="C374" s="127"/>
      <c r="D374" s="120"/>
      <c r="E374" s="120"/>
      <c r="F374" s="120"/>
      <c r="G374" s="120"/>
      <c r="H374" s="146">
        <v>0.19</v>
      </c>
      <c r="I374" s="125"/>
      <c r="J374" s="125"/>
      <c r="K374" s="125"/>
      <c r="L374" s="125"/>
      <c r="M374" s="125"/>
      <c r="N374" s="125"/>
      <c r="O374" s="125"/>
      <c r="P374" s="120"/>
    </row>
    <row r="375" spans="2:16" ht="13.5" thickBot="1" x14ac:dyDescent="0.25">
      <c r="B375" s="120"/>
      <c r="C375" s="127"/>
      <c r="D375" s="120"/>
      <c r="E375" s="120"/>
      <c r="F375" s="120"/>
      <c r="G375" s="120"/>
      <c r="H375" s="146">
        <v>0.19</v>
      </c>
      <c r="I375" s="125"/>
      <c r="J375" s="125"/>
      <c r="K375" s="125"/>
      <c r="L375" s="125"/>
      <c r="M375" s="125"/>
      <c r="N375" s="125"/>
      <c r="O375" s="125"/>
      <c r="P375" s="120"/>
    </row>
    <row r="376" spans="2:16" ht="13.5" thickBot="1" x14ac:dyDescent="0.25">
      <c r="B376" s="120"/>
      <c r="C376" s="127"/>
      <c r="D376" s="120"/>
      <c r="E376" s="120"/>
      <c r="F376" s="120"/>
      <c r="G376" s="120"/>
      <c r="H376" s="146">
        <v>0.19</v>
      </c>
      <c r="I376" s="125"/>
      <c r="J376" s="125"/>
      <c r="K376" s="125"/>
      <c r="L376" s="125"/>
      <c r="M376" s="125"/>
      <c r="N376" s="125"/>
      <c r="O376" s="125"/>
      <c r="P376" s="120"/>
    </row>
    <row r="377" spans="2:16" ht="13.5" thickBot="1" x14ac:dyDescent="0.25">
      <c r="B377" s="120"/>
      <c r="C377" s="127"/>
      <c r="D377" s="120"/>
      <c r="E377" s="120"/>
      <c r="F377" s="120"/>
      <c r="G377" s="120"/>
      <c r="H377" s="146">
        <v>0.19</v>
      </c>
      <c r="I377" s="125"/>
      <c r="J377" s="125"/>
      <c r="K377" s="125"/>
      <c r="L377" s="125"/>
      <c r="M377" s="125"/>
      <c r="N377" s="125"/>
      <c r="O377" s="125"/>
      <c r="P377" s="120"/>
    </row>
    <row r="378" spans="2:16" ht="13.5" thickBot="1" x14ac:dyDescent="0.25">
      <c r="B378" s="120"/>
      <c r="C378" s="127"/>
      <c r="D378" s="120"/>
      <c r="E378" s="120"/>
      <c r="F378" s="120"/>
      <c r="G378" s="120"/>
      <c r="H378" s="146">
        <v>0.19</v>
      </c>
      <c r="I378" s="125"/>
      <c r="J378" s="125"/>
      <c r="K378" s="125"/>
      <c r="L378" s="125"/>
      <c r="M378" s="125"/>
      <c r="N378" s="125"/>
      <c r="O378" s="125"/>
      <c r="P378" s="120"/>
    </row>
    <row r="379" spans="2:16" ht="13.5" thickBot="1" x14ac:dyDescent="0.25">
      <c r="B379" s="120"/>
      <c r="C379" s="127"/>
      <c r="D379" s="120"/>
      <c r="E379" s="120"/>
      <c r="F379" s="120"/>
      <c r="G379" s="120"/>
      <c r="H379" s="146">
        <v>0.19</v>
      </c>
      <c r="I379" s="125"/>
      <c r="J379" s="125"/>
      <c r="K379" s="125"/>
      <c r="L379" s="125"/>
      <c r="M379" s="125"/>
      <c r="N379" s="125"/>
      <c r="O379" s="125"/>
      <c r="P379" s="120"/>
    </row>
    <row r="380" spans="2:16" ht="13.5" thickBot="1" x14ac:dyDescent="0.25">
      <c r="B380" s="120"/>
      <c r="C380" s="127"/>
      <c r="D380" s="120"/>
      <c r="E380" s="120"/>
      <c r="F380" s="120"/>
      <c r="G380" s="120"/>
      <c r="H380" s="146">
        <v>0.19</v>
      </c>
      <c r="I380" s="125"/>
      <c r="J380" s="125"/>
      <c r="K380" s="125"/>
      <c r="L380" s="125"/>
      <c r="M380" s="125"/>
      <c r="N380" s="125"/>
      <c r="O380" s="125"/>
      <c r="P380" s="120"/>
    </row>
    <row r="381" spans="2:16" ht="13.5" thickBot="1" x14ac:dyDescent="0.25">
      <c r="B381" s="120"/>
      <c r="C381" s="127"/>
      <c r="D381" s="120"/>
      <c r="E381" s="120"/>
      <c r="F381" s="120"/>
      <c r="G381" s="120"/>
      <c r="H381" s="146">
        <v>0.19</v>
      </c>
      <c r="I381" s="125"/>
      <c r="J381" s="125"/>
      <c r="K381" s="125"/>
      <c r="L381" s="125"/>
      <c r="M381" s="125"/>
      <c r="N381" s="125"/>
      <c r="O381" s="125"/>
      <c r="P381" s="120"/>
    </row>
    <row r="382" spans="2:16" ht="13.5" thickBot="1" x14ac:dyDescent="0.25">
      <c r="B382" s="120"/>
      <c r="C382" s="127"/>
      <c r="D382" s="120"/>
      <c r="E382" s="120"/>
      <c r="F382" s="120"/>
      <c r="G382" s="120"/>
      <c r="H382" s="146">
        <v>0.19</v>
      </c>
      <c r="I382" s="125"/>
      <c r="J382" s="125"/>
      <c r="K382" s="125"/>
      <c r="L382" s="125"/>
      <c r="M382" s="125"/>
      <c r="N382" s="125"/>
      <c r="O382" s="125"/>
      <c r="P382" s="120"/>
    </row>
    <row r="383" spans="2:16" ht="13.5" thickBot="1" x14ac:dyDescent="0.25">
      <c r="B383" s="120"/>
      <c r="C383" s="127"/>
      <c r="D383" s="120"/>
      <c r="E383" s="120"/>
      <c r="F383" s="120"/>
      <c r="G383" s="120"/>
      <c r="H383" s="146">
        <v>0.19</v>
      </c>
      <c r="I383" s="125"/>
      <c r="J383" s="125"/>
      <c r="K383" s="125"/>
      <c r="L383" s="125"/>
      <c r="M383" s="125"/>
      <c r="N383" s="125"/>
      <c r="O383" s="125"/>
      <c r="P383" s="120"/>
    </row>
    <row r="384" spans="2:16" ht="13.5" thickBot="1" x14ac:dyDescent="0.25">
      <c r="B384" s="120"/>
      <c r="C384" s="127"/>
      <c r="D384" s="120"/>
      <c r="E384" s="120"/>
      <c r="F384" s="120"/>
      <c r="G384" s="120"/>
      <c r="H384" s="146">
        <v>0.19</v>
      </c>
      <c r="I384" s="125"/>
      <c r="J384" s="125"/>
      <c r="K384" s="125"/>
      <c r="L384" s="125"/>
      <c r="M384" s="125"/>
      <c r="N384" s="125"/>
      <c r="O384" s="125"/>
      <c r="P384" s="120"/>
    </row>
    <row r="385" spans="2:16" ht="13.5" thickBot="1" x14ac:dyDescent="0.25">
      <c r="B385" s="120"/>
      <c r="C385" s="127"/>
      <c r="D385" s="120"/>
      <c r="E385" s="120"/>
      <c r="F385" s="120"/>
      <c r="G385" s="120"/>
      <c r="H385" s="146">
        <v>0.19</v>
      </c>
      <c r="I385" s="125"/>
      <c r="J385" s="125"/>
      <c r="K385" s="125"/>
      <c r="L385" s="125"/>
      <c r="M385" s="125"/>
      <c r="N385" s="125"/>
      <c r="O385" s="125"/>
      <c r="P385" s="120"/>
    </row>
    <row r="386" spans="2:16" ht="13.5" thickBot="1" x14ac:dyDescent="0.25">
      <c r="B386" s="120"/>
      <c r="C386" s="127"/>
      <c r="D386" s="120"/>
      <c r="E386" s="120"/>
      <c r="F386" s="120"/>
      <c r="G386" s="120"/>
      <c r="H386" s="146">
        <v>0.19</v>
      </c>
      <c r="I386" s="125"/>
      <c r="J386" s="125"/>
      <c r="K386" s="125"/>
      <c r="L386" s="125"/>
      <c r="M386" s="125"/>
      <c r="N386" s="125"/>
      <c r="O386" s="125"/>
      <c r="P386" s="120"/>
    </row>
    <row r="387" spans="2:16" ht="13.5" thickBot="1" x14ac:dyDescent="0.25">
      <c r="B387" s="120"/>
      <c r="C387" s="127"/>
      <c r="D387" s="120"/>
      <c r="E387" s="120"/>
      <c r="F387" s="120"/>
      <c r="G387" s="120"/>
      <c r="H387" s="146">
        <v>0.19</v>
      </c>
      <c r="I387" s="125"/>
      <c r="J387" s="125"/>
      <c r="K387" s="125"/>
      <c r="L387" s="125"/>
      <c r="M387" s="125"/>
      <c r="N387" s="125"/>
      <c r="O387" s="125"/>
      <c r="P387" s="120"/>
    </row>
    <row r="388" spans="2:16" ht="13.5" thickBot="1" x14ac:dyDescent="0.25">
      <c r="B388" s="120"/>
      <c r="C388" s="127"/>
      <c r="D388" s="120"/>
      <c r="E388" s="120"/>
      <c r="F388" s="120"/>
      <c r="G388" s="120"/>
      <c r="H388" s="146">
        <v>0.19</v>
      </c>
      <c r="I388" s="125"/>
      <c r="J388" s="125"/>
      <c r="K388" s="125"/>
      <c r="L388" s="125"/>
      <c r="M388" s="125"/>
      <c r="N388" s="125"/>
      <c r="O388" s="125"/>
      <c r="P388" s="120"/>
    </row>
    <row r="389" spans="2:16" ht="13.5" thickBot="1" x14ac:dyDescent="0.25">
      <c r="B389" s="120"/>
      <c r="C389" s="127"/>
      <c r="D389" s="120"/>
      <c r="E389" s="120"/>
      <c r="F389" s="120"/>
      <c r="G389" s="120"/>
      <c r="H389" s="146">
        <v>0.19</v>
      </c>
      <c r="I389" s="125"/>
      <c r="J389" s="125"/>
      <c r="K389" s="125"/>
      <c r="L389" s="125"/>
      <c r="M389" s="125"/>
      <c r="N389" s="125"/>
      <c r="O389" s="125"/>
      <c r="P389" s="120"/>
    </row>
    <row r="390" spans="2:16" ht="13.5" thickBot="1" x14ac:dyDescent="0.25">
      <c r="B390" s="120"/>
      <c r="C390" s="127"/>
      <c r="D390" s="120"/>
      <c r="E390" s="120"/>
      <c r="F390" s="120"/>
      <c r="G390" s="120"/>
      <c r="H390" s="146">
        <v>0.19</v>
      </c>
      <c r="I390" s="125"/>
      <c r="J390" s="125"/>
      <c r="K390" s="125"/>
      <c r="L390" s="125"/>
      <c r="M390" s="125"/>
      <c r="N390" s="125"/>
      <c r="O390" s="125"/>
      <c r="P390" s="120"/>
    </row>
    <row r="391" spans="2:16" ht="13.5" thickBot="1" x14ac:dyDescent="0.25">
      <c r="B391" s="120"/>
      <c r="C391" s="127"/>
      <c r="D391" s="120"/>
      <c r="E391" s="120"/>
      <c r="F391" s="120"/>
      <c r="G391" s="120"/>
      <c r="H391" s="146">
        <v>0.19</v>
      </c>
      <c r="I391" s="125"/>
      <c r="J391" s="125"/>
      <c r="K391" s="125"/>
      <c r="L391" s="125"/>
      <c r="M391" s="125"/>
      <c r="N391" s="125"/>
      <c r="O391" s="125"/>
      <c r="P391" s="120"/>
    </row>
    <row r="392" spans="2:16" ht="13.5" thickBot="1" x14ac:dyDescent="0.25">
      <c r="B392" s="120"/>
      <c r="C392" s="127"/>
      <c r="D392" s="120"/>
      <c r="E392" s="120"/>
      <c r="F392" s="120"/>
      <c r="G392" s="120"/>
      <c r="H392" s="146">
        <v>0.19</v>
      </c>
      <c r="I392" s="125"/>
      <c r="J392" s="125"/>
      <c r="K392" s="125"/>
      <c r="L392" s="125"/>
      <c r="M392" s="125"/>
      <c r="N392" s="125"/>
      <c r="O392" s="125"/>
      <c r="P392" s="120"/>
    </row>
    <row r="393" spans="2:16" ht="13.5" thickBot="1" x14ac:dyDescent="0.25">
      <c r="B393" s="120"/>
      <c r="C393" s="127"/>
      <c r="D393" s="120"/>
      <c r="E393" s="120"/>
      <c r="F393" s="120"/>
      <c r="G393" s="120"/>
      <c r="H393" s="146">
        <v>0.19</v>
      </c>
      <c r="I393" s="125"/>
      <c r="J393" s="125"/>
      <c r="K393" s="125"/>
      <c r="L393" s="125"/>
      <c r="M393" s="125"/>
      <c r="N393" s="125"/>
      <c r="O393" s="125"/>
      <c r="P393" s="120"/>
    </row>
    <row r="394" spans="2:16" ht="13.5" thickBot="1" x14ac:dyDescent="0.25">
      <c r="B394" s="120"/>
      <c r="C394" s="127"/>
      <c r="D394" s="120"/>
      <c r="E394" s="120"/>
      <c r="F394" s="120"/>
      <c r="G394" s="120"/>
      <c r="H394" s="146">
        <v>0.19</v>
      </c>
      <c r="I394" s="125"/>
      <c r="J394" s="125"/>
      <c r="K394" s="125"/>
      <c r="L394" s="125"/>
      <c r="M394" s="125"/>
      <c r="N394" s="125"/>
      <c r="O394" s="125"/>
      <c r="P394" s="120"/>
    </row>
    <row r="395" spans="2:16" ht="13.5" thickBot="1" x14ac:dyDescent="0.25">
      <c r="B395" s="120"/>
      <c r="C395" s="127"/>
      <c r="D395" s="120"/>
      <c r="E395" s="120"/>
      <c r="F395" s="120"/>
      <c r="G395" s="120"/>
      <c r="H395" s="146">
        <v>0.19</v>
      </c>
      <c r="I395" s="125"/>
      <c r="J395" s="125"/>
      <c r="K395" s="125"/>
      <c r="L395" s="125"/>
      <c r="M395" s="125"/>
      <c r="N395" s="125"/>
      <c r="O395" s="125"/>
      <c r="P395" s="120"/>
    </row>
    <row r="396" spans="2:16" ht="13.5" thickBot="1" x14ac:dyDescent="0.25">
      <c r="B396" s="120"/>
      <c r="C396" s="127"/>
      <c r="D396" s="120"/>
      <c r="E396" s="120"/>
      <c r="F396" s="120"/>
      <c r="G396" s="120"/>
      <c r="H396" s="146">
        <v>0.19</v>
      </c>
      <c r="I396" s="125"/>
      <c r="J396" s="125"/>
      <c r="K396" s="125"/>
      <c r="L396" s="125"/>
      <c r="M396" s="125"/>
      <c r="N396" s="125"/>
      <c r="O396" s="125"/>
      <c r="P396" s="120"/>
    </row>
    <row r="397" spans="2:16" ht="13.5" thickBot="1" x14ac:dyDescent="0.25">
      <c r="B397" s="120"/>
      <c r="C397" s="127"/>
      <c r="D397" s="120"/>
      <c r="E397" s="120"/>
      <c r="F397" s="120"/>
      <c r="G397" s="120"/>
      <c r="H397" s="146">
        <v>0.19</v>
      </c>
      <c r="I397" s="125"/>
      <c r="J397" s="125"/>
      <c r="K397" s="125"/>
      <c r="L397" s="125"/>
      <c r="M397" s="125"/>
      <c r="N397" s="125"/>
      <c r="O397" s="125"/>
      <c r="P397" s="120"/>
    </row>
    <row r="398" spans="2:16" ht="13.5" thickBot="1" x14ac:dyDescent="0.25">
      <c r="B398" s="120"/>
      <c r="C398" s="127"/>
      <c r="D398" s="120"/>
      <c r="E398" s="120"/>
      <c r="F398" s="120"/>
      <c r="G398" s="120"/>
      <c r="H398" s="146">
        <v>0.19</v>
      </c>
      <c r="I398" s="125"/>
      <c r="J398" s="125"/>
      <c r="K398" s="125"/>
      <c r="L398" s="125"/>
      <c r="M398" s="125"/>
      <c r="N398" s="125"/>
      <c r="O398" s="125"/>
      <c r="P398" s="120"/>
    </row>
    <row r="399" spans="2:16" ht="13.5" thickBot="1" x14ac:dyDescent="0.25">
      <c r="B399" s="120"/>
      <c r="C399" s="127"/>
      <c r="D399" s="120"/>
      <c r="E399" s="120"/>
      <c r="F399" s="120"/>
      <c r="G399" s="120"/>
      <c r="H399" s="146">
        <v>0.19</v>
      </c>
      <c r="I399" s="125"/>
      <c r="J399" s="125"/>
      <c r="K399" s="125"/>
      <c r="L399" s="125"/>
      <c r="M399" s="125"/>
      <c r="N399" s="125"/>
      <c r="O399" s="125"/>
      <c r="P399" s="120"/>
    </row>
    <row r="400" spans="2:16" ht="13.5" thickBot="1" x14ac:dyDescent="0.25">
      <c r="B400" s="120"/>
      <c r="C400" s="127"/>
      <c r="D400" s="120"/>
      <c r="E400" s="120"/>
      <c r="F400" s="120"/>
      <c r="G400" s="120"/>
      <c r="H400" s="146">
        <v>0.19</v>
      </c>
      <c r="I400" s="125"/>
      <c r="J400" s="125"/>
      <c r="K400" s="125"/>
      <c r="L400" s="125"/>
      <c r="M400" s="125"/>
      <c r="N400" s="125"/>
      <c r="O400" s="125"/>
      <c r="P400" s="120"/>
    </row>
    <row r="401" spans="2:16" ht="13.5" thickBot="1" x14ac:dyDescent="0.25">
      <c r="B401" s="120"/>
      <c r="C401" s="127"/>
      <c r="D401" s="120"/>
      <c r="E401" s="120"/>
      <c r="F401" s="120"/>
      <c r="G401" s="120"/>
      <c r="H401" s="146">
        <v>0.19</v>
      </c>
      <c r="I401" s="125"/>
      <c r="J401" s="125"/>
      <c r="K401" s="125"/>
      <c r="L401" s="125"/>
      <c r="M401" s="125"/>
      <c r="N401" s="125"/>
      <c r="O401" s="125"/>
      <c r="P401" s="120"/>
    </row>
    <row r="402" spans="2:16" ht="13.5" thickBot="1" x14ac:dyDescent="0.25">
      <c r="B402" s="120"/>
      <c r="C402" s="127"/>
      <c r="D402" s="120"/>
      <c r="E402" s="120"/>
      <c r="F402" s="120"/>
      <c r="G402" s="120"/>
      <c r="H402" s="146">
        <v>0.19</v>
      </c>
      <c r="I402" s="125"/>
      <c r="J402" s="125"/>
      <c r="K402" s="125"/>
      <c r="L402" s="125"/>
      <c r="M402" s="125"/>
      <c r="N402" s="125"/>
      <c r="O402" s="125"/>
      <c r="P402" s="120"/>
    </row>
    <row r="403" spans="2:16" ht="13.5" thickBot="1" x14ac:dyDescent="0.25">
      <c r="B403" s="120"/>
      <c r="C403" s="127"/>
      <c r="D403" s="120"/>
      <c r="E403" s="120"/>
      <c r="F403" s="120"/>
      <c r="G403" s="120"/>
      <c r="H403" s="146">
        <v>0.19</v>
      </c>
      <c r="I403" s="125"/>
      <c r="J403" s="125"/>
      <c r="K403" s="125"/>
      <c r="L403" s="125"/>
      <c r="M403" s="125"/>
      <c r="N403" s="125"/>
      <c r="O403" s="125"/>
      <c r="P403" s="120"/>
    </row>
    <row r="404" spans="2:16" ht="13.5" thickBot="1" x14ac:dyDescent="0.25">
      <c r="B404" s="120"/>
      <c r="C404" s="127"/>
      <c r="D404" s="120"/>
      <c r="E404" s="120"/>
      <c r="F404" s="120"/>
      <c r="G404" s="120"/>
      <c r="H404" s="146">
        <v>0.19</v>
      </c>
      <c r="I404" s="125"/>
      <c r="J404" s="125"/>
      <c r="K404" s="125"/>
      <c r="L404" s="125"/>
      <c r="M404" s="125"/>
      <c r="N404" s="125"/>
      <c r="O404" s="125"/>
      <c r="P404" s="120"/>
    </row>
    <row r="405" spans="2:16" ht="13.5" thickBot="1" x14ac:dyDescent="0.25">
      <c r="B405" s="120"/>
      <c r="C405" s="127"/>
      <c r="D405" s="120"/>
      <c r="E405" s="120"/>
      <c r="F405" s="120"/>
      <c r="G405" s="120"/>
      <c r="H405" s="146">
        <v>0.19</v>
      </c>
      <c r="I405" s="125"/>
      <c r="J405" s="125"/>
      <c r="K405" s="125"/>
      <c r="L405" s="125"/>
      <c r="M405" s="125"/>
      <c r="N405" s="125"/>
      <c r="O405" s="125"/>
      <c r="P405" s="120"/>
    </row>
    <row r="406" spans="2:16" ht="13.5" thickBot="1" x14ac:dyDescent="0.25">
      <c r="B406" s="120"/>
      <c r="C406" s="127"/>
      <c r="D406" s="120"/>
      <c r="E406" s="120"/>
      <c r="F406" s="120"/>
      <c r="G406" s="120"/>
      <c r="H406" s="146">
        <v>0.19</v>
      </c>
      <c r="I406" s="125"/>
      <c r="J406" s="125"/>
      <c r="K406" s="125"/>
      <c r="L406" s="125"/>
      <c r="M406" s="125"/>
      <c r="N406" s="125"/>
      <c r="O406" s="125"/>
      <c r="P406" s="120"/>
    </row>
    <row r="407" spans="2:16" ht="13.5" thickBot="1" x14ac:dyDescent="0.25">
      <c r="B407" s="120"/>
      <c r="C407" s="127"/>
      <c r="D407" s="120"/>
      <c r="E407" s="120"/>
      <c r="F407" s="120"/>
      <c r="G407" s="120"/>
      <c r="H407" s="146">
        <v>0.19</v>
      </c>
      <c r="I407" s="125"/>
      <c r="J407" s="125"/>
      <c r="K407" s="125"/>
      <c r="L407" s="125"/>
      <c r="M407" s="125"/>
      <c r="N407" s="125"/>
      <c r="O407" s="125"/>
      <c r="P407" s="120"/>
    </row>
    <row r="408" spans="2:16" ht="13.5" thickBot="1" x14ac:dyDescent="0.25">
      <c r="B408" s="120"/>
      <c r="C408" s="127"/>
      <c r="D408" s="120"/>
      <c r="E408" s="120"/>
      <c r="F408" s="120"/>
      <c r="G408" s="120"/>
      <c r="H408" s="146">
        <v>0.19</v>
      </c>
      <c r="I408" s="125"/>
      <c r="J408" s="125"/>
      <c r="K408" s="125"/>
      <c r="L408" s="125"/>
      <c r="M408" s="125"/>
      <c r="N408" s="125"/>
      <c r="O408" s="125"/>
      <c r="P408" s="120"/>
    </row>
    <row r="409" spans="2:16" ht="13.5" thickBot="1" x14ac:dyDescent="0.25">
      <c r="B409" s="120"/>
      <c r="C409" s="127"/>
      <c r="D409" s="120"/>
      <c r="E409" s="120"/>
      <c r="F409" s="120"/>
      <c r="G409" s="120"/>
      <c r="H409" s="146">
        <v>0.19</v>
      </c>
      <c r="I409" s="125"/>
      <c r="J409" s="125"/>
      <c r="K409" s="125"/>
      <c r="L409" s="125"/>
      <c r="M409" s="125"/>
      <c r="N409" s="125"/>
      <c r="O409" s="125"/>
      <c r="P409" s="120"/>
    </row>
    <row r="410" spans="2:16" ht="13.5" thickBot="1" x14ac:dyDescent="0.25">
      <c r="B410" s="120"/>
      <c r="C410" s="127"/>
      <c r="D410" s="120"/>
      <c r="E410" s="120"/>
      <c r="F410" s="120"/>
      <c r="G410" s="120"/>
      <c r="H410" s="146">
        <v>0.19</v>
      </c>
      <c r="I410" s="125"/>
      <c r="J410" s="125"/>
      <c r="K410" s="125"/>
      <c r="L410" s="125"/>
      <c r="M410" s="125"/>
      <c r="N410" s="125"/>
      <c r="O410" s="125"/>
      <c r="P410" s="120"/>
    </row>
    <row r="411" spans="2:16" ht="13.5" thickBot="1" x14ac:dyDescent="0.25">
      <c r="B411" s="120"/>
      <c r="C411" s="127"/>
      <c r="D411" s="120"/>
      <c r="E411" s="120"/>
      <c r="F411" s="120"/>
      <c r="G411" s="120"/>
      <c r="H411" s="146">
        <v>0.19</v>
      </c>
      <c r="I411" s="125"/>
      <c r="J411" s="125"/>
      <c r="K411" s="125"/>
      <c r="L411" s="125"/>
      <c r="M411" s="125"/>
      <c r="N411" s="125"/>
      <c r="O411" s="125"/>
      <c r="P411" s="120"/>
    </row>
    <row r="412" spans="2:16" ht="13.5" thickBot="1" x14ac:dyDescent="0.25">
      <c r="B412" s="120"/>
      <c r="C412" s="127"/>
      <c r="D412" s="120"/>
      <c r="E412" s="120"/>
      <c r="F412" s="120"/>
      <c r="G412" s="120"/>
      <c r="H412" s="146">
        <v>0.19</v>
      </c>
      <c r="I412" s="125"/>
      <c r="J412" s="125"/>
      <c r="K412" s="125"/>
      <c r="L412" s="125"/>
      <c r="M412" s="125"/>
      <c r="N412" s="125"/>
      <c r="O412" s="125"/>
      <c r="P412" s="120"/>
    </row>
    <row r="413" spans="2:16" ht="13.5" thickBot="1" x14ac:dyDescent="0.25">
      <c r="B413" s="120"/>
      <c r="C413" s="127"/>
      <c r="D413" s="120"/>
      <c r="E413" s="120"/>
      <c r="F413" s="120"/>
      <c r="G413" s="120"/>
      <c r="H413" s="146">
        <v>0.19</v>
      </c>
      <c r="I413" s="125"/>
      <c r="J413" s="125"/>
      <c r="K413" s="125"/>
      <c r="L413" s="125"/>
      <c r="M413" s="125"/>
      <c r="N413" s="125"/>
      <c r="O413" s="125"/>
      <c r="P413" s="120"/>
    </row>
    <row r="414" spans="2:16" ht="13.5" thickBot="1" x14ac:dyDescent="0.25">
      <c r="B414" s="120"/>
      <c r="C414" s="127"/>
      <c r="D414" s="120"/>
      <c r="E414" s="120"/>
      <c r="F414" s="120"/>
      <c r="G414" s="120"/>
      <c r="H414" s="146">
        <v>0.19</v>
      </c>
      <c r="I414" s="125"/>
      <c r="J414" s="125"/>
      <c r="K414" s="125"/>
      <c r="L414" s="125"/>
      <c r="M414" s="125"/>
      <c r="N414" s="125"/>
      <c r="O414" s="125"/>
      <c r="P414" s="120"/>
    </row>
    <row r="415" spans="2:16" ht="13.5" thickBot="1" x14ac:dyDescent="0.25">
      <c r="B415" s="120"/>
      <c r="C415" s="127"/>
      <c r="D415" s="120"/>
      <c r="E415" s="120"/>
      <c r="F415" s="120"/>
      <c r="G415" s="120"/>
      <c r="H415" s="146">
        <v>0.19</v>
      </c>
      <c r="I415" s="125"/>
      <c r="J415" s="125"/>
      <c r="K415" s="125"/>
      <c r="L415" s="125"/>
      <c r="M415" s="125"/>
      <c r="N415" s="125"/>
      <c r="O415" s="125"/>
      <c r="P415" s="120"/>
    </row>
    <row r="416" spans="2:16" ht="13.5" thickBot="1" x14ac:dyDescent="0.25">
      <c r="B416" s="120"/>
      <c r="C416" s="127"/>
      <c r="D416" s="120"/>
      <c r="E416" s="120"/>
      <c r="F416" s="120"/>
      <c r="G416" s="120"/>
      <c r="H416" s="146">
        <v>0.19</v>
      </c>
      <c r="I416" s="125"/>
      <c r="J416" s="125"/>
      <c r="K416" s="125"/>
      <c r="L416" s="125"/>
      <c r="M416" s="125"/>
      <c r="N416" s="125"/>
      <c r="O416" s="125"/>
      <c r="P416" s="120"/>
    </row>
    <row r="417" spans="2:16" ht="13.5" thickBot="1" x14ac:dyDescent="0.25">
      <c r="B417" s="120"/>
      <c r="C417" s="127"/>
      <c r="D417" s="120"/>
      <c r="E417" s="120"/>
      <c r="F417" s="120"/>
      <c r="G417" s="120"/>
      <c r="H417" s="146">
        <v>0.19</v>
      </c>
      <c r="I417" s="125"/>
      <c r="J417" s="125"/>
      <c r="K417" s="125"/>
      <c r="L417" s="125"/>
      <c r="M417" s="125"/>
      <c r="N417" s="125"/>
      <c r="O417" s="125"/>
      <c r="P417" s="120"/>
    </row>
    <row r="418" spans="2:16" ht="13.5" thickBot="1" x14ac:dyDescent="0.25">
      <c r="B418" s="120"/>
      <c r="C418" s="127"/>
      <c r="D418" s="120"/>
      <c r="E418" s="120"/>
      <c r="F418" s="120"/>
      <c r="G418" s="120"/>
      <c r="H418" s="146">
        <v>0.19</v>
      </c>
      <c r="I418" s="125"/>
      <c r="J418" s="125"/>
      <c r="K418" s="125"/>
      <c r="L418" s="125"/>
      <c r="M418" s="125"/>
      <c r="N418" s="125"/>
      <c r="O418" s="125"/>
      <c r="P418" s="120"/>
    </row>
    <row r="419" spans="2:16" ht="13.5" thickBot="1" x14ac:dyDescent="0.25">
      <c r="B419" s="120"/>
      <c r="C419" s="127"/>
      <c r="D419" s="120"/>
      <c r="E419" s="120"/>
      <c r="F419" s="120"/>
      <c r="G419" s="120"/>
      <c r="H419" s="146">
        <v>0.19</v>
      </c>
      <c r="I419" s="125"/>
      <c r="J419" s="125"/>
      <c r="K419" s="125"/>
      <c r="L419" s="125"/>
      <c r="M419" s="125"/>
      <c r="N419" s="125"/>
      <c r="O419" s="125"/>
      <c r="P419" s="120"/>
    </row>
    <row r="420" spans="2:16" ht="13.5" thickBot="1" x14ac:dyDescent="0.25">
      <c r="B420" s="120"/>
      <c r="C420" s="127"/>
      <c r="D420" s="120"/>
      <c r="E420" s="120"/>
      <c r="F420" s="120"/>
      <c r="G420" s="120"/>
      <c r="H420" s="146">
        <v>0.19</v>
      </c>
      <c r="I420" s="125"/>
      <c r="J420" s="125"/>
      <c r="K420" s="125"/>
      <c r="L420" s="125"/>
      <c r="M420" s="125"/>
      <c r="N420" s="125"/>
      <c r="O420" s="125"/>
      <c r="P420" s="120"/>
    </row>
    <row r="421" spans="2:16" ht="13.5" thickBot="1" x14ac:dyDescent="0.25">
      <c r="B421" s="120"/>
      <c r="C421" s="127"/>
      <c r="D421" s="120"/>
      <c r="E421" s="120"/>
      <c r="F421" s="120"/>
      <c r="G421" s="120"/>
      <c r="H421" s="146">
        <v>0.19</v>
      </c>
      <c r="I421" s="125"/>
      <c r="J421" s="125"/>
      <c r="K421" s="125"/>
      <c r="L421" s="125"/>
      <c r="M421" s="125"/>
      <c r="N421" s="125"/>
      <c r="O421" s="125"/>
      <c r="P421" s="120"/>
    </row>
    <row r="422" spans="2:16" ht="13.5" thickBot="1" x14ac:dyDescent="0.25">
      <c r="B422" s="120"/>
      <c r="C422" s="127"/>
      <c r="D422" s="120"/>
      <c r="E422" s="120"/>
      <c r="F422" s="120"/>
      <c r="G422" s="120"/>
      <c r="H422" s="146">
        <v>0.19</v>
      </c>
      <c r="I422" s="125"/>
      <c r="J422" s="125"/>
      <c r="K422" s="125"/>
      <c r="L422" s="125"/>
      <c r="M422" s="125"/>
      <c r="N422" s="125"/>
      <c r="O422" s="125"/>
      <c r="P422" s="120"/>
    </row>
    <row r="423" spans="2:16" ht="13.5" thickBot="1" x14ac:dyDescent="0.25">
      <c r="B423" s="120"/>
      <c r="C423" s="127"/>
      <c r="D423" s="120"/>
      <c r="E423" s="120"/>
      <c r="F423" s="120"/>
      <c r="G423" s="120"/>
      <c r="H423" s="146">
        <v>0.19</v>
      </c>
      <c r="I423" s="125"/>
      <c r="J423" s="125"/>
      <c r="K423" s="125"/>
      <c r="L423" s="125"/>
      <c r="M423" s="125"/>
      <c r="N423" s="125"/>
      <c r="O423" s="125"/>
      <c r="P423" s="120"/>
    </row>
    <row r="424" spans="2:16" ht="13.5" thickBot="1" x14ac:dyDescent="0.25">
      <c r="B424" s="120"/>
      <c r="C424" s="127"/>
      <c r="D424" s="120"/>
      <c r="E424" s="120"/>
      <c r="F424" s="120"/>
      <c r="G424" s="120"/>
      <c r="H424" s="146">
        <v>0.19</v>
      </c>
      <c r="I424" s="125"/>
      <c r="J424" s="125"/>
      <c r="K424" s="125"/>
      <c r="L424" s="125"/>
      <c r="M424" s="125"/>
      <c r="N424" s="125"/>
      <c r="O424" s="125"/>
      <c r="P424" s="120"/>
    </row>
    <row r="425" spans="2:16" ht="13.5" thickBot="1" x14ac:dyDescent="0.25">
      <c r="B425" s="120"/>
      <c r="C425" s="127"/>
      <c r="D425" s="120"/>
      <c r="E425" s="120"/>
      <c r="F425" s="120"/>
      <c r="G425" s="120"/>
      <c r="H425" s="146">
        <v>0.19</v>
      </c>
      <c r="I425" s="125"/>
      <c r="J425" s="125"/>
      <c r="K425" s="125"/>
      <c r="L425" s="125"/>
      <c r="M425" s="125"/>
      <c r="N425" s="125"/>
      <c r="O425" s="125"/>
      <c r="P425" s="120"/>
    </row>
    <row r="426" spans="2:16" ht="13.5" thickBot="1" x14ac:dyDescent="0.25">
      <c r="B426" s="120"/>
      <c r="C426" s="127"/>
      <c r="D426" s="120"/>
      <c r="E426" s="120"/>
      <c r="F426" s="120"/>
      <c r="G426" s="120"/>
      <c r="H426" s="146">
        <v>0.19</v>
      </c>
      <c r="I426" s="125"/>
      <c r="J426" s="125"/>
      <c r="K426" s="125"/>
      <c r="L426" s="125"/>
      <c r="M426" s="125"/>
      <c r="N426" s="125"/>
      <c r="O426" s="125"/>
      <c r="P426" s="120"/>
    </row>
    <row r="427" spans="2:16" ht="13.5" thickBot="1" x14ac:dyDescent="0.25">
      <c r="B427" s="120"/>
      <c r="C427" s="127"/>
      <c r="D427" s="120"/>
      <c r="E427" s="120"/>
      <c r="F427" s="120"/>
      <c r="G427" s="120"/>
      <c r="H427" s="146">
        <v>0.19</v>
      </c>
      <c r="I427" s="125"/>
      <c r="J427" s="125"/>
      <c r="K427" s="125"/>
      <c r="L427" s="125"/>
      <c r="M427" s="125"/>
      <c r="N427" s="125"/>
      <c r="O427" s="125"/>
      <c r="P427" s="120"/>
    </row>
    <row r="428" spans="2:16" ht="13.5" thickBot="1" x14ac:dyDescent="0.25">
      <c r="B428" s="120"/>
      <c r="C428" s="127"/>
      <c r="D428" s="120"/>
      <c r="E428" s="120"/>
      <c r="F428" s="120"/>
      <c r="G428" s="120"/>
      <c r="H428" s="146">
        <v>0.19</v>
      </c>
      <c r="I428" s="125"/>
      <c r="J428" s="125"/>
      <c r="K428" s="125"/>
      <c r="L428" s="125"/>
      <c r="M428" s="125"/>
      <c r="N428" s="125"/>
      <c r="O428" s="125"/>
      <c r="P428" s="120"/>
    </row>
    <row r="429" spans="2:16" ht="13.5" thickBot="1" x14ac:dyDescent="0.25">
      <c r="B429" s="120"/>
      <c r="C429" s="127"/>
      <c r="D429" s="120"/>
      <c r="E429" s="120"/>
      <c r="F429" s="120"/>
      <c r="G429" s="120"/>
      <c r="H429" s="146">
        <v>0.19</v>
      </c>
      <c r="I429" s="125"/>
      <c r="J429" s="125"/>
      <c r="K429" s="125"/>
      <c r="L429" s="125"/>
      <c r="M429" s="125"/>
      <c r="N429" s="125"/>
      <c r="O429" s="125"/>
      <c r="P429" s="120"/>
    </row>
    <row r="430" spans="2:16" ht="13.5" thickBot="1" x14ac:dyDescent="0.25">
      <c r="B430" s="120"/>
      <c r="C430" s="127"/>
      <c r="D430" s="120"/>
      <c r="E430" s="120"/>
      <c r="F430" s="120"/>
      <c r="G430" s="120"/>
      <c r="H430" s="146">
        <v>0.19</v>
      </c>
      <c r="I430" s="125"/>
      <c r="J430" s="125"/>
      <c r="K430" s="125"/>
      <c r="L430" s="125"/>
      <c r="M430" s="125"/>
      <c r="N430" s="125"/>
      <c r="O430" s="125"/>
      <c r="P430" s="120"/>
    </row>
    <row r="431" spans="2:16" ht="13.5" thickBot="1" x14ac:dyDescent="0.25">
      <c r="B431" s="120"/>
      <c r="C431" s="127"/>
      <c r="D431" s="120"/>
      <c r="E431" s="120"/>
      <c r="F431" s="120"/>
      <c r="G431" s="120"/>
      <c r="H431" s="146">
        <v>0.19</v>
      </c>
      <c r="I431" s="125"/>
      <c r="J431" s="125"/>
      <c r="K431" s="125"/>
      <c r="L431" s="125"/>
      <c r="M431" s="125"/>
      <c r="N431" s="125"/>
      <c r="O431" s="125"/>
      <c r="P431" s="120"/>
    </row>
    <row r="432" spans="2:16" ht="13.5" thickBot="1" x14ac:dyDescent="0.25">
      <c r="B432" s="120"/>
      <c r="C432" s="127"/>
      <c r="D432" s="120"/>
      <c r="E432" s="120"/>
      <c r="F432" s="120"/>
      <c r="G432" s="120"/>
      <c r="H432" s="146">
        <v>0.19</v>
      </c>
      <c r="I432" s="125"/>
      <c r="J432" s="125"/>
      <c r="K432" s="125"/>
      <c r="L432" s="125"/>
      <c r="M432" s="125"/>
      <c r="N432" s="125"/>
      <c r="O432" s="125"/>
      <c r="P432" s="120"/>
    </row>
    <row r="433" spans="2:16" ht="13.5" thickBot="1" x14ac:dyDescent="0.25">
      <c r="B433" s="120"/>
      <c r="C433" s="127"/>
      <c r="D433" s="120"/>
      <c r="E433" s="120"/>
      <c r="F433" s="120"/>
      <c r="G433" s="120"/>
      <c r="H433" s="146">
        <v>0.19</v>
      </c>
      <c r="I433" s="125"/>
      <c r="J433" s="125"/>
      <c r="K433" s="125"/>
      <c r="L433" s="125"/>
      <c r="M433" s="125"/>
      <c r="N433" s="125"/>
      <c r="O433" s="125"/>
      <c r="P433" s="120"/>
    </row>
    <row r="434" spans="2:16" ht="13.5" thickBot="1" x14ac:dyDescent="0.25">
      <c r="B434" s="120"/>
      <c r="C434" s="127"/>
      <c r="D434" s="120"/>
      <c r="E434" s="120"/>
      <c r="F434" s="120"/>
      <c r="G434" s="120"/>
      <c r="H434" s="146">
        <v>0.19</v>
      </c>
      <c r="I434" s="125"/>
      <c r="J434" s="125"/>
      <c r="K434" s="125"/>
      <c r="L434" s="125"/>
      <c r="M434" s="125"/>
      <c r="N434" s="125"/>
      <c r="O434" s="125"/>
      <c r="P434" s="120"/>
    </row>
    <row r="435" spans="2:16" ht="13.5" thickBot="1" x14ac:dyDescent="0.25">
      <c r="B435" s="120"/>
      <c r="C435" s="127"/>
      <c r="D435" s="120"/>
      <c r="E435" s="120"/>
      <c r="F435" s="120"/>
      <c r="G435" s="120"/>
      <c r="H435" s="146">
        <v>0.19</v>
      </c>
      <c r="I435" s="125"/>
      <c r="J435" s="125"/>
      <c r="K435" s="125"/>
      <c r="L435" s="125"/>
      <c r="M435" s="125"/>
      <c r="N435" s="125"/>
      <c r="O435" s="125"/>
      <c r="P435" s="120"/>
    </row>
    <row r="436" spans="2:16" ht="13.5" thickBot="1" x14ac:dyDescent="0.25">
      <c r="B436" s="120"/>
      <c r="C436" s="127"/>
      <c r="D436" s="120"/>
      <c r="E436" s="120"/>
      <c r="F436" s="120"/>
      <c r="G436" s="120"/>
      <c r="H436" s="146">
        <v>0.19</v>
      </c>
      <c r="I436" s="125"/>
      <c r="J436" s="125"/>
      <c r="K436" s="125"/>
      <c r="L436" s="125"/>
      <c r="M436" s="125"/>
      <c r="N436" s="125"/>
      <c r="O436" s="125"/>
      <c r="P436" s="120"/>
    </row>
    <row r="437" spans="2:16" ht="13.5" thickBot="1" x14ac:dyDescent="0.25">
      <c r="B437" s="120"/>
      <c r="C437" s="127"/>
      <c r="D437" s="120"/>
      <c r="E437" s="120"/>
      <c r="F437" s="120"/>
      <c r="G437" s="120"/>
      <c r="H437" s="146">
        <v>0.19</v>
      </c>
      <c r="I437" s="125"/>
      <c r="J437" s="125"/>
      <c r="K437" s="125"/>
      <c r="L437" s="125"/>
      <c r="M437" s="125"/>
      <c r="N437" s="125"/>
      <c r="O437" s="125"/>
      <c r="P437" s="120"/>
    </row>
    <row r="438" spans="2:16" ht="13.5" thickBot="1" x14ac:dyDescent="0.25">
      <c r="B438" s="120"/>
      <c r="C438" s="127"/>
      <c r="D438" s="120"/>
      <c r="E438" s="120"/>
      <c r="F438" s="120"/>
      <c r="G438" s="120"/>
      <c r="H438" s="146">
        <v>0.19</v>
      </c>
      <c r="I438" s="125"/>
      <c r="J438" s="125"/>
      <c r="K438" s="125"/>
      <c r="L438" s="125"/>
      <c r="M438" s="125"/>
      <c r="N438" s="125"/>
      <c r="O438" s="125"/>
      <c r="P438" s="120"/>
    </row>
    <row r="439" spans="2:16" ht="13.5" thickBot="1" x14ac:dyDescent="0.25">
      <c r="B439" s="120"/>
      <c r="C439" s="127"/>
      <c r="D439" s="120"/>
      <c r="E439" s="120"/>
      <c r="F439" s="120"/>
      <c r="G439" s="120"/>
      <c r="H439" s="146">
        <v>0.19</v>
      </c>
      <c r="I439" s="125"/>
      <c r="J439" s="125"/>
      <c r="K439" s="125"/>
      <c r="L439" s="125"/>
      <c r="M439" s="125"/>
      <c r="N439" s="125"/>
      <c r="O439" s="125"/>
      <c r="P439" s="120"/>
    </row>
    <row r="440" spans="2:16" ht="13.5" thickBot="1" x14ac:dyDescent="0.25">
      <c r="B440" s="120"/>
      <c r="C440" s="127"/>
      <c r="D440" s="120"/>
      <c r="E440" s="120"/>
      <c r="F440" s="120"/>
      <c r="G440" s="120"/>
      <c r="H440" s="146">
        <v>0.19</v>
      </c>
      <c r="I440" s="125"/>
      <c r="J440" s="125"/>
      <c r="K440" s="125"/>
      <c r="L440" s="125"/>
      <c r="M440" s="125"/>
      <c r="N440" s="125"/>
      <c r="O440" s="125"/>
      <c r="P440" s="120"/>
    </row>
    <row r="441" spans="2:16" ht="13.5" thickBot="1" x14ac:dyDescent="0.25">
      <c r="B441" s="120"/>
      <c r="C441" s="127"/>
      <c r="D441" s="120"/>
      <c r="E441" s="120"/>
      <c r="F441" s="120"/>
      <c r="G441" s="120"/>
      <c r="H441" s="146">
        <v>0.19</v>
      </c>
      <c r="I441" s="125"/>
      <c r="J441" s="125"/>
      <c r="K441" s="125"/>
      <c r="L441" s="125"/>
      <c r="M441" s="125"/>
      <c r="N441" s="125"/>
      <c r="O441" s="125"/>
      <c r="P441" s="120"/>
    </row>
    <row r="442" spans="2:16" ht="13.5" thickBot="1" x14ac:dyDescent="0.25">
      <c r="B442" s="120"/>
      <c r="C442" s="127"/>
      <c r="D442" s="120"/>
      <c r="E442" s="120"/>
      <c r="F442" s="120"/>
      <c r="G442" s="120"/>
      <c r="H442" s="146">
        <v>0.19</v>
      </c>
      <c r="I442" s="125"/>
      <c r="J442" s="125"/>
      <c r="K442" s="125"/>
      <c r="L442" s="125"/>
      <c r="M442" s="125"/>
      <c r="N442" s="125"/>
      <c r="O442" s="125"/>
      <c r="P442" s="120"/>
    </row>
    <row r="443" spans="2:16" ht="13.5" thickBot="1" x14ac:dyDescent="0.25">
      <c r="B443" s="120"/>
      <c r="C443" s="127"/>
      <c r="D443" s="120"/>
      <c r="E443" s="120"/>
      <c r="F443" s="120"/>
      <c r="G443" s="120"/>
      <c r="H443" s="146">
        <v>0.19</v>
      </c>
      <c r="I443" s="125"/>
      <c r="J443" s="125"/>
      <c r="K443" s="125"/>
      <c r="L443" s="125"/>
      <c r="M443" s="125"/>
      <c r="N443" s="125"/>
      <c r="O443" s="125"/>
      <c r="P443" s="120"/>
    </row>
    <row r="444" spans="2:16" ht="13.5" thickBot="1" x14ac:dyDescent="0.25">
      <c r="B444" s="120"/>
      <c r="C444" s="127"/>
      <c r="D444" s="120"/>
      <c r="E444" s="120"/>
      <c r="F444" s="120"/>
      <c r="G444" s="120"/>
      <c r="H444" s="146">
        <v>0.19</v>
      </c>
      <c r="I444" s="125"/>
      <c r="J444" s="125"/>
      <c r="K444" s="125"/>
      <c r="L444" s="125"/>
      <c r="M444" s="125"/>
      <c r="N444" s="125"/>
      <c r="O444" s="125"/>
      <c r="P444" s="120"/>
    </row>
    <row r="445" spans="2:16" ht="13.5" thickBot="1" x14ac:dyDescent="0.25">
      <c r="B445" s="120"/>
      <c r="C445" s="127"/>
      <c r="D445" s="120"/>
      <c r="E445" s="120"/>
      <c r="F445" s="120"/>
      <c r="G445" s="120"/>
      <c r="H445" s="146">
        <v>0.19</v>
      </c>
      <c r="I445" s="125"/>
      <c r="J445" s="125"/>
      <c r="K445" s="125"/>
      <c r="L445" s="125"/>
      <c r="M445" s="125"/>
      <c r="N445" s="125"/>
      <c r="O445" s="125"/>
      <c r="P445" s="120"/>
    </row>
    <row r="446" spans="2:16" ht="13.5" thickBot="1" x14ac:dyDescent="0.25">
      <c r="B446" s="120"/>
      <c r="C446" s="127"/>
      <c r="D446" s="120"/>
      <c r="E446" s="120"/>
      <c r="F446" s="120"/>
      <c r="G446" s="120"/>
      <c r="H446" s="146">
        <v>0.19</v>
      </c>
      <c r="I446" s="125"/>
      <c r="J446" s="125"/>
      <c r="K446" s="125"/>
      <c r="L446" s="125"/>
      <c r="M446" s="125"/>
      <c r="N446" s="125"/>
      <c r="O446" s="125"/>
      <c r="P446" s="120"/>
    </row>
    <row r="447" spans="2:16" ht="13.5" thickBot="1" x14ac:dyDescent="0.25">
      <c r="B447" s="120"/>
      <c r="C447" s="127"/>
      <c r="D447" s="120"/>
      <c r="E447" s="120"/>
      <c r="F447" s="120"/>
      <c r="G447" s="120"/>
      <c r="H447" s="146">
        <v>0.19</v>
      </c>
      <c r="I447" s="125"/>
      <c r="J447" s="125"/>
      <c r="K447" s="125"/>
      <c r="L447" s="125"/>
      <c r="M447" s="125"/>
      <c r="N447" s="125"/>
      <c r="O447" s="125"/>
      <c r="P447" s="120"/>
    </row>
    <row r="448" spans="2:16" ht="13.5" thickBot="1" x14ac:dyDescent="0.25">
      <c r="B448" s="120"/>
      <c r="C448" s="127"/>
      <c r="D448" s="120"/>
      <c r="E448" s="120"/>
      <c r="F448" s="120"/>
      <c r="G448" s="120"/>
      <c r="H448" s="146">
        <v>0.19</v>
      </c>
      <c r="I448" s="125"/>
      <c r="J448" s="125"/>
      <c r="K448" s="125"/>
      <c r="L448" s="125"/>
      <c r="M448" s="125"/>
      <c r="N448" s="125"/>
      <c r="O448" s="125"/>
      <c r="P448" s="120"/>
    </row>
    <row r="449" spans="2:16" ht="13.5" thickBot="1" x14ac:dyDescent="0.25">
      <c r="B449" s="120"/>
      <c r="C449" s="127"/>
      <c r="D449" s="120"/>
      <c r="E449" s="120"/>
      <c r="F449" s="120"/>
      <c r="G449" s="120"/>
      <c r="H449" s="146">
        <v>0.19</v>
      </c>
      <c r="I449" s="125"/>
      <c r="J449" s="125"/>
      <c r="K449" s="125"/>
      <c r="L449" s="125"/>
      <c r="M449" s="125"/>
      <c r="N449" s="125"/>
      <c r="O449" s="125"/>
      <c r="P449" s="120"/>
    </row>
    <row r="450" spans="2:16" ht="13.5" thickBot="1" x14ac:dyDescent="0.25">
      <c r="B450" s="120"/>
      <c r="C450" s="127"/>
      <c r="D450" s="120"/>
      <c r="E450" s="120"/>
      <c r="F450" s="120"/>
      <c r="G450" s="120"/>
      <c r="H450" s="146">
        <v>0.19</v>
      </c>
      <c r="I450" s="125"/>
      <c r="J450" s="125"/>
      <c r="K450" s="125"/>
      <c r="L450" s="125"/>
      <c r="M450" s="125"/>
      <c r="N450" s="125"/>
      <c r="O450" s="125"/>
      <c r="P450" s="120"/>
    </row>
    <row r="451" spans="2:16" ht="13.5" thickBot="1" x14ac:dyDescent="0.25">
      <c r="B451" s="120"/>
      <c r="C451" s="127"/>
      <c r="D451" s="120"/>
      <c r="E451" s="120"/>
      <c r="F451" s="120"/>
      <c r="G451" s="120"/>
      <c r="H451" s="146">
        <v>0.19</v>
      </c>
      <c r="I451" s="125"/>
      <c r="J451" s="125"/>
      <c r="K451" s="125"/>
      <c r="L451" s="125"/>
      <c r="M451" s="125"/>
      <c r="N451" s="125"/>
      <c r="O451" s="125"/>
      <c r="P451" s="120"/>
    </row>
    <row r="452" spans="2:16" ht="13.5" thickBot="1" x14ac:dyDescent="0.25">
      <c r="B452" s="120"/>
      <c r="C452" s="127"/>
      <c r="D452" s="120"/>
      <c r="E452" s="120"/>
      <c r="F452" s="120"/>
      <c r="G452" s="120"/>
      <c r="H452" s="146">
        <v>0.19</v>
      </c>
      <c r="I452" s="125"/>
      <c r="J452" s="125"/>
      <c r="K452" s="125"/>
      <c r="L452" s="125"/>
      <c r="M452" s="125"/>
      <c r="N452" s="125"/>
      <c r="O452" s="125"/>
      <c r="P452" s="120"/>
    </row>
    <row r="453" spans="2:16" ht="13.5" thickBot="1" x14ac:dyDescent="0.25">
      <c r="B453" s="120"/>
      <c r="C453" s="127"/>
      <c r="D453" s="120"/>
      <c r="E453" s="120"/>
      <c r="F453" s="120"/>
      <c r="G453" s="120"/>
      <c r="H453" s="146">
        <v>0.19</v>
      </c>
      <c r="I453" s="125"/>
      <c r="J453" s="125"/>
      <c r="K453" s="125"/>
      <c r="L453" s="125"/>
      <c r="M453" s="125"/>
      <c r="N453" s="125"/>
      <c r="O453" s="125"/>
      <c r="P453" s="120"/>
    </row>
    <row r="454" spans="2:16" ht="13.5" thickBot="1" x14ac:dyDescent="0.25">
      <c r="B454" s="120"/>
      <c r="C454" s="127"/>
      <c r="D454" s="120"/>
      <c r="E454" s="120"/>
      <c r="F454" s="120"/>
      <c r="G454" s="120"/>
      <c r="H454" s="146">
        <v>0.19</v>
      </c>
      <c r="I454" s="125"/>
      <c r="J454" s="125"/>
      <c r="K454" s="125"/>
      <c r="L454" s="125"/>
      <c r="M454" s="125"/>
      <c r="N454" s="125"/>
      <c r="O454" s="125"/>
      <c r="P454" s="120"/>
    </row>
    <row r="455" spans="2:16" ht="13.5" thickBot="1" x14ac:dyDescent="0.25">
      <c r="B455" s="120"/>
      <c r="C455" s="127"/>
      <c r="D455" s="120"/>
      <c r="E455" s="120"/>
      <c r="F455" s="120"/>
      <c r="G455" s="120"/>
      <c r="H455" s="146">
        <v>0.19</v>
      </c>
      <c r="I455" s="125"/>
      <c r="J455" s="125"/>
      <c r="K455" s="125"/>
      <c r="L455" s="125"/>
      <c r="M455" s="125"/>
      <c r="N455" s="125"/>
      <c r="O455" s="125"/>
      <c r="P455" s="120"/>
    </row>
    <row r="456" spans="2:16" ht="13.5" thickBot="1" x14ac:dyDescent="0.25">
      <c r="B456" s="120"/>
      <c r="C456" s="127"/>
      <c r="D456" s="120"/>
      <c r="E456" s="120"/>
      <c r="F456" s="120"/>
      <c r="G456" s="120"/>
      <c r="H456" s="146">
        <v>0.19</v>
      </c>
      <c r="I456" s="125"/>
      <c r="J456" s="125"/>
      <c r="K456" s="125"/>
      <c r="L456" s="125"/>
      <c r="M456" s="125"/>
      <c r="N456" s="125"/>
      <c r="O456" s="125"/>
      <c r="P456" s="120"/>
    </row>
    <row r="457" spans="2:16" ht="13.5" thickBot="1" x14ac:dyDescent="0.25">
      <c r="B457" s="120"/>
      <c r="C457" s="127"/>
      <c r="D457" s="120"/>
      <c r="E457" s="120"/>
      <c r="F457" s="120"/>
      <c r="G457" s="120"/>
      <c r="H457" s="146">
        <v>0.19</v>
      </c>
      <c r="I457" s="125"/>
      <c r="J457" s="125"/>
      <c r="K457" s="125"/>
      <c r="L457" s="125"/>
      <c r="M457" s="125"/>
      <c r="N457" s="125"/>
      <c r="O457" s="125"/>
      <c r="P457" s="120"/>
    </row>
    <row r="458" spans="2:16" ht="13.5" thickBot="1" x14ac:dyDescent="0.25">
      <c r="B458" s="120"/>
      <c r="C458" s="127"/>
      <c r="D458" s="120"/>
      <c r="E458" s="120"/>
      <c r="F458" s="120"/>
      <c r="G458" s="120"/>
      <c r="H458" s="146">
        <v>0.19</v>
      </c>
      <c r="I458" s="125"/>
      <c r="J458" s="125"/>
      <c r="K458" s="125"/>
      <c r="L458" s="125"/>
      <c r="M458" s="125"/>
      <c r="N458" s="125"/>
      <c r="O458" s="125"/>
      <c r="P458" s="120"/>
    </row>
    <row r="459" spans="2:16" ht="13.5" thickBot="1" x14ac:dyDescent="0.25">
      <c r="B459" s="120"/>
      <c r="C459" s="127"/>
      <c r="D459" s="120"/>
      <c r="E459" s="120"/>
      <c r="F459" s="120"/>
      <c r="G459" s="120"/>
      <c r="H459" s="146">
        <v>0.19</v>
      </c>
      <c r="I459" s="125"/>
      <c r="J459" s="125"/>
      <c r="K459" s="125"/>
      <c r="L459" s="125"/>
      <c r="M459" s="125"/>
      <c r="N459" s="125"/>
      <c r="O459" s="125"/>
      <c r="P459" s="120"/>
    </row>
    <row r="460" spans="2:16" ht="13.5" thickBot="1" x14ac:dyDescent="0.25">
      <c r="B460" s="120"/>
      <c r="C460" s="127"/>
      <c r="D460" s="120"/>
      <c r="E460" s="120"/>
      <c r="F460" s="120"/>
      <c r="G460" s="120"/>
      <c r="H460" s="146">
        <v>0.19</v>
      </c>
      <c r="I460" s="125"/>
      <c r="J460" s="125"/>
      <c r="K460" s="125"/>
      <c r="L460" s="125"/>
      <c r="M460" s="125"/>
      <c r="N460" s="125"/>
      <c r="O460" s="125"/>
      <c r="P460" s="120"/>
    </row>
    <row r="461" spans="2:16" ht="13.5" thickBot="1" x14ac:dyDescent="0.25">
      <c r="B461" s="120"/>
      <c r="C461" s="127"/>
      <c r="D461" s="120"/>
      <c r="E461" s="120"/>
      <c r="F461" s="120"/>
      <c r="G461" s="120"/>
      <c r="H461" s="146">
        <v>0.19</v>
      </c>
      <c r="I461" s="125"/>
      <c r="J461" s="125"/>
      <c r="K461" s="125"/>
      <c r="L461" s="125"/>
      <c r="M461" s="125"/>
      <c r="N461" s="125"/>
      <c r="O461" s="125"/>
      <c r="P461" s="120"/>
    </row>
    <row r="462" spans="2:16" ht="13.5" thickBot="1" x14ac:dyDescent="0.25">
      <c r="B462" s="120"/>
      <c r="C462" s="127"/>
      <c r="D462" s="120"/>
      <c r="E462" s="120"/>
      <c r="F462" s="120"/>
      <c r="G462" s="120"/>
      <c r="H462" s="146">
        <v>0.19</v>
      </c>
      <c r="I462" s="125"/>
      <c r="J462" s="125"/>
      <c r="K462" s="125"/>
      <c r="L462" s="125"/>
      <c r="M462" s="125"/>
      <c r="N462" s="125"/>
      <c r="O462" s="125"/>
      <c r="P462" s="120"/>
    </row>
    <row r="463" spans="2:16" ht="13.5" thickBot="1" x14ac:dyDescent="0.25">
      <c r="B463" s="120"/>
      <c r="C463" s="127"/>
      <c r="D463" s="120"/>
      <c r="E463" s="120"/>
      <c r="F463" s="120"/>
      <c r="G463" s="120"/>
      <c r="H463" s="146">
        <v>0.19</v>
      </c>
      <c r="I463" s="125"/>
      <c r="J463" s="125"/>
      <c r="K463" s="125"/>
      <c r="L463" s="125"/>
      <c r="M463" s="125"/>
      <c r="N463" s="125"/>
      <c r="O463" s="125"/>
      <c r="P463" s="120"/>
    </row>
    <row r="464" spans="2:16" ht="13.5" thickBot="1" x14ac:dyDescent="0.25">
      <c r="B464" s="120"/>
      <c r="C464" s="127"/>
      <c r="D464" s="120"/>
      <c r="E464" s="120"/>
      <c r="F464" s="120"/>
      <c r="G464" s="120"/>
      <c r="H464" s="146">
        <v>0.19</v>
      </c>
      <c r="I464" s="125"/>
      <c r="J464" s="125"/>
      <c r="K464" s="125"/>
      <c r="L464" s="125"/>
      <c r="M464" s="125"/>
      <c r="N464" s="125"/>
      <c r="O464" s="125"/>
      <c r="P464" s="120"/>
    </row>
    <row r="465" spans="2:16" ht="13.5" thickBot="1" x14ac:dyDescent="0.25">
      <c r="B465" s="120"/>
      <c r="C465" s="127"/>
      <c r="D465" s="120"/>
      <c r="E465" s="120"/>
      <c r="F465" s="120"/>
      <c r="G465" s="120"/>
      <c r="H465" s="146">
        <v>0.19</v>
      </c>
      <c r="I465" s="125"/>
      <c r="J465" s="125"/>
      <c r="K465" s="125"/>
      <c r="L465" s="125"/>
      <c r="M465" s="125"/>
      <c r="N465" s="125"/>
      <c r="O465" s="125"/>
      <c r="P465" s="120"/>
    </row>
    <row r="466" spans="2:16" ht="13.5" thickBot="1" x14ac:dyDescent="0.25">
      <c r="B466" s="120"/>
      <c r="C466" s="127"/>
      <c r="D466" s="120"/>
      <c r="E466" s="120"/>
      <c r="F466" s="120"/>
      <c r="G466" s="120"/>
      <c r="H466" s="146">
        <v>0.19</v>
      </c>
      <c r="I466" s="125"/>
      <c r="J466" s="125"/>
      <c r="K466" s="125"/>
      <c r="L466" s="125"/>
      <c r="M466" s="125"/>
      <c r="N466" s="125"/>
      <c r="O466" s="125"/>
      <c r="P466" s="120"/>
    </row>
    <row r="467" spans="2:16" ht="13.5" thickBot="1" x14ac:dyDescent="0.25">
      <c r="B467" s="120"/>
      <c r="C467" s="127"/>
      <c r="D467" s="120"/>
      <c r="E467" s="120"/>
      <c r="F467" s="120"/>
      <c r="G467" s="120"/>
      <c r="H467" s="146">
        <v>0.19</v>
      </c>
      <c r="I467" s="125"/>
      <c r="J467" s="125"/>
      <c r="K467" s="125"/>
      <c r="L467" s="125"/>
      <c r="M467" s="125"/>
      <c r="N467" s="125"/>
      <c r="O467" s="125"/>
      <c r="P467" s="120"/>
    </row>
    <row r="468" spans="2:16" ht="13.5" thickBot="1" x14ac:dyDescent="0.25">
      <c r="B468" s="120"/>
      <c r="C468" s="127"/>
      <c r="D468" s="120"/>
      <c r="E468" s="120"/>
      <c r="F468" s="120"/>
      <c r="G468" s="120"/>
      <c r="H468" s="146">
        <v>0.19</v>
      </c>
      <c r="I468" s="125"/>
      <c r="J468" s="125"/>
      <c r="K468" s="125"/>
      <c r="L468" s="125"/>
      <c r="M468" s="125"/>
      <c r="N468" s="125"/>
      <c r="O468" s="125"/>
      <c r="P468" s="120"/>
    </row>
    <row r="469" spans="2:16" ht="13.5" thickBot="1" x14ac:dyDescent="0.25">
      <c r="B469" s="120"/>
      <c r="C469" s="127"/>
      <c r="D469" s="120"/>
      <c r="E469" s="120"/>
      <c r="F469" s="120"/>
      <c r="G469" s="120"/>
      <c r="H469" s="146">
        <v>0.19</v>
      </c>
      <c r="I469" s="125"/>
      <c r="J469" s="125"/>
      <c r="K469" s="125"/>
      <c r="L469" s="125"/>
      <c r="M469" s="125"/>
      <c r="N469" s="125"/>
      <c r="O469" s="125"/>
      <c r="P469" s="120"/>
    </row>
    <row r="470" spans="2:16" ht="13.5" thickBot="1" x14ac:dyDescent="0.25">
      <c r="B470" s="120"/>
      <c r="C470" s="127"/>
      <c r="D470" s="120"/>
      <c r="E470" s="120"/>
      <c r="F470" s="120"/>
      <c r="G470" s="120"/>
      <c r="H470" s="146">
        <v>0.19</v>
      </c>
      <c r="I470" s="125"/>
      <c r="J470" s="125"/>
      <c r="K470" s="125"/>
      <c r="L470" s="125"/>
      <c r="M470" s="125"/>
      <c r="N470" s="125"/>
      <c r="O470" s="125"/>
      <c r="P470" s="120"/>
    </row>
    <row r="471" spans="2:16" ht="13.5" thickBot="1" x14ac:dyDescent="0.25">
      <c r="B471" s="120"/>
      <c r="C471" s="127"/>
      <c r="D471" s="120"/>
      <c r="E471" s="120"/>
      <c r="F471" s="120"/>
      <c r="G471" s="120"/>
      <c r="H471" s="146">
        <v>0.19</v>
      </c>
      <c r="I471" s="125"/>
      <c r="J471" s="125"/>
      <c r="K471" s="125"/>
      <c r="L471" s="125"/>
      <c r="M471" s="125"/>
      <c r="N471" s="125"/>
      <c r="O471" s="125"/>
      <c r="P471" s="120"/>
    </row>
    <row r="472" spans="2:16" ht="13.5" thickBot="1" x14ac:dyDescent="0.25">
      <c r="B472" s="120"/>
      <c r="C472" s="127"/>
      <c r="D472" s="120"/>
      <c r="E472" s="120"/>
      <c r="F472" s="120"/>
      <c r="G472" s="120"/>
      <c r="H472" s="146">
        <v>0.19</v>
      </c>
      <c r="I472" s="125"/>
      <c r="J472" s="125"/>
      <c r="K472" s="125"/>
      <c r="L472" s="125"/>
      <c r="M472" s="125"/>
      <c r="N472" s="125"/>
      <c r="O472" s="125"/>
      <c r="P472" s="120"/>
    </row>
    <row r="473" spans="2:16" ht="13.5" thickBot="1" x14ac:dyDescent="0.25">
      <c r="B473" s="120"/>
      <c r="C473" s="127"/>
      <c r="D473" s="120"/>
      <c r="E473" s="120"/>
      <c r="F473" s="120"/>
      <c r="G473" s="120"/>
      <c r="H473" s="146">
        <v>0.19</v>
      </c>
      <c r="I473" s="125"/>
      <c r="J473" s="125"/>
      <c r="K473" s="125"/>
      <c r="L473" s="125"/>
      <c r="M473" s="125"/>
      <c r="N473" s="125"/>
      <c r="O473" s="125"/>
      <c r="P473" s="120"/>
    </row>
    <row r="474" spans="2:16" ht="13.5" thickBot="1" x14ac:dyDescent="0.25">
      <c r="B474" s="120"/>
      <c r="C474" s="127"/>
      <c r="D474" s="120"/>
      <c r="E474" s="120"/>
      <c r="F474" s="120"/>
      <c r="G474" s="120"/>
      <c r="H474" s="146">
        <v>0.19</v>
      </c>
      <c r="I474" s="125"/>
      <c r="J474" s="125"/>
      <c r="K474" s="125"/>
      <c r="L474" s="125"/>
      <c r="M474" s="125"/>
      <c r="N474" s="125"/>
      <c r="O474" s="125"/>
      <c r="P474" s="120"/>
    </row>
    <row r="475" spans="2:16" ht="13.5" thickBot="1" x14ac:dyDescent="0.25">
      <c r="B475" s="120"/>
      <c r="C475" s="127"/>
      <c r="D475" s="120"/>
      <c r="E475" s="120"/>
      <c r="F475" s="120"/>
      <c r="G475" s="120"/>
      <c r="H475" s="146">
        <v>0.19</v>
      </c>
      <c r="I475" s="125"/>
      <c r="J475" s="125"/>
      <c r="K475" s="125"/>
      <c r="L475" s="125"/>
      <c r="M475" s="125"/>
      <c r="N475" s="125"/>
      <c r="O475" s="125"/>
      <c r="P475" s="120"/>
    </row>
    <row r="476" spans="2:16" ht="13.5" thickBot="1" x14ac:dyDescent="0.25">
      <c r="B476" s="120"/>
      <c r="C476" s="127"/>
      <c r="D476" s="120"/>
      <c r="E476" s="120"/>
      <c r="F476" s="120"/>
      <c r="G476" s="120"/>
      <c r="H476" s="146">
        <v>0.19</v>
      </c>
      <c r="I476" s="125"/>
      <c r="J476" s="125"/>
      <c r="K476" s="125"/>
      <c r="L476" s="125"/>
      <c r="M476" s="125"/>
      <c r="N476" s="125"/>
      <c r="O476" s="125"/>
      <c r="P476" s="120"/>
    </row>
    <row r="477" spans="2:16" ht="13.5" thickBot="1" x14ac:dyDescent="0.25">
      <c r="B477" s="120"/>
      <c r="C477" s="127"/>
      <c r="D477" s="120"/>
      <c r="E477" s="120"/>
      <c r="F477" s="120"/>
      <c r="G477" s="120"/>
      <c r="H477" s="146">
        <v>0.19</v>
      </c>
      <c r="I477" s="125"/>
      <c r="J477" s="125"/>
      <c r="K477" s="125"/>
      <c r="L477" s="125"/>
      <c r="M477" s="125"/>
      <c r="N477" s="125"/>
      <c r="O477" s="125"/>
      <c r="P477" s="120"/>
    </row>
    <row r="478" spans="2:16" ht="13.5" thickBot="1" x14ac:dyDescent="0.25">
      <c r="B478" s="120"/>
      <c r="C478" s="127"/>
      <c r="D478" s="120"/>
      <c r="E478" s="120"/>
      <c r="F478" s="120"/>
      <c r="G478" s="120"/>
      <c r="H478" s="146">
        <v>0.19</v>
      </c>
      <c r="I478" s="125"/>
      <c r="J478" s="125"/>
      <c r="K478" s="125"/>
      <c r="L478" s="125"/>
      <c r="M478" s="125"/>
      <c r="N478" s="125"/>
      <c r="O478" s="125"/>
      <c r="P478" s="120"/>
    </row>
    <row r="479" spans="2:16" ht="13.5" thickBot="1" x14ac:dyDescent="0.25">
      <c r="B479" s="120"/>
      <c r="C479" s="127"/>
      <c r="D479" s="120"/>
      <c r="E479" s="120"/>
      <c r="F479" s="120"/>
      <c r="G479" s="120"/>
      <c r="H479" s="146">
        <v>0.19</v>
      </c>
      <c r="I479" s="125"/>
      <c r="J479" s="125"/>
      <c r="K479" s="125"/>
      <c r="L479" s="125"/>
      <c r="M479" s="125"/>
      <c r="N479" s="125"/>
      <c r="O479" s="125"/>
      <c r="P479" s="120"/>
    </row>
    <row r="480" spans="2:16" ht="13.5" thickBot="1" x14ac:dyDescent="0.25">
      <c r="B480" s="120"/>
      <c r="C480" s="127"/>
      <c r="D480" s="120"/>
      <c r="E480" s="120"/>
      <c r="F480" s="120"/>
      <c r="G480" s="120"/>
      <c r="H480" s="146">
        <v>0.19</v>
      </c>
      <c r="I480" s="125"/>
      <c r="J480" s="125"/>
      <c r="K480" s="125"/>
      <c r="L480" s="125"/>
      <c r="M480" s="125"/>
      <c r="N480" s="125"/>
      <c r="O480" s="125"/>
      <c r="P480" s="120"/>
    </row>
    <row r="481" spans="2:16" ht="13.5" thickBot="1" x14ac:dyDescent="0.25">
      <c r="B481" s="120"/>
      <c r="C481" s="127"/>
      <c r="D481" s="120"/>
      <c r="E481" s="120"/>
      <c r="F481" s="120"/>
      <c r="G481" s="120"/>
      <c r="H481" s="146">
        <v>0.19</v>
      </c>
      <c r="I481" s="125"/>
      <c r="J481" s="125"/>
      <c r="K481" s="125"/>
      <c r="L481" s="125"/>
      <c r="M481" s="125"/>
      <c r="N481" s="125"/>
      <c r="O481" s="125"/>
      <c r="P481" s="120"/>
    </row>
    <row r="482" spans="2:16" ht="13.5" thickBot="1" x14ac:dyDescent="0.25">
      <c r="B482" s="120"/>
      <c r="C482" s="127"/>
      <c r="D482" s="120"/>
      <c r="E482" s="120"/>
      <c r="F482" s="120"/>
      <c r="G482" s="120"/>
      <c r="H482" s="146">
        <v>0.19</v>
      </c>
      <c r="I482" s="125"/>
      <c r="J482" s="125"/>
      <c r="K482" s="125"/>
      <c r="L482" s="125"/>
      <c r="M482" s="125"/>
      <c r="N482" s="125"/>
      <c r="O482" s="125"/>
      <c r="P482" s="120"/>
    </row>
    <row r="483" spans="2:16" ht="13.5" thickBot="1" x14ac:dyDescent="0.25">
      <c r="B483" s="120"/>
      <c r="C483" s="127"/>
      <c r="D483" s="120"/>
      <c r="E483" s="120"/>
      <c r="F483" s="120"/>
      <c r="G483" s="120"/>
      <c r="H483" s="146">
        <v>0.19</v>
      </c>
      <c r="I483" s="125"/>
      <c r="J483" s="125"/>
      <c r="K483" s="125"/>
      <c r="L483" s="125"/>
      <c r="M483" s="125"/>
      <c r="N483" s="125"/>
      <c r="O483" s="125"/>
      <c r="P483" s="120"/>
    </row>
    <row r="484" spans="2:16" ht="13.5" thickBot="1" x14ac:dyDescent="0.25">
      <c r="B484" s="120"/>
      <c r="C484" s="127"/>
      <c r="D484" s="120"/>
      <c r="E484" s="120"/>
      <c r="F484" s="120"/>
      <c r="G484" s="120"/>
      <c r="H484" s="146">
        <v>0.19</v>
      </c>
      <c r="I484" s="125"/>
      <c r="J484" s="125"/>
      <c r="K484" s="125"/>
      <c r="L484" s="125"/>
      <c r="M484" s="125"/>
      <c r="N484" s="125"/>
      <c r="O484" s="125"/>
      <c r="P484" s="120"/>
    </row>
    <row r="485" spans="2:16" ht="13.5" thickBot="1" x14ac:dyDescent="0.25">
      <c r="B485" s="120"/>
      <c r="C485" s="127"/>
      <c r="D485" s="120"/>
      <c r="E485" s="120"/>
      <c r="F485" s="120"/>
      <c r="G485" s="120"/>
      <c r="H485" s="146">
        <v>0.19</v>
      </c>
      <c r="I485" s="125"/>
      <c r="J485" s="125"/>
      <c r="K485" s="125"/>
      <c r="L485" s="125"/>
      <c r="M485" s="125"/>
      <c r="N485" s="125"/>
      <c r="O485" s="125"/>
      <c r="P485" s="120"/>
    </row>
    <row r="486" spans="2:16" ht="13.5" thickBot="1" x14ac:dyDescent="0.25">
      <c r="B486" s="120"/>
      <c r="C486" s="127"/>
      <c r="D486" s="120"/>
      <c r="E486" s="120"/>
      <c r="F486" s="120"/>
      <c r="G486" s="120"/>
      <c r="H486" s="146">
        <v>0.19</v>
      </c>
      <c r="I486" s="125"/>
      <c r="J486" s="125"/>
      <c r="K486" s="125"/>
      <c r="L486" s="125"/>
      <c r="M486" s="125"/>
      <c r="N486" s="125"/>
      <c r="O486" s="125"/>
      <c r="P486" s="120"/>
    </row>
    <row r="487" spans="2:16" ht="13.5" thickBot="1" x14ac:dyDescent="0.25">
      <c r="B487" s="120"/>
      <c r="C487" s="127"/>
      <c r="D487" s="120"/>
      <c r="E487" s="120"/>
      <c r="F487" s="120"/>
      <c r="G487" s="120"/>
      <c r="H487" s="146">
        <v>0.19</v>
      </c>
      <c r="I487" s="125"/>
      <c r="J487" s="125"/>
      <c r="K487" s="125"/>
      <c r="L487" s="125"/>
      <c r="M487" s="125"/>
      <c r="N487" s="125"/>
      <c r="O487" s="125"/>
      <c r="P487" s="120"/>
    </row>
    <row r="488" spans="2:16" ht="13.5" thickBot="1" x14ac:dyDescent="0.25">
      <c r="B488" s="120"/>
      <c r="C488" s="127"/>
      <c r="D488" s="120"/>
      <c r="E488" s="120"/>
      <c r="F488" s="120"/>
      <c r="G488" s="120"/>
      <c r="H488" s="146">
        <v>0.19</v>
      </c>
      <c r="I488" s="125"/>
      <c r="J488" s="125"/>
      <c r="K488" s="125"/>
      <c r="L488" s="125"/>
      <c r="M488" s="125"/>
      <c r="N488" s="125"/>
      <c r="O488" s="125"/>
      <c r="P488" s="120"/>
    </row>
    <row r="489" spans="2:16" ht="13.5" thickBot="1" x14ac:dyDescent="0.25">
      <c r="B489" s="120"/>
      <c r="C489" s="127"/>
      <c r="D489" s="120"/>
      <c r="E489" s="120"/>
      <c r="F489" s="120"/>
      <c r="G489" s="120"/>
      <c r="H489" s="146">
        <v>0.19</v>
      </c>
      <c r="I489" s="125"/>
      <c r="J489" s="125"/>
      <c r="K489" s="125"/>
      <c r="L489" s="125"/>
      <c r="M489" s="125"/>
      <c r="N489" s="125"/>
      <c r="O489" s="125"/>
      <c r="P489" s="120"/>
    </row>
    <row r="490" spans="2:16" ht="13.5" thickBot="1" x14ac:dyDescent="0.25">
      <c r="B490" s="120"/>
      <c r="C490" s="127"/>
      <c r="D490" s="120"/>
      <c r="E490" s="120"/>
      <c r="F490" s="120"/>
      <c r="G490" s="120"/>
      <c r="H490" s="146">
        <v>0.19</v>
      </c>
      <c r="I490" s="125"/>
      <c r="J490" s="125"/>
      <c r="K490" s="125"/>
      <c r="L490" s="125"/>
      <c r="M490" s="125"/>
      <c r="N490" s="125"/>
      <c r="O490" s="125"/>
      <c r="P490" s="120"/>
    </row>
    <row r="491" spans="2:16" ht="13.5" thickBot="1" x14ac:dyDescent="0.25">
      <c r="B491" s="120"/>
      <c r="C491" s="127"/>
      <c r="D491" s="120"/>
      <c r="E491" s="120"/>
      <c r="F491" s="120"/>
      <c r="G491" s="120"/>
      <c r="H491" s="146">
        <v>0.19</v>
      </c>
      <c r="I491" s="125"/>
      <c r="J491" s="125"/>
      <c r="K491" s="125"/>
      <c r="L491" s="125"/>
      <c r="M491" s="125"/>
      <c r="N491" s="125"/>
      <c r="O491" s="125"/>
      <c r="P491" s="120"/>
    </row>
    <row r="492" spans="2:16" ht="13.5" thickBot="1" x14ac:dyDescent="0.25">
      <c r="B492" s="120"/>
      <c r="C492" s="127"/>
      <c r="D492" s="120"/>
      <c r="E492" s="120"/>
      <c r="F492" s="120"/>
      <c r="G492" s="120"/>
      <c r="H492" s="146">
        <v>0.19</v>
      </c>
      <c r="I492" s="125"/>
      <c r="J492" s="125"/>
      <c r="K492" s="125"/>
      <c r="L492" s="125"/>
      <c r="M492" s="125"/>
      <c r="N492" s="125"/>
      <c r="O492" s="125"/>
      <c r="P492" s="120"/>
    </row>
    <row r="493" spans="2:16" ht="13.5" thickBot="1" x14ac:dyDescent="0.25">
      <c r="B493" s="120"/>
      <c r="C493" s="127"/>
      <c r="D493" s="120"/>
      <c r="E493" s="120"/>
      <c r="F493" s="120"/>
      <c r="G493" s="120"/>
      <c r="H493" s="146">
        <v>0.19</v>
      </c>
      <c r="I493" s="125"/>
      <c r="J493" s="125"/>
      <c r="K493" s="125"/>
      <c r="L493" s="125"/>
      <c r="M493" s="125"/>
      <c r="N493" s="125"/>
      <c r="O493" s="125"/>
      <c r="P493" s="120"/>
    </row>
    <row r="494" spans="2:16" ht="13.5" thickBot="1" x14ac:dyDescent="0.25">
      <c r="B494" s="120"/>
      <c r="C494" s="127"/>
      <c r="D494" s="120"/>
      <c r="E494" s="120"/>
      <c r="F494" s="120"/>
      <c r="G494" s="120"/>
      <c r="H494" s="146">
        <v>0.19</v>
      </c>
      <c r="I494" s="125"/>
      <c r="J494" s="125"/>
      <c r="K494" s="125"/>
      <c r="L494" s="125"/>
      <c r="M494" s="125"/>
      <c r="N494" s="125"/>
      <c r="O494" s="125"/>
      <c r="P494" s="120"/>
    </row>
    <row r="495" spans="2:16" ht="13.5" thickBot="1" x14ac:dyDescent="0.25">
      <c r="B495" s="120"/>
      <c r="C495" s="127"/>
      <c r="D495" s="120"/>
      <c r="E495" s="120"/>
      <c r="F495" s="120"/>
      <c r="G495" s="120"/>
      <c r="H495" s="146">
        <v>0.19</v>
      </c>
      <c r="I495" s="125"/>
      <c r="J495" s="125"/>
      <c r="K495" s="125"/>
      <c r="L495" s="125"/>
      <c r="M495" s="125"/>
      <c r="N495" s="125"/>
      <c r="O495" s="125"/>
      <c r="P495" s="120"/>
    </row>
    <row r="496" spans="2:16" ht="13.5" thickBot="1" x14ac:dyDescent="0.25">
      <c r="B496" s="120"/>
      <c r="C496" s="127"/>
      <c r="D496" s="120"/>
      <c r="E496" s="120"/>
      <c r="F496" s="120"/>
      <c r="G496" s="120"/>
      <c r="H496" s="146">
        <v>0.19</v>
      </c>
      <c r="I496" s="125"/>
      <c r="J496" s="125"/>
      <c r="K496" s="125"/>
      <c r="L496" s="125"/>
      <c r="M496" s="125"/>
      <c r="N496" s="125"/>
      <c r="O496" s="125"/>
      <c r="P496" s="120"/>
    </row>
    <row r="497" spans="2:16" ht="13.5" thickBot="1" x14ac:dyDescent="0.25">
      <c r="B497" s="120"/>
      <c r="C497" s="127"/>
      <c r="D497" s="120"/>
      <c r="E497" s="120"/>
      <c r="F497" s="120"/>
      <c r="G497" s="120"/>
      <c r="H497" s="146">
        <v>0.19</v>
      </c>
      <c r="I497" s="125"/>
      <c r="J497" s="125"/>
      <c r="K497" s="125"/>
      <c r="L497" s="125"/>
      <c r="M497" s="125"/>
      <c r="N497" s="125"/>
      <c r="O497" s="125"/>
      <c r="P497" s="120"/>
    </row>
    <row r="498" spans="2:16" ht="13.5" thickBot="1" x14ac:dyDescent="0.25">
      <c r="B498" s="120"/>
      <c r="C498" s="127"/>
      <c r="D498" s="120"/>
      <c r="E498" s="120"/>
      <c r="F498" s="120"/>
      <c r="G498" s="120"/>
      <c r="H498" s="146">
        <v>0.19</v>
      </c>
      <c r="I498" s="125"/>
      <c r="J498" s="125"/>
      <c r="K498" s="125"/>
      <c r="L498" s="125"/>
      <c r="M498" s="125"/>
      <c r="N498" s="125"/>
      <c r="O498" s="125"/>
      <c r="P498" s="120"/>
    </row>
    <row r="499" spans="2:16" ht="13.5" thickBot="1" x14ac:dyDescent="0.25">
      <c r="B499" s="120"/>
      <c r="C499" s="127"/>
      <c r="D499" s="120"/>
      <c r="E499" s="120"/>
      <c r="F499" s="120"/>
      <c r="G499" s="120"/>
      <c r="H499" s="146">
        <v>0.19</v>
      </c>
      <c r="I499" s="125"/>
      <c r="J499" s="125"/>
      <c r="K499" s="125"/>
      <c r="L499" s="125"/>
      <c r="M499" s="125"/>
      <c r="N499" s="125"/>
      <c r="O499" s="125"/>
      <c r="P499" s="120"/>
    </row>
    <row r="500" spans="2:16" ht="13.5" thickBot="1" x14ac:dyDescent="0.25">
      <c r="B500" s="120"/>
      <c r="C500" s="127"/>
      <c r="D500" s="120"/>
      <c r="E500" s="120"/>
      <c r="F500" s="120"/>
      <c r="G500" s="120"/>
      <c r="H500" s="146">
        <v>0.19</v>
      </c>
      <c r="I500" s="125"/>
      <c r="J500" s="125"/>
      <c r="K500" s="125"/>
      <c r="L500" s="125"/>
      <c r="M500" s="125"/>
      <c r="N500" s="125"/>
      <c r="O500" s="125"/>
      <c r="P500" s="120"/>
    </row>
    <row r="501" spans="2:16" ht="13.5" thickBot="1" x14ac:dyDescent="0.25">
      <c r="B501" s="120"/>
      <c r="C501" s="127"/>
      <c r="D501" s="120"/>
      <c r="E501" s="120"/>
      <c r="F501" s="120"/>
      <c r="G501" s="120"/>
      <c r="H501" s="146">
        <v>0.19</v>
      </c>
      <c r="I501" s="125"/>
      <c r="J501" s="125"/>
      <c r="K501" s="125"/>
      <c r="L501" s="125"/>
      <c r="M501" s="125"/>
      <c r="N501" s="125"/>
      <c r="O501" s="125"/>
      <c r="P501" s="120"/>
    </row>
    <row r="502" spans="2:16" ht="13.5" thickBot="1" x14ac:dyDescent="0.25">
      <c r="B502" s="120"/>
      <c r="C502" s="127"/>
      <c r="D502" s="120"/>
      <c r="E502" s="120"/>
      <c r="F502" s="120"/>
      <c r="G502" s="120"/>
      <c r="H502" s="146">
        <v>0.19</v>
      </c>
      <c r="I502" s="125"/>
      <c r="J502" s="125"/>
      <c r="K502" s="125"/>
      <c r="L502" s="125"/>
      <c r="M502" s="125"/>
      <c r="N502" s="125"/>
      <c r="O502" s="125"/>
      <c r="P502" s="120"/>
    </row>
    <row r="503" spans="2:16" ht="13.5" thickBot="1" x14ac:dyDescent="0.25">
      <c r="B503" s="120"/>
      <c r="C503" s="127"/>
      <c r="D503" s="120"/>
      <c r="E503" s="120"/>
      <c r="F503" s="120"/>
      <c r="G503" s="120"/>
      <c r="H503" s="146">
        <v>0.19</v>
      </c>
      <c r="I503" s="125"/>
      <c r="J503" s="125"/>
      <c r="K503" s="125"/>
      <c r="L503" s="125"/>
      <c r="M503" s="125"/>
      <c r="N503" s="125"/>
      <c r="O503" s="125"/>
      <c r="P503" s="120"/>
    </row>
    <row r="504" spans="2:16" ht="13.5" thickBot="1" x14ac:dyDescent="0.25">
      <c r="B504" s="120"/>
      <c r="C504" s="127"/>
      <c r="D504" s="120"/>
      <c r="E504" s="120"/>
      <c r="F504" s="120"/>
      <c r="G504" s="120"/>
      <c r="H504" s="146">
        <v>0.19</v>
      </c>
      <c r="I504" s="125"/>
      <c r="J504" s="125"/>
      <c r="K504" s="125"/>
      <c r="L504" s="125"/>
      <c r="M504" s="125"/>
      <c r="N504" s="125"/>
      <c r="O504" s="125"/>
      <c r="P504" s="120"/>
    </row>
    <row r="505" spans="2:16" ht="13.5" thickBot="1" x14ac:dyDescent="0.25">
      <c r="B505" s="120"/>
      <c r="C505" s="127"/>
      <c r="D505" s="120"/>
      <c r="E505" s="120"/>
      <c r="F505" s="120"/>
      <c r="G505" s="120"/>
      <c r="H505" s="146">
        <v>0.19</v>
      </c>
      <c r="I505" s="125"/>
      <c r="J505" s="125"/>
      <c r="K505" s="125"/>
      <c r="L505" s="125"/>
      <c r="M505" s="125"/>
      <c r="N505" s="125"/>
      <c r="O505" s="125"/>
      <c r="P505" s="120"/>
    </row>
    <row r="506" spans="2:16" ht="13.5" thickBot="1" x14ac:dyDescent="0.25">
      <c r="B506" s="120"/>
      <c r="C506" s="127"/>
      <c r="D506" s="120"/>
      <c r="E506" s="120"/>
      <c r="F506" s="120"/>
      <c r="G506" s="120"/>
      <c r="H506" s="146">
        <v>0.19</v>
      </c>
      <c r="I506" s="125"/>
      <c r="J506" s="125"/>
      <c r="K506" s="125"/>
      <c r="L506" s="125"/>
      <c r="M506" s="125"/>
      <c r="N506" s="125"/>
      <c r="O506" s="125"/>
      <c r="P506" s="120"/>
    </row>
    <row r="507" spans="2:16" ht="13.5" thickBot="1" x14ac:dyDescent="0.25">
      <c r="B507" s="120"/>
      <c r="C507" s="127"/>
      <c r="D507" s="120"/>
      <c r="E507" s="120"/>
      <c r="F507" s="120"/>
      <c r="G507" s="120"/>
      <c r="H507" s="146">
        <v>0.19</v>
      </c>
      <c r="I507" s="125"/>
      <c r="J507" s="125"/>
      <c r="K507" s="125"/>
      <c r="L507" s="125"/>
      <c r="M507" s="125"/>
      <c r="N507" s="125"/>
      <c r="O507" s="125"/>
      <c r="P507" s="120"/>
    </row>
    <row r="508" spans="2:16" ht="13.5" thickBot="1" x14ac:dyDescent="0.25">
      <c r="B508" s="120"/>
      <c r="C508" s="127"/>
      <c r="D508" s="120"/>
      <c r="E508" s="120"/>
      <c r="F508" s="120"/>
      <c r="G508" s="120"/>
      <c r="H508" s="146">
        <v>0.19</v>
      </c>
      <c r="I508" s="125"/>
      <c r="J508" s="125"/>
      <c r="K508" s="125"/>
      <c r="L508" s="125"/>
      <c r="M508" s="125"/>
      <c r="N508" s="125"/>
      <c r="O508" s="125"/>
      <c r="P508" s="120"/>
    </row>
    <row r="509" spans="2:16" ht="13.5" thickBot="1" x14ac:dyDescent="0.25">
      <c r="B509" s="120"/>
      <c r="C509" s="127"/>
      <c r="D509" s="120"/>
      <c r="E509" s="120"/>
      <c r="F509" s="120"/>
      <c r="G509" s="120"/>
      <c r="H509" s="146">
        <v>0.19</v>
      </c>
      <c r="I509" s="125"/>
      <c r="J509" s="125"/>
      <c r="K509" s="125"/>
      <c r="L509" s="125"/>
      <c r="M509" s="125"/>
      <c r="N509" s="125"/>
      <c r="O509" s="125"/>
      <c r="P509" s="120"/>
    </row>
    <row r="510" spans="2:16" ht="13.5" thickBot="1" x14ac:dyDescent="0.25">
      <c r="B510" s="120"/>
      <c r="C510" s="127"/>
      <c r="D510" s="120"/>
      <c r="E510" s="120"/>
      <c r="F510" s="120"/>
      <c r="G510" s="120"/>
      <c r="H510" s="146">
        <v>0.19</v>
      </c>
      <c r="I510" s="125"/>
      <c r="J510" s="125"/>
      <c r="K510" s="125"/>
      <c r="L510" s="125"/>
      <c r="M510" s="125"/>
      <c r="N510" s="125"/>
      <c r="O510" s="125"/>
      <c r="P510" s="120"/>
    </row>
    <row r="511" spans="2:16" ht="13.5" thickBot="1" x14ac:dyDescent="0.25">
      <c r="B511" s="120"/>
      <c r="C511" s="127"/>
      <c r="D511" s="120"/>
      <c r="E511" s="120"/>
      <c r="F511" s="120"/>
      <c r="G511" s="120"/>
      <c r="H511" s="146">
        <v>0.19</v>
      </c>
      <c r="I511" s="125"/>
      <c r="J511" s="125"/>
      <c r="K511" s="125"/>
      <c r="L511" s="125"/>
      <c r="M511" s="125"/>
      <c r="N511" s="125"/>
      <c r="O511" s="125"/>
      <c r="P511" s="120"/>
    </row>
    <row r="512" spans="2:16" ht="13.5" thickBot="1" x14ac:dyDescent="0.25">
      <c r="B512" s="120"/>
      <c r="C512" s="127"/>
      <c r="D512" s="120"/>
      <c r="E512" s="120"/>
      <c r="F512" s="120"/>
      <c r="G512" s="120"/>
      <c r="H512" s="146">
        <v>0.19</v>
      </c>
      <c r="I512" s="125"/>
      <c r="J512" s="125"/>
      <c r="K512" s="125"/>
      <c r="L512" s="125"/>
      <c r="M512" s="125"/>
      <c r="N512" s="125"/>
      <c r="O512" s="125"/>
      <c r="P512" s="120"/>
    </row>
    <row r="513" spans="2:16" ht="13.5" thickBot="1" x14ac:dyDescent="0.25">
      <c r="B513" s="120"/>
      <c r="C513" s="127"/>
      <c r="D513" s="120"/>
      <c r="E513" s="120"/>
      <c r="F513" s="120"/>
      <c r="G513" s="120"/>
      <c r="H513" s="146">
        <v>0.19</v>
      </c>
      <c r="I513" s="125"/>
      <c r="J513" s="125"/>
      <c r="K513" s="125"/>
      <c r="L513" s="125"/>
      <c r="M513" s="125"/>
      <c r="N513" s="125"/>
      <c r="O513" s="125"/>
      <c r="P513" s="120"/>
    </row>
    <row r="514" spans="2:16" ht="13.5" thickBot="1" x14ac:dyDescent="0.25">
      <c r="B514" s="120"/>
      <c r="C514" s="127"/>
      <c r="D514" s="120"/>
      <c r="E514" s="120"/>
      <c r="F514" s="120"/>
      <c r="G514" s="120"/>
      <c r="H514" s="146">
        <v>0.19</v>
      </c>
      <c r="I514" s="125"/>
      <c r="J514" s="125"/>
      <c r="K514" s="125"/>
      <c r="L514" s="125"/>
      <c r="M514" s="125"/>
      <c r="N514" s="125"/>
      <c r="O514" s="125"/>
      <c r="P514" s="120"/>
    </row>
    <row r="515" spans="2:16" ht="13.5" thickBot="1" x14ac:dyDescent="0.25">
      <c r="B515" s="120"/>
      <c r="C515" s="127"/>
      <c r="D515" s="120"/>
      <c r="E515" s="120"/>
      <c r="F515" s="120"/>
      <c r="G515" s="120"/>
      <c r="H515" s="146">
        <v>0.19</v>
      </c>
      <c r="I515" s="125"/>
      <c r="J515" s="125"/>
      <c r="K515" s="125"/>
      <c r="L515" s="125"/>
      <c r="M515" s="125"/>
      <c r="N515" s="125"/>
      <c r="O515" s="125"/>
      <c r="P515" s="120"/>
    </row>
    <row r="516" spans="2:16" ht="13.5" thickBot="1" x14ac:dyDescent="0.25">
      <c r="B516" s="120"/>
      <c r="C516" s="127"/>
      <c r="D516" s="120"/>
      <c r="E516" s="120"/>
      <c r="F516" s="120"/>
      <c r="G516" s="120"/>
      <c r="H516" s="146">
        <v>0.19</v>
      </c>
      <c r="I516" s="125"/>
      <c r="J516" s="125"/>
      <c r="K516" s="125"/>
      <c r="L516" s="125"/>
      <c r="M516" s="125"/>
      <c r="N516" s="125"/>
      <c r="O516" s="125"/>
      <c r="P516" s="120"/>
    </row>
    <row r="517" spans="2:16" ht="13.5" thickBot="1" x14ac:dyDescent="0.25">
      <c r="B517" s="120"/>
      <c r="C517" s="127"/>
      <c r="D517" s="120"/>
      <c r="E517" s="120"/>
      <c r="F517" s="120"/>
      <c r="G517" s="120"/>
      <c r="H517" s="146">
        <v>0.19</v>
      </c>
      <c r="I517" s="125"/>
      <c r="J517" s="125"/>
      <c r="K517" s="125"/>
      <c r="L517" s="125"/>
      <c r="M517" s="125"/>
      <c r="N517" s="125"/>
      <c r="O517" s="125"/>
      <c r="P517" s="120"/>
    </row>
    <row r="518" spans="2:16" ht="13.5" thickBot="1" x14ac:dyDescent="0.25">
      <c r="B518" s="120"/>
      <c r="C518" s="127"/>
      <c r="D518" s="120"/>
      <c r="E518" s="120"/>
      <c r="F518" s="120"/>
      <c r="G518" s="120"/>
      <c r="H518" s="146">
        <v>0.19</v>
      </c>
      <c r="I518" s="125"/>
      <c r="J518" s="125"/>
      <c r="K518" s="125"/>
      <c r="L518" s="125"/>
      <c r="M518" s="125"/>
      <c r="N518" s="125"/>
      <c r="O518" s="125"/>
      <c r="P518" s="120"/>
    </row>
    <row r="519" spans="2:16" ht="13.5" thickBot="1" x14ac:dyDescent="0.25">
      <c r="B519" s="120"/>
      <c r="C519" s="127"/>
      <c r="D519" s="120"/>
      <c r="E519" s="120"/>
      <c r="F519" s="120"/>
      <c r="G519" s="120"/>
      <c r="H519" s="146">
        <v>0.19</v>
      </c>
      <c r="I519" s="125"/>
      <c r="J519" s="125"/>
      <c r="K519" s="125"/>
      <c r="L519" s="125"/>
      <c r="M519" s="125"/>
      <c r="N519" s="125"/>
      <c r="O519" s="125"/>
      <c r="P519" s="120"/>
    </row>
    <row r="520" spans="2:16" ht="13.5" thickBot="1" x14ac:dyDescent="0.25">
      <c r="B520" s="120"/>
      <c r="C520" s="127"/>
      <c r="D520" s="120"/>
      <c r="E520" s="120"/>
      <c r="F520" s="120"/>
      <c r="G520" s="120"/>
      <c r="H520" s="146">
        <v>0.19</v>
      </c>
      <c r="I520" s="125"/>
      <c r="J520" s="125"/>
      <c r="K520" s="125"/>
      <c r="L520" s="125"/>
      <c r="M520" s="125"/>
      <c r="N520" s="125"/>
      <c r="O520" s="125"/>
      <c r="P520" s="120"/>
    </row>
    <row r="521" spans="2:16" ht="13.5" thickBot="1" x14ac:dyDescent="0.25">
      <c r="B521" s="120"/>
      <c r="C521" s="127"/>
      <c r="D521" s="120"/>
      <c r="E521" s="120"/>
      <c r="F521" s="120"/>
      <c r="G521" s="120"/>
      <c r="H521" s="146">
        <v>0.19</v>
      </c>
      <c r="I521" s="125"/>
      <c r="J521" s="125"/>
      <c r="K521" s="125"/>
      <c r="L521" s="125"/>
      <c r="M521" s="125"/>
      <c r="N521" s="125"/>
      <c r="O521" s="125"/>
      <c r="P521" s="120"/>
    </row>
    <row r="522" spans="2:16" ht="13.5" thickBot="1" x14ac:dyDescent="0.25">
      <c r="B522" s="120"/>
      <c r="C522" s="127"/>
      <c r="D522" s="120"/>
      <c r="E522" s="120"/>
      <c r="F522" s="120"/>
      <c r="G522" s="120"/>
      <c r="H522" s="146">
        <v>0.19</v>
      </c>
      <c r="I522" s="125"/>
      <c r="J522" s="125"/>
      <c r="K522" s="125"/>
      <c r="L522" s="125"/>
      <c r="M522" s="125"/>
      <c r="N522" s="125"/>
      <c r="O522" s="125"/>
      <c r="P522" s="120"/>
    </row>
    <row r="523" spans="2:16" ht="13.5" thickBot="1" x14ac:dyDescent="0.25">
      <c r="B523" s="120"/>
      <c r="C523" s="127"/>
      <c r="D523" s="120"/>
      <c r="E523" s="120"/>
      <c r="F523" s="120"/>
      <c r="G523" s="120"/>
      <c r="H523" s="146">
        <v>0.19</v>
      </c>
      <c r="I523" s="125"/>
      <c r="J523" s="125"/>
      <c r="K523" s="125"/>
      <c r="L523" s="125"/>
      <c r="M523" s="125"/>
      <c r="N523" s="125"/>
      <c r="O523" s="125"/>
      <c r="P523" s="120"/>
    </row>
    <row r="524" spans="2:16" ht="13.5" thickBot="1" x14ac:dyDescent="0.25">
      <c r="B524" s="120"/>
      <c r="C524" s="127"/>
      <c r="D524" s="120"/>
      <c r="E524" s="120"/>
      <c r="F524" s="120"/>
      <c r="G524" s="120"/>
      <c r="H524" s="146">
        <v>0.19</v>
      </c>
      <c r="I524" s="125"/>
      <c r="J524" s="125"/>
      <c r="K524" s="125"/>
      <c r="L524" s="125"/>
      <c r="M524" s="125"/>
      <c r="N524" s="125"/>
      <c r="O524" s="125"/>
      <c r="P524" s="120"/>
    </row>
    <row r="525" spans="2:16" ht="13.5" thickBot="1" x14ac:dyDescent="0.25">
      <c r="B525" s="120"/>
      <c r="C525" s="127"/>
      <c r="D525" s="120"/>
      <c r="E525" s="120"/>
      <c r="F525" s="120"/>
      <c r="G525" s="120"/>
      <c r="H525" s="146">
        <v>0.19</v>
      </c>
      <c r="I525" s="125"/>
      <c r="J525" s="125"/>
      <c r="K525" s="125"/>
      <c r="L525" s="125"/>
      <c r="M525" s="125"/>
      <c r="N525" s="125"/>
      <c r="O525" s="125"/>
      <c r="P525" s="120"/>
    </row>
    <row r="526" spans="2:16" ht="13.5" thickBot="1" x14ac:dyDescent="0.25">
      <c r="B526" s="120"/>
      <c r="C526" s="127"/>
      <c r="D526" s="120"/>
      <c r="E526" s="120"/>
      <c r="F526" s="120"/>
      <c r="G526" s="120"/>
      <c r="H526" s="146">
        <v>0.19</v>
      </c>
      <c r="I526" s="125"/>
      <c r="J526" s="125"/>
      <c r="K526" s="125"/>
      <c r="L526" s="125"/>
      <c r="M526" s="125"/>
      <c r="N526" s="125"/>
      <c r="O526" s="125"/>
      <c r="P526" s="120"/>
    </row>
    <row r="527" spans="2:16" ht="13.5" thickBot="1" x14ac:dyDescent="0.25">
      <c r="B527" s="120"/>
      <c r="C527" s="127"/>
      <c r="D527" s="120"/>
      <c r="E527" s="120"/>
      <c r="F527" s="120"/>
      <c r="G527" s="120"/>
      <c r="H527" s="146">
        <v>0.19</v>
      </c>
      <c r="I527" s="125"/>
      <c r="J527" s="125"/>
      <c r="K527" s="125"/>
      <c r="L527" s="125"/>
      <c r="M527" s="125"/>
      <c r="N527" s="125"/>
      <c r="O527" s="125"/>
      <c r="P527" s="120"/>
    </row>
    <row r="528" spans="2:16" ht="13.5" thickBot="1" x14ac:dyDescent="0.25">
      <c r="B528" s="120"/>
      <c r="C528" s="127"/>
      <c r="D528" s="120"/>
      <c r="E528" s="120"/>
      <c r="F528" s="120"/>
      <c r="G528" s="120"/>
      <c r="H528" s="146">
        <v>0.19</v>
      </c>
      <c r="I528" s="125"/>
      <c r="J528" s="125"/>
      <c r="K528" s="125"/>
      <c r="L528" s="125"/>
      <c r="M528" s="125"/>
      <c r="N528" s="125"/>
      <c r="O528" s="125"/>
      <c r="P528" s="120"/>
    </row>
    <row r="529" spans="2:16" ht="13.5" thickBot="1" x14ac:dyDescent="0.25">
      <c r="B529" s="120"/>
      <c r="C529" s="127"/>
      <c r="D529" s="120"/>
      <c r="E529" s="120"/>
      <c r="F529" s="120"/>
      <c r="G529" s="120"/>
      <c r="H529" s="146">
        <v>0.19</v>
      </c>
      <c r="I529" s="125"/>
      <c r="J529" s="125"/>
      <c r="K529" s="125"/>
      <c r="L529" s="125"/>
      <c r="M529" s="125"/>
      <c r="N529" s="125"/>
      <c r="O529" s="125"/>
      <c r="P529" s="120"/>
    </row>
    <row r="530" spans="2:16" ht="13.5" thickBot="1" x14ac:dyDescent="0.25">
      <c r="B530" s="120"/>
      <c r="C530" s="127"/>
      <c r="D530" s="120"/>
      <c r="E530" s="120"/>
      <c r="F530" s="120"/>
      <c r="G530" s="120"/>
      <c r="H530" s="146">
        <v>0.19</v>
      </c>
      <c r="I530" s="125"/>
      <c r="J530" s="125"/>
      <c r="K530" s="125"/>
      <c r="L530" s="125"/>
      <c r="M530" s="125"/>
      <c r="N530" s="125"/>
      <c r="O530" s="125"/>
      <c r="P530" s="120"/>
    </row>
    <row r="531" spans="2:16" ht="13.5" thickBot="1" x14ac:dyDescent="0.25">
      <c r="B531" s="120"/>
      <c r="C531" s="127"/>
      <c r="D531" s="120"/>
      <c r="E531" s="120"/>
      <c r="F531" s="120"/>
      <c r="G531" s="120"/>
      <c r="H531" s="146">
        <v>0.19</v>
      </c>
      <c r="I531" s="125"/>
      <c r="J531" s="125"/>
      <c r="K531" s="125"/>
      <c r="L531" s="125"/>
      <c r="M531" s="125"/>
      <c r="N531" s="125"/>
      <c r="O531" s="125"/>
      <c r="P531" s="120"/>
    </row>
    <row r="532" spans="2:16" ht="13.5" thickBot="1" x14ac:dyDescent="0.25">
      <c r="B532" s="120"/>
      <c r="C532" s="127"/>
      <c r="D532" s="120"/>
      <c r="E532" s="120"/>
      <c r="F532" s="120"/>
      <c r="G532" s="120"/>
      <c r="H532" s="146">
        <v>0.19</v>
      </c>
      <c r="I532" s="125"/>
      <c r="J532" s="125"/>
      <c r="K532" s="125"/>
      <c r="L532" s="125"/>
      <c r="M532" s="125"/>
      <c r="N532" s="125"/>
      <c r="O532" s="125"/>
      <c r="P532" s="120"/>
    </row>
    <row r="533" spans="2:16" ht="13.5" thickBot="1" x14ac:dyDescent="0.25">
      <c r="B533" s="120"/>
      <c r="C533" s="127"/>
      <c r="D533" s="120"/>
      <c r="E533" s="120"/>
      <c r="F533" s="120"/>
      <c r="G533" s="120"/>
      <c r="H533" s="146">
        <v>0.19</v>
      </c>
      <c r="I533" s="125"/>
      <c r="J533" s="125"/>
      <c r="K533" s="125"/>
      <c r="L533" s="125"/>
      <c r="M533" s="125"/>
      <c r="N533" s="125"/>
      <c r="O533" s="125"/>
      <c r="P533" s="120"/>
    </row>
    <row r="534" spans="2:16" ht="13.5" thickBot="1" x14ac:dyDescent="0.25">
      <c r="B534" s="120"/>
      <c r="C534" s="127"/>
      <c r="D534" s="120"/>
      <c r="E534" s="120"/>
      <c r="F534" s="120"/>
      <c r="G534" s="120"/>
      <c r="H534" s="146">
        <v>0.19</v>
      </c>
      <c r="I534" s="125"/>
      <c r="J534" s="125"/>
      <c r="K534" s="125"/>
      <c r="L534" s="125"/>
      <c r="M534" s="125"/>
      <c r="N534" s="125"/>
      <c r="O534" s="125"/>
      <c r="P534" s="120"/>
    </row>
    <row r="535" spans="2:16" ht="13.5" thickBot="1" x14ac:dyDescent="0.25">
      <c r="B535" s="120"/>
      <c r="C535" s="127"/>
      <c r="D535" s="120"/>
      <c r="E535" s="120"/>
      <c r="F535" s="120"/>
      <c r="G535" s="120"/>
      <c r="H535" s="146">
        <v>0.19</v>
      </c>
      <c r="I535" s="125"/>
      <c r="J535" s="125"/>
      <c r="K535" s="125"/>
      <c r="L535" s="125"/>
      <c r="M535" s="125"/>
      <c r="N535" s="125"/>
      <c r="O535" s="125"/>
      <c r="P535" s="120"/>
    </row>
    <row r="536" spans="2:16" ht="13.5" thickBot="1" x14ac:dyDescent="0.25">
      <c r="B536" s="120"/>
      <c r="C536" s="127"/>
      <c r="D536" s="120"/>
      <c r="E536" s="120"/>
      <c r="F536" s="120"/>
      <c r="G536" s="120"/>
      <c r="H536" s="146">
        <v>0.19</v>
      </c>
      <c r="I536" s="125"/>
      <c r="J536" s="125"/>
      <c r="K536" s="125"/>
      <c r="L536" s="125"/>
      <c r="M536" s="125"/>
      <c r="N536" s="125"/>
      <c r="O536" s="125"/>
      <c r="P536" s="120"/>
    </row>
    <row r="537" spans="2:16" ht="13.5" thickBot="1" x14ac:dyDescent="0.25">
      <c r="B537" s="120"/>
      <c r="C537" s="127"/>
      <c r="D537" s="120"/>
      <c r="E537" s="120"/>
      <c r="F537" s="120"/>
      <c r="G537" s="120"/>
      <c r="H537" s="146">
        <v>0.19</v>
      </c>
      <c r="I537" s="125"/>
      <c r="J537" s="125"/>
      <c r="K537" s="125"/>
      <c r="L537" s="125"/>
      <c r="M537" s="125"/>
      <c r="N537" s="125"/>
      <c r="O537" s="125"/>
      <c r="P537" s="120"/>
    </row>
    <row r="538" spans="2:16" ht="13.5" thickBot="1" x14ac:dyDescent="0.25">
      <c r="B538" s="120"/>
      <c r="C538" s="127"/>
      <c r="D538" s="120"/>
      <c r="E538" s="120"/>
      <c r="F538" s="120"/>
      <c r="G538" s="120"/>
      <c r="H538" s="146">
        <v>0.19</v>
      </c>
      <c r="I538" s="125"/>
      <c r="J538" s="125"/>
      <c r="K538" s="125"/>
      <c r="L538" s="125"/>
      <c r="M538" s="125"/>
      <c r="N538" s="125"/>
      <c r="O538" s="125"/>
      <c r="P538" s="120"/>
    </row>
    <row r="539" spans="2:16" ht="13.5" thickBot="1" x14ac:dyDescent="0.25">
      <c r="B539" s="120"/>
      <c r="C539" s="127"/>
      <c r="D539" s="120"/>
      <c r="E539" s="120"/>
      <c r="F539" s="120"/>
      <c r="G539" s="120"/>
      <c r="H539" s="146">
        <v>0.19</v>
      </c>
      <c r="I539" s="125"/>
      <c r="J539" s="125"/>
      <c r="K539" s="125"/>
      <c r="L539" s="125"/>
      <c r="M539" s="125"/>
      <c r="N539" s="125"/>
      <c r="O539" s="125"/>
      <c r="P539" s="120"/>
    </row>
    <row r="540" spans="2:16" ht="13.5" thickBot="1" x14ac:dyDescent="0.25">
      <c r="B540" s="120"/>
      <c r="C540" s="127"/>
      <c r="D540" s="120"/>
      <c r="E540" s="120"/>
      <c r="F540" s="120"/>
      <c r="G540" s="120"/>
      <c r="H540" s="146">
        <v>0.19</v>
      </c>
      <c r="I540" s="125"/>
      <c r="J540" s="125"/>
      <c r="K540" s="125"/>
      <c r="L540" s="125"/>
      <c r="M540" s="125"/>
      <c r="N540" s="125"/>
      <c r="O540" s="125"/>
      <c r="P540" s="120"/>
    </row>
    <row r="541" spans="2:16" ht="13.5" thickBot="1" x14ac:dyDescent="0.25">
      <c r="B541" s="120"/>
      <c r="C541" s="127"/>
      <c r="D541" s="120"/>
      <c r="E541" s="120"/>
      <c r="F541" s="120"/>
      <c r="G541" s="120"/>
      <c r="H541" s="146">
        <v>0.19</v>
      </c>
      <c r="I541" s="125"/>
      <c r="J541" s="125"/>
      <c r="K541" s="125"/>
      <c r="L541" s="125"/>
      <c r="M541" s="125"/>
      <c r="N541" s="125"/>
      <c r="O541" s="125"/>
      <c r="P541" s="120"/>
    </row>
    <row r="542" spans="2:16" ht="13.5" thickBot="1" x14ac:dyDescent="0.25">
      <c r="B542" s="120"/>
      <c r="C542" s="127"/>
      <c r="D542" s="120"/>
      <c r="E542" s="120"/>
      <c r="F542" s="120"/>
      <c r="G542" s="120"/>
      <c r="H542" s="146">
        <v>0.19</v>
      </c>
      <c r="I542" s="125"/>
      <c r="J542" s="125"/>
      <c r="K542" s="125"/>
      <c r="L542" s="125"/>
      <c r="M542" s="125"/>
      <c r="N542" s="125"/>
      <c r="O542" s="125"/>
      <c r="P542" s="120"/>
    </row>
    <row r="543" spans="2:16" ht="13.5" thickBot="1" x14ac:dyDescent="0.25">
      <c r="B543" s="120"/>
      <c r="C543" s="127"/>
      <c r="D543" s="120"/>
      <c r="E543" s="120"/>
      <c r="F543" s="120"/>
      <c r="G543" s="120"/>
      <c r="H543" s="146">
        <v>0.19</v>
      </c>
      <c r="I543" s="125"/>
      <c r="J543" s="125"/>
      <c r="K543" s="125"/>
      <c r="L543" s="125"/>
      <c r="M543" s="125"/>
      <c r="N543" s="125"/>
      <c r="O543" s="125"/>
      <c r="P543" s="120"/>
    </row>
    <row r="544" spans="2:16" ht="13.5" thickBot="1" x14ac:dyDescent="0.25">
      <c r="B544" s="120"/>
      <c r="C544" s="127"/>
      <c r="D544" s="120"/>
      <c r="E544" s="120"/>
      <c r="F544" s="120"/>
      <c r="G544" s="120"/>
      <c r="H544" s="146">
        <v>0.19</v>
      </c>
      <c r="I544" s="125"/>
      <c r="J544" s="125"/>
      <c r="K544" s="125"/>
      <c r="L544" s="125"/>
      <c r="M544" s="125"/>
      <c r="N544" s="125"/>
      <c r="O544" s="125"/>
      <c r="P544" s="120"/>
    </row>
    <row r="545" spans="2:16" ht="13.5" thickBot="1" x14ac:dyDescent="0.25">
      <c r="B545" s="120"/>
      <c r="C545" s="127"/>
      <c r="D545" s="120"/>
      <c r="E545" s="120"/>
      <c r="F545" s="120"/>
      <c r="G545" s="120"/>
      <c r="H545" s="146">
        <v>0.19</v>
      </c>
      <c r="I545" s="125"/>
      <c r="J545" s="125"/>
      <c r="K545" s="125"/>
      <c r="L545" s="125"/>
      <c r="M545" s="125"/>
      <c r="N545" s="125"/>
      <c r="O545" s="125"/>
      <c r="P545" s="120"/>
    </row>
    <row r="546" spans="2:16" ht="13.5" thickBot="1" x14ac:dyDescent="0.25">
      <c r="B546" s="120"/>
      <c r="C546" s="127"/>
      <c r="D546" s="120"/>
      <c r="E546" s="120"/>
      <c r="F546" s="120"/>
      <c r="G546" s="120"/>
      <c r="H546" s="146">
        <v>0.19</v>
      </c>
      <c r="I546" s="125"/>
      <c r="J546" s="125"/>
      <c r="K546" s="125"/>
      <c r="L546" s="125"/>
      <c r="M546" s="125"/>
      <c r="N546" s="125"/>
      <c r="O546" s="125"/>
      <c r="P546" s="120"/>
    </row>
    <row r="547" spans="2:16" ht="13.5" thickBot="1" x14ac:dyDescent="0.25">
      <c r="B547" s="120"/>
      <c r="C547" s="127"/>
      <c r="D547" s="120"/>
      <c r="E547" s="120"/>
      <c r="F547" s="120"/>
      <c r="G547" s="120"/>
      <c r="H547" s="146">
        <v>0.19</v>
      </c>
      <c r="I547" s="125"/>
      <c r="J547" s="125"/>
      <c r="K547" s="125"/>
      <c r="L547" s="125"/>
      <c r="M547" s="125"/>
      <c r="N547" s="125"/>
      <c r="O547" s="125"/>
      <c r="P547" s="120"/>
    </row>
    <row r="548" spans="2:16" ht="13.5" thickBot="1" x14ac:dyDescent="0.25">
      <c r="B548" s="120"/>
      <c r="C548" s="127"/>
      <c r="D548" s="120"/>
      <c r="E548" s="120"/>
      <c r="F548" s="120"/>
      <c r="G548" s="120"/>
      <c r="H548" s="146">
        <v>0.19</v>
      </c>
      <c r="I548" s="125"/>
      <c r="J548" s="125"/>
      <c r="K548" s="125"/>
      <c r="L548" s="125"/>
      <c r="M548" s="125"/>
      <c r="N548" s="125"/>
      <c r="O548" s="125"/>
      <c r="P548" s="120"/>
    </row>
    <row r="549" spans="2:16" ht="13.5" thickBot="1" x14ac:dyDescent="0.25">
      <c r="B549" s="120"/>
      <c r="C549" s="127"/>
      <c r="D549" s="120"/>
      <c r="E549" s="120"/>
      <c r="F549" s="120"/>
      <c r="G549" s="120"/>
      <c r="H549" s="146">
        <v>0.19</v>
      </c>
      <c r="I549" s="125"/>
      <c r="J549" s="125"/>
      <c r="K549" s="125"/>
      <c r="L549" s="125"/>
      <c r="M549" s="125"/>
      <c r="N549" s="125"/>
      <c r="O549" s="125"/>
      <c r="P549" s="120"/>
    </row>
    <row r="550" spans="2:16" ht="13.5" thickBot="1" x14ac:dyDescent="0.25">
      <c r="B550" s="120"/>
      <c r="C550" s="127"/>
      <c r="D550" s="120"/>
      <c r="E550" s="120"/>
      <c r="F550" s="120"/>
      <c r="G550" s="120"/>
      <c r="H550" s="146">
        <v>0.19</v>
      </c>
      <c r="I550" s="125"/>
      <c r="J550" s="125"/>
      <c r="K550" s="125"/>
      <c r="L550" s="125"/>
      <c r="M550" s="125"/>
      <c r="N550" s="125"/>
      <c r="O550" s="125"/>
      <c r="P550" s="120"/>
    </row>
    <row r="551" spans="2:16" ht="13.5" thickBot="1" x14ac:dyDescent="0.25">
      <c r="B551" s="120"/>
      <c r="C551" s="127"/>
      <c r="D551" s="120"/>
      <c r="E551" s="120"/>
      <c r="F551" s="120"/>
      <c r="G551" s="120"/>
      <c r="H551" s="146">
        <v>0.19</v>
      </c>
      <c r="I551" s="125"/>
      <c r="J551" s="125"/>
      <c r="K551" s="125"/>
      <c r="L551" s="125"/>
      <c r="M551" s="125"/>
      <c r="N551" s="125"/>
      <c r="O551" s="125"/>
      <c r="P551" s="120"/>
    </row>
    <row r="552" spans="2:16" ht="13.5" thickBot="1" x14ac:dyDescent="0.25">
      <c r="B552" s="120"/>
      <c r="C552" s="127"/>
      <c r="D552" s="120"/>
      <c r="E552" s="120"/>
      <c r="F552" s="120"/>
      <c r="G552" s="120"/>
      <c r="H552" s="146">
        <v>0.19</v>
      </c>
      <c r="I552" s="125"/>
      <c r="J552" s="125"/>
      <c r="K552" s="125"/>
      <c r="L552" s="125"/>
      <c r="M552" s="125"/>
      <c r="N552" s="125"/>
      <c r="O552" s="125"/>
      <c r="P552" s="120"/>
    </row>
    <row r="553" spans="2:16" ht="13.5" thickBot="1" x14ac:dyDescent="0.25">
      <c r="B553" s="120"/>
      <c r="C553" s="127"/>
      <c r="D553" s="120"/>
      <c r="E553" s="120"/>
      <c r="F553" s="120"/>
      <c r="G553" s="120"/>
      <c r="H553" s="146">
        <v>0.19</v>
      </c>
      <c r="I553" s="125"/>
      <c r="J553" s="125"/>
      <c r="K553" s="125"/>
      <c r="L553" s="125"/>
      <c r="M553" s="125"/>
      <c r="N553" s="125"/>
      <c r="O553" s="125"/>
      <c r="P553" s="120"/>
    </row>
    <row r="554" spans="2:16" ht="13.5" thickBot="1" x14ac:dyDescent="0.25">
      <c r="B554" s="120"/>
      <c r="C554" s="127"/>
      <c r="D554" s="120"/>
      <c r="E554" s="120"/>
      <c r="F554" s="120"/>
      <c r="G554" s="120"/>
      <c r="H554" s="146">
        <v>0.19</v>
      </c>
      <c r="I554" s="125"/>
      <c r="J554" s="125"/>
      <c r="K554" s="125"/>
      <c r="L554" s="125"/>
      <c r="M554" s="125"/>
      <c r="N554" s="125"/>
      <c r="O554" s="125"/>
      <c r="P554" s="120"/>
    </row>
    <row r="555" spans="2:16" ht="13.5" thickBot="1" x14ac:dyDescent="0.25">
      <c r="B555" s="120"/>
      <c r="C555" s="127"/>
      <c r="D555" s="120"/>
      <c r="E555" s="120"/>
      <c r="F555" s="120"/>
      <c r="G555" s="120"/>
      <c r="H555" s="146">
        <v>0.19</v>
      </c>
      <c r="I555" s="125"/>
      <c r="J555" s="125"/>
      <c r="K555" s="125"/>
      <c r="L555" s="125"/>
      <c r="M555" s="125"/>
      <c r="N555" s="125"/>
      <c r="O555" s="125"/>
      <c r="P555" s="120"/>
    </row>
    <row r="556" spans="2:16" ht="13.5" thickBot="1" x14ac:dyDescent="0.25">
      <c r="B556" s="120"/>
      <c r="C556" s="127"/>
      <c r="D556" s="120"/>
      <c r="E556" s="120"/>
      <c r="F556" s="120"/>
      <c r="G556" s="120"/>
      <c r="H556" s="146">
        <v>0.19</v>
      </c>
      <c r="I556" s="125"/>
      <c r="J556" s="125"/>
      <c r="K556" s="125"/>
      <c r="L556" s="125"/>
      <c r="M556" s="125"/>
      <c r="N556" s="125"/>
      <c r="O556" s="125"/>
      <c r="P556" s="120"/>
    </row>
    <row r="557" spans="2:16" ht="13.5" thickBot="1" x14ac:dyDescent="0.25">
      <c r="B557" s="120"/>
      <c r="C557" s="127"/>
      <c r="D557" s="120"/>
      <c r="E557" s="120"/>
      <c r="F557" s="120"/>
      <c r="G557" s="120"/>
      <c r="H557" s="146">
        <v>0.19</v>
      </c>
      <c r="I557" s="125"/>
      <c r="J557" s="125"/>
      <c r="K557" s="125"/>
      <c r="L557" s="125"/>
      <c r="M557" s="125"/>
      <c r="N557" s="125"/>
      <c r="O557" s="125"/>
      <c r="P557" s="120"/>
    </row>
    <row r="558" spans="2:16" ht="13.5" thickBot="1" x14ac:dyDescent="0.25">
      <c r="B558" s="120"/>
      <c r="C558" s="127"/>
      <c r="D558" s="120"/>
      <c r="E558" s="120"/>
      <c r="F558" s="120"/>
      <c r="G558" s="120"/>
      <c r="H558" s="146">
        <v>0.19</v>
      </c>
      <c r="I558" s="125"/>
      <c r="J558" s="125"/>
      <c r="K558" s="125"/>
      <c r="L558" s="125"/>
      <c r="M558" s="125"/>
      <c r="N558" s="125"/>
      <c r="O558" s="125"/>
      <c r="P558" s="120"/>
    </row>
    <row r="559" spans="2:16" ht="13.5" thickBot="1" x14ac:dyDescent="0.25">
      <c r="B559" s="120"/>
      <c r="C559" s="127"/>
      <c r="D559" s="120"/>
      <c r="E559" s="120"/>
      <c r="F559" s="120"/>
      <c r="G559" s="120"/>
      <c r="H559" s="146">
        <v>0.19</v>
      </c>
      <c r="I559" s="125"/>
      <c r="J559" s="125"/>
      <c r="K559" s="125"/>
      <c r="L559" s="125"/>
      <c r="M559" s="125"/>
      <c r="N559" s="125"/>
      <c r="O559" s="125"/>
      <c r="P559" s="120"/>
    </row>
    <row r="560" spans="2:16" ht="13.5" thickBot="1" x14ac:dyDescent="0.25">
      <c r="B560" s="120"/>
      <c r="C560" s="127"/>
      <c r="D560" s="120"/>
      <c r="E560" s="120"/>
      <c r="F560" s="120"/>
      <c r="G560" s="120"/>
      <c r="H560" s="146">
        <v>0.19</v>
      </c>
      <c r="I560" s="125"/>
      <c r="J560" s="125"/>
      <c r="K560" s="125"/>
      <c r="L560" s="125"/>
      <c r="M560" s="125"/>
      <c r="N560" s="125"/>
      <c r="O560" s="125"/>
      <c r="P560" s="120"/>
    </row>
    <row r="561" spans="2:16" ht="13.5" thickBot="1" x14ac:dyDescent="0.25">
      <c r="B561" s="120"/>
      <c r="C561" s="127"/>
      <c r="D561" s="120"/>
      <c r="E561" s="120"/>
      <c r="F561" s="120"/>
      <c r="G561" s="120"/>
      <c r="H561" s="146">
        <v>0.19</v>
      </c>
      <c r="I561" s="125"/>
      <c r="J561" s="125"/>
      <c r="K561" s="125"/>
      <c r="L561" s="125"/>
      <c r="M561" s="125"/>
      <c r="N561" s="125"/>
      <c r="O561" s="125"/>
      <c r="P561" s="120"/>
    </row>
    <row r="562" spans="2:16" ht="13.5" thickBot="1" x14ac:dyDescent="0.25">
      <c r="B562" s="120"/>
      <c r="C562" s="127"/>
      <c r="D562" s="120"/>
      <c r="E562" s="120"/>
      <c r="F562" s="120"/>
      <c r="G562" s="120"/>
      <c r="H562" s="146">
        <v>0.19</v>
      </c>
      <c r="I562" s="125"/>
      <c r="J562" s="125"/>
      <c r="K562" s="125"/>
      <c r="L562" s="125"/>
      <c r="M562" s="125"/>
      <c r="N562" s="125"/>
      <c r="O562" s="125"/>
      <c r="P562" s="120"/>
    </row>
    <row r="563" spans="2:16" ht="13.5" thickBot="1" x14ac:dyDescent="0.25">
      <c r="B563" s="120"/>
      <c r="C563" s="127"/>
      <c r="D563" s="120"/>
      <c r="E563" s="120"/>
      <c r="F563" s="120"/>
      <c r="G563" s="120"/>
      <c r="H563" s="146">
        <v>0.19</v>
      </c>
      <c r="I563" s="125"/>
      <c r="J563" s="125"/>
      <c r="K563" s="125"/>
      <c r="L563" s="125"/>
      <c r="M563" s="125"/>
      <c r="N563" s="125"/>
      <c r="O563" s="125"/>
      <c r="P563" s="120"/>
    </row>
    <row r="564" spans="2:16" ht="13.5" thickBot="1" x14ac:dyDescent="0.25">
      <c r="B564" s="120"/>
      <c r="C564" s="127"/>
      <c r="D564" s="120"/>
      <c r="E564" s="120"/>
      <c r="F564" s="120"/>
      <c r="G564" s="120"/>
      <c r="H564" s="146">
        <v>0.19</v>
      </c>
      <c r="I564" s="125"/>
      <c r="J564" s="125"/>
      <c r="K564" s="125"/>
      <c r="L564" s="125"/>
      <c r="M564" s="125"/>
      <c r="N564" s="125"/>
      <c r="O564" s="125"/>
      <c r="P564" s="120"/>
    </row>
    <row r="565" spans="2:16" ht="13.5" thickBot="1" x14ac:dyDescent="0.25">
      <c r="B565" s="120"/>
      <c r="C565" s="127"/>
      <c r="D565" s="120"/>
      <c r="E565" s="120"/>
      <c r="F565" s="120"/>
      <c r="G565" s="120"/>
      <c r="H565" s="146">
        <v>0.19</v>
      </c>
      <c r="I565" s="125"/>
      <c r="J565" s="125"/>
      <c r="K565" s="125"/>
      <c r="L565" s="125"/>
      <c r="M565" s="125"/>
      <c r="N565" s="125"/>
      <c r="O565" s="125"/>
      <c r="P565" s="120"/>
    </row>
    <row r="566" spans="2:16" ht="13.5" thickBot="1" x14ac:dyDescent="0.25">
      <c r="B566" s="120"/>
      <c r="C566" s="127"/>
      <c r="D566" s="120"/>
      <c r="E566" s="120"/>
      <c r="F566" s="120"/>
      <c r="G566" s="120"/>
      <c r="H566" s="146">
        <v>0.19</v>
      </c>
      <c r="I566" s="125"/>
      <c r="J566" s="125"/>
      <c r="K566" s="125"/>
      <c r="L566" s="125"/>
      <c r="M566" s="125"/>
      <c r="N566" s="125"/>
      <c r="O566" s="125"/>
      <c r="P566" s="120"/>
    </row>
    <row r="567" spans="2:16" ht="13.5" thickBot="1" x14ac:dyDescent="0.25">
      <c r="B567" s="120"/>
      <c r="C567" s="127"/>
      <c r="D567" s="120"/>
      <c r="E567" s="120"/>
      <c r="F567" s="120"/>
      <c r="G567" s="120"/>
      <c r="H567" s="146">
        <v>0.19</v>
      </c>
      <c r="I567" s="125"/>
      <c r="J567" s="125"/>
      <c r="K567" s="125"/>
      <c r="L567" s="125"/>
      <c r="M567" s="125"/>
      <c r="N567" s="125"/>
      <c r="O567" s="125"/>
      <c r="P567" s="120"/>
    </row>
    <row r="568" spans="2:16" ht="13.5" thickBot="1" x14ac:dyDescent="0.25">
      <c r="B568" s="120"/>
      <c r="C568" s="127"/>
      <c r="D568" s="120"/>
      <c r="E568" s="120"/>
      <c r="F568" s="120"/>
      <c r="G568" s="120"/>
      <c r="H568" s="146">
        <v>0.19</v>
      </c>
      <c r="I568" s="125"/>
      <c r="J568" s="125"/>
      <c r="K568" s="125"/>
      <c r="L568" s="125"/>
      <c r="M568" s="125"/>
      <c r="N568" s="125"/>
      <c r="O568" s="125"/>
      <c r="P568" s="120"/>
    </row>
    <row r="569" spans="2:16" ht="13.5" thickBot="1" x14ac:dyDescent="0.25">
      <c r="B569" s="120"/>
      <c r="C569" s="127"/>
      <c r="D569" s="120"/>
      <c r="E569" s="120"/>
      <c r="F569" s="120"/>
      <c r="G569" s="120"/>
      <c r="H569" s="146">
        <v>0.19</v>
      </c>
      <c r="I569" s="125"/>
      <c r="J569" s="125"/>
      <c r="K569" s="125"/>
      <c r="L569" s="125"/>
      <c r="M569" s="125"/>
      <c r="N569" s="125"/>
      <c r="O569" s="125"/>
      <c r="P569" s="120"/>
    </row>
    <row r="570" spans="2:16" ht="13.5" thickBot="1" x14ac:dyDescent="0.25">
      <c r="B570" s="120"/>
      <c r="C570" s="127"/>
      <c r="D570" s="120"/>
      <c r="E570" s="120"/>
      <c r="F570" s="120"/>
      <c r="G570" s="120"/>
      <c r="H570" s="146">
        <v>0.19</v>
      </c>
      <c r="I570" s="125"/>
      <c r="J570" s="125"/>
      <c r="K570" s="125"/>
      <c r="L570" s="125"/>
      <c r="M570" s="125"/>
      <c r="N570" s="125"/>
      <c r="O570" s="125"/>
      <c r="P570" s="120"/>
    </row>
    <row r="571" spans="2:16" ht="13.5" thickBot="1" x14ac:dyDescent="0.25">
      <c r="B571" s="120"/>
      <c r="C571" s="127"/>
      <c r="D571" s="120"/>
      <c r="E571" s="120"/>
      <c r="F571" s="120"/>
      <c r="G571" s="120"/>
      <c r="H571" s="146">
        <v>0.19</v>
      </c>
      <c r="I571" s="125"/>
      <c r="J571" s="125"/>
      <c r="K571" s="125"/>
      <c r="L571" s="125"/>
      <c r="M571" s="125"/>
      <c r="N571" s="125"/>
      <c r="O571" s="125"/>
      <c r="P571" s="120"/>
    </row>
    <row r="572" spans="2:16" ht="13.5" thickBot="1" x14ac:dyDescent="0.25">
      <c r="B572" s="120"/>
      <c r="C572" s="127"/>
      <c r="D572" s="120"/>
      <c r="E572" s="120"/>
      <c r="F572" s="120"/>
      <c r="G572" s="120"/>
      <c r="H572" s="146">
        <v>0.19</v>
      </c>
      <c r="I572" s="125"/>
      <c r="J572" s="125"/>
      <c r="K572" s="125"/>
      <c r="L572" s="125"/>
      <c r="M572" s="125"/>
      <c r="N572" s="125"/>
      <c r="O572" s="125"/>
      <c r="P572" s="120"/>
    </row>
    <row r="573" spans="2:16" ht="13.5" thickBot="1" x14ac:dyDescent="0.25">
      <c r="B573" s="120"/>
      <c r="C573" s="127"/>
      <c r="D573" s="120"/>
      <c r="E573" s="120"/>
      <c r="F573" s="120"/>
      <c r="G573" s="120"/>
      <c r="H573" s="146">
        <v>0.19</v>
      </c>
      <c r="I573" s="125"/>
      <c r="J573" s="125"/>
      <c r="K573" s="125"/>
      <c r="L573" s="125"/>
      <c r="M573" s="125"/>
      <c r="N573" s="125"/>
      <c r="O573" s="125"/>
      <c r="P573" s="120"/>
    </row>
    <row r="574" spans="2:16" ht="13.5" thickBot="1" x14ac:dyDescent="0.25">
      <c r="B574" s="120"/>
      <c r="C574" s="127"/>
      <c r="D574" s="120"/>
      <c r="E574" s="120"/>
      <c r="F574" s="120"/>
      <c r="G574" s="120"/>
      <c r="H574" s="146">
        <v>0.19</v>
      </c>
      <c r="I574" s="125"/>
      <c r="J574" s="125"/>
      <c r="K574" s="125"/>
      <c r="L574" s="125"/>
      <c r="M574" s="125"/>
      <c r="N574" s="125"/>
      <c r="O574" s="125"/>
      <c r="P574" s="120"/>
    </row>
    <row r="575" spans="2:16" ht="13.5" thickBot="1" x14ac:dyDescent="0.25">
      <c r="B575" s="120"/>
      <c r="C575" s="127"/>
      <c r="D575" s="120"/>
      <c r="E575" s="120"/>
      <c r="F575" s="120"/>
      <c r="G575" s="120"/>
      <c r="H575" s="146">
        <v>0.19</v>
      </c>
      <c r="I575" s="125"/>
      <c r="J575" s="125"/>
      <c r="K575" s="125"/>
      <c r="L575" s="125"/>
      <c r="M575" s="125"/>
      <c r="N575" s="125"/>
      <c r="O575" s="125"/>
      <c r="P575" s="120"/>
    </row>
    <row r="576" spans="2:16" ht="13.5" thickBot="1" x14ac:dyDescent="0.25">
      <c r="B576" s="120"/>
      <c r="C576" s="127"/>
      <c r="D576" s="120"/>
      <c r="E576" s="120"/>
      <c r="F576" s="120"/>
      <c r="G576" s="120"/>
      <c r="H576" s="146">
        <v>0.19</v>
      </c>
      <c r="I576" s="125"/>
      <c r="J576" s="125"/>
      <c r="K576" s="125"/>
      <c r="L576" s="125"/>
      <c r="M576" s="125"/>
      <c r="N576" s="125"/>
      <c r="O576" s="125"/>
      <c r="P576" s="120"/>
    </row>
    <row r="577" spans="2:16" ht="13.5" thickBot="1" x14ac:dyDescent="0.25">
      <c r="B577" s="120"/>
      <c r="C577" s="127"/>
      <c r="D577" s="120"/>
      <c r="E577" s="120"/>
      <c r="F577" s="120"/>
      <c r="G577" s="120"/>
      <c r="H577" s="146">
        <v>0.19</v>
      </c>
      <c r="I577" s="125"/>
      <c r="J577" s="125"/>
      <c r="K577" s="125"/>
      <c r="L577" s="125"/>
      <c r="M577" s="125"/>
      <c r="N577" s="125"/>
      <c r="O577" s="125"/>
      <c r="P577" s="120"/>
    </row>
    <row r="578" spans="2:16" ht="13.5" thickBot="1" x14ac:dyDescent="0.25">
      <c r="B578" s="120"/>
      <c r="C578" s="127"/>
      <c r="D578" s="120"/>
      <c r="E578" s="120"/>
      <c r="F578" s="120"/>
      <c r="G578" s="120"/>
      <c r="H578" s="146">
        <v>0.19</v>
      </c>
      <c r="I578" s="125"/>
      <c r="J578" s="125"/>
      <c r="K578" s="125"/>
      <c r="L578" s="125"/>
      <c r="M578" s="125"/>
      <c r="N578" s="125"/>
      <c r="O578" s="125"/>
      <c r="P578" s="120"/>
    </row>
    <row r="579" spans="2:16" ht="13.5" thickBot="1" x14ac:dyDescent="0.25">
      <c r="B579" s="120"/>
      <c r="C579" s="127"/>
      <c r="D579" s="120"/>
      <c r="E579" s="120"/>
      <c r="F579" s="120"/>
      <c r="G579" s="120"/>
      <c r="H579" s="146">
        <v>0.19</v>
      </c>
      <c r="I579" s="125"/>
      <c r="J579" s="125"/>
      <c r="K579" s="125"/>
      <c r="L579" s="125"/>
      <c r="M579" s="125"/>
      <c r="N579" s="125"/>
      <c r="O579" s="125"/>
      <c r="P579" s="120"/>
    </row>
    <row r="580" spans="2:16" ht="13.5" thickBot="1" x14ac:dyDescent="0.25">
      <c r="B580" s="120"/>
      <c r="C580" s="127"/>
      <c r="D580" s="120"/>
      <c r="E580" s="120"/>
      <c r="F580" s="120"/>
      <c r="G580" s="120"/>
      <c r="H580" s="146">
        <v>0.19</v>
      </c>
      <c r="I580" s="125"/>
      <c r="J580" s="125"/>
      <c r="K580" s="125"/>
      <c r="L580" s="125"/>
      <c r="M580" s="125"/>
      <c r="N580" s="125"/>
      <c r="O580" s="125"/>
      <c r="P580" s="120"/>
    </row>
    <row r="581" spans="2:16" ht="13.5" thickBot="1" x14ac:dyDescent="0.25">
      <c r="B581" s="120"/>
      <c r="C581" s="127"/>
      <c r="D581" s="120"/>
      <c r="E581" s="120"/>
      <c r="F581" s="120"/>
      <c r="G581" s="120"/>
      <c r="H581" s="146">
        <v>0.19</v>
      </c>
      <c r="I581" s="125"/>
      <c r="J581" s="125"/>
      <c r="K581" s="125"/>
      <c r="L581" s="125"/>
      <c r="M581" s="125"/>
      <c r="N581" s="125"/>
      <c r="O581" s="125"/>
      <c r="P581" s="120"/>
    </row>
    <row r="582" spans="2:16" ht="13.5" thickBot="1" x14ac:dyDescent="0.25">
      <c r="B582" s="120"/>
      <c r="C582" s="127"/>
      <c r="D582" s="120"/>
      <c r="E582" s="120"/>
      <c r="F582" s="120"/>
      <c r="G582" s="120"/>
      <c r="H582" s="146">
        <v>0.19</v>
      </c>
      <c r="I582" s="125"/>
      <c r="J582" s="125"/>
      <c r="K582" s="125"/>
      <c r="L582" s="125"/>
      <c r="M582" s="125"/>
      <c r="N582" s="125"/>
      <c r="O582" s="125"/>
      <c r="P582" s="120"/>
    </row>
    <row r="583" spans="2:16" ht="13.5" thickBot="1" x14ac:dyDescent="0.25">
      <c r="B583" s="120"/>
      <c r="C583" s="127"/>
      <c r="D583" s="120"/>
      <c r="E583" s="120"/>
      <c r="F583" s="120"/>
      <c r="G583" s="120"/>
      <c r="H583" s="146">
        <v>0.19</v>
      </c>
      <c r="I583" s="125"/>
      <c r="J583" s="125"/>
      <c r="K583" s="125"/>
      <c r="L583" s="125"/>
      <c r="M583" s="125"/>
      <c r="N583" s="125"/>
      <c r="O583" s="125"/>
      <c r="P583" s="120"/>
    </row>
    <row r="584" spans="2:16" ht="13.5" thickBot="1" x14ac:dyDescent="0.25">
      <c r="B584" s="120"/>
      <c r="C584" s="127"/>
      <c r="D584" s="120"/>
      <c r="E584" s="120"/>
      <c r="F584" s="120"/>
      <c r="G584" s="120"/>
      <c r="H584" s="146">
        <v>0.19</v>
      </c>
      <c r="I584" s="125"/>
      <c r="J584" s="125"/>
      <c r="K584" s="125"/>
      <c r="L584" s="125"/>
      <c r="M584" s="125"/>
      <c r="N584" s="125"/>
      <c r="O584" s="125"/>
      <c r="P584" s="120"/>
    </row>
    <row r="585" spans="2:16" ht="13.5" thickBot="1" x14ac:dyDescent="0.25">
      <c r="B585" s="120"/>
      <c r="C585" s="127"/>
      <c r="D585" s="120"/>
      <c r="E585" s="120"/>
      <c r="F585" s="120"/>
      <c r="G585" s="120"/>
      <c r="H585" s="146">
        <v>0.19</v>
      </c>
      <c r="I585" s="125"/>
      <c r="J585" s="125"/>
      <c r="K585" s="125"/>
      <c r="L585" s="125"/>
      <c r="M585" s="125"/>
      <c r="N585" s="125"/>
      <c r="O585" s="125"/>
      <c r="P585" s="120"/>
    </row>
    <row r="586" spans="2:16" ht="13.5" thickBot="1" x14ac:dyDescent="0.25">
      <c r="B586" s="120"/>
      <c r="C586" s="127"/>
      <c r="D586" s="120"/>
      <c r="E586" s="120"/>
      <c r="F586" s="120"/>
      <c r="G586" s="120"/>
      <c r="H586" s="146">
        <v>0.19</v>
      </c>
      <c r="I586" s="125"/>
      <c r="J586" s="125"/>
      <c r="K586" s="125"/>
      <c r="L586" s="125"/>
      <c r="M586" s="125"/>
      <c r="N586" s="125"/>
      <c r="O586" s="125"/>
      <c r="P586" s="120"/>
    </row>
    <row r="587" spans="2:16" ht="13.5" thickBot="1" x14ac:dyDescent="0.25">
      <c r="B587" s="120"/>
      <c r="C587" s="127"/>
      <c r="D587" s="120"/>
      <c r="E587" s="120"/>
      <c r="F587" s="120"/>
      <c r="G587" s="120"/>
      <c r="H587" s="146">
        <v>0.19</v>
      </c>
      <c r="I587" s="125"/>
      <c r="J587" s="125"/>
      <c r="K587" s="125"/>
      <c r="L587" s="125"/>
      <c r="M587" s="125"/>
      <c r="N587" s="125"/>
      <c r="O587" s="125"/>
      <c r="P587" s="120"/>
    </row>
    <row r="588" spans="2:16" ht="13.5" thickBot="1" x14ac:dyDescent="0.25">
      <c r="B588" s="120"/>
      <c r="C588" s="127"/>
      <c r="D588" s="120"/>
      <c r="E588" s="120"/>
      <c r="F588" s="120"/>
      <c r="G588" s="120"/>
      <c r="H588" s="146">
        <v>0.19</v>
      </c>
      <c r="I588" s="125"/>
      <c r="J588" s="125"/>
      <c r="K588" s="125"/>
      <c r="L588" s="125"/>
      <c r="M588" s="125"/>
      <c r="N588" s="125"/>
      <c r="O588" s="125"/>
      <c r="P588" s="120"/>
    </row>
    <row r="589" spans="2:16" ht="13.5" thickBot="1" x14ac:dyDescent="0.25">
      <c r="B589" s="120"/>
      <c r="C589" s="127"/>
      <c r="D589" s="120"/>
      <c r="E589" s="120"/>
      <c r="F589" s="120"/>
      <c r="G589" s="120"/>
      <c r="H589" s="146">
        <v>0.19</v>
      </c>
      <c r="I589" s="125"/>
      <c r="J589" s="125"/>
      <c r="K589" s="125"/>
      <c r="L589" s="125"/>
      <c r="M589" s="125"/>
      <c r="N589" s="125"/>
      <c r="O589" s="125"/>
      <c r="P589" s="120"/>
    </row>
    <row r="590" spans="2:16" ht="13.5" thickBot="1" x14ac:dyDescent="0.25">
      <c r="B590" s="120"/>
      <c r="C590" s="127"/>
      <c r="D590" s="120"/>
      <c r="E590" s="120"/>
      <c r="F590" s="120"/>
      <c r="G590" s="120"/>
      <c r="H590" s="146">
        <v>0.19</v>
      </c>
      <c r="I590" s="125"/>
      <c r="J590" s="125"/>
      <c r="K590" s="125"/>
      <c r="L590" s="125"/>
      <c r="M590" s="125"/>
      <c r="N590" s="125"/>
      <c r="O590" s="125"/>
      <c r="P590" s="120"/>
    </row>
    <row r="591" spans="2:16" ht="13.5" thickBot="1" x14ac:dyDescent="0.25">
      <c r="B591" s="120"/>
      <c r="C591" s="127"/>
      <c r="D591" s="120"/>
      <c r="E591" s="120"/>
      <c r="F591" s="120"/>
      <c r="G591" s="120"/>
      <c r="H591" s="146">
        <v>0.19</v>
      </c>
      <c r="I591" s="125"/>
      <c r="J591" s="125"/>
      <c r="K591" s="125"/>
      <c r="L591" s="125"/>
      <c r="M591" s="125"/>
      <c r="N591" s="125"/>
      <c r="O591" s="125"/>
      <c r="P591" s="120"/>
    </row>
    <row r="592" spans="2:16" ht="13.5" thickBot="1" x14ac:dyDescent="0.25">
      <c r="B592" s="120"/>
      <c r="C592" s="127"/>
      <c r="D592" s="120"/>
      <c r="E592" s="120"/>
      <c r="F592" s="120"/>
      <c r="G592" s="120"/>
      <c r="H592" s="146">
        <v>0.19</v>
      </c>
      <c r="I592" s="125"/>
      <c r="J592" s="125"/>
      <c r="K592" s="125"/>
      <c r="L592" s="125"/>
      <c r="M592" s="125"/>
      <c r="N592" s="125"/>
      <c r="O592" s="125"/>
      <c r="P592" s="120"/>
    </row>
    <row r="593" spans="2:16" ht="13.5" thickBot="1" x14ac:dyDescent="0.25">
      <c r="B593" s="120"/>
      <c r="C593" s="127"/>
      <c r="D593" s="120"/>
      <c r="E593" s="120"/>
      <c r="F593" s="120"/>
      <c r="G593" s="120"/>
      <c r="H593" s="146">
        <v>0.19</v>
      </c>
      <c r="I593" s="125"/>
      <c r="J593" s="125"/>
      <c r="K593" s="125"/>
      <c r="L593" s="125"/>
      <c r="M593" s="125"/>
      <c r="N593" s="125"/>
      <c r="O593" s="125"/>
      <c r="P593" s="120"/>
    </row>
    <row r="594" spans="2:16" ht="13.5" thickBot="1" x14ac:dyDescent="0.25">
      <c r="B594" s="120"/>
      <c r="C594" s="127"/>
      <c r="D594" s="120"/>
      <c r="E594" s="120"/>
      <c r="F594" s="120"/>
      <c r="G594" s="120"/>
      <c r="H594" s="146">
        <v>0.19</v>
      </c>
      <c r="I594" s="125"/>
      <c r="J594" s="125"/>
      <c r="K594" s="125"/>
      <c r="L594" s="125"/>
      <c r="M594" s="125"/>
      <c r="N594" s="125"/>
      <c r="O594" s="125"/>
      <c r="P594" s="120"/>
    </row>
    <row r="595" spans="2:16" ht="13.5" thickBot="1" x14ac:dyDescent="0.25">
      <c r="B595" s="120"/>
      <c r="C595" s="127"/>
      <c r="D595" s="120"/>
      <c r="E595" s="120"/>
      <c r="F595" s="120"/>
      <c r="G595" s="120"/>
      <c r="H595" s="146">
        <v>0.19</v>
      </c>
      <c r="I595" s="125"/>
      <c r="J595" s="125"/>
      <c r="K595" s="125"/>
      <c r="L595" s="125"/>
      <c r="M595" s="125"/>
      <c r="N595" s="125"/>
      <c r="O595" s="125"/>
      <c r="P595" s="120"/>
    </row>
    <row r="596" spans="2:16" ht="13.5" thickBot="1" x14ac:dyDescent="0.25">
      <c r="B596" s="120"/>
      <c r="C596" s="127"/>
      <c r="D596" s="120"/>
      <c r="E596" s="120"/>
      <c r="F596" s="120"/>
      <c r="G596" s="120"/>
      <c r="H596" s="146">
        <v>0.19</v>
      </c>
      <c r="I596" s="125"/>
      <c r="J596" s="125"/>
      <c r="K596" s="125"/>
      <c r="L596" s="125"/>
      <c r="M596" s="125"/>
      <c r="N596" s="125"/>
      <c r="O596" s="125"/>
      <c r="P596" s="120"/>
    </row>
    <row r="597" spans="2:16" ht="13.5" thickBot="1" x14ac:dyDescent="0.25">
      <c r="B597" s="120"/>
      <c r="C597" s="127"/>
      <c r="D597" s="120"/>
      <c r="E597" s="120"/>
      <c r="F597" s="120"/>
      <c r="G597" s="120"/>
      <c r="H597" s="146">
        <v>0.19</v>
      </c>
      <c r="I597" s="125"/>
      <c r="J597" s="125"/>
      <c r="K597" s="125"/>
      <c r="L597" s="125"/>
      <c r="M597" s="125"/>
      <c r="N597" s="125"/>
      <c r="O597" s="125"/>
      <c r="P597" s="120"/>
    </row>
    <row r="598" spans="2:16" ht="13.5" thickBot="1" x14ac:dyDescent="0.25">
      <c r="B598" s="120"/>
      <c r="C598" s="127"/>
      <c r="D598" s="120"/>
      <c r="E598" s="120"/>
      <c r="F598" s="120"/>
      <c r="G598" s="120"/>
      <c r="H598" s="146">
        <v>0.19</v>
      </c>
      <c r="I598" s="125"/>
      <c r="J598" s="125"/>
      <c r="K598" s="125"/>
      <c r="L598" s="125"/>
      <c r="M598" s="125"/>
      <c r="N598" s="125"/>
      <c r="O598" s="125"/>
      <c r="P598" s="120"/>
    </row>
    <row r="599" spans="2:16" ht="13.5" thickBot="1" x14ac:dyDescent="0.25">
      <c r="B599" s="120"/>
      <c r="C599" s="127"/>
      <c r="D599" s="120"/>
      <c r="E599" s="120"/>
      <c r="F599" s="120"/>
      <c r="G599" s="120"/>
      <c r="H599" s="146">
        <v>0.19</v>
      </c>
      <c r="I599" s="125"/>
      <c r="J599" s="125"/>
      <c r="K599" s="125"/>
      <c r="L599" s="125"/>
      <c r="M599" s="125"/>
      <c r="N599" s="125"/>
      <c r="O599" s="125"/>
      <c r="P599" s="120"/>
    </row>
    <row r="600" spans="2:16" ht="13.5" thickBot="1" x14ac:dyDescent="0.25">
      <c r="B600" s="120"/>
      <c r="C600" s="127"/>
      <c r="D600" s="120"/>
      <c r="E600" s="120"/>
      <c r="F600" s="120"/>
      <c r="G600" s="120"/>
      <c r="H600" s="146">
        <v>0.19</v>
      </c>
      <c r="I600" s="125"/>
      <c r="J600" s="125"/>
      <c r="K600" s="125"/>
      <c r="L600" s="125"/>
      <c r="M600" s="125"/>
      <c r="N600" s="125"/>
      <c r="O600" s="125"/>
      <c r="P600" s="120"/>
    </row>
    <row r="601" spans="2:16" ht="13.5" thickBot="1" x14ac:dyDescent="0.25">
      <c r="B601" s="120"/>
      <c r="C601" s="127"/>
      <c r="D601" s="120"/>
      <c r="E601" s="120"/>
      <c r="F601" s="120"/>
      <c r="G601" s="120"/>
      <c r="H601" s="146">
        <v>0.19</v>
      </c>
      <c r="I601" s="125"/>
      <c r="J601" s="125"/>
      <c r="K601" s="125"/>
      <c r="L601" s="125"/>
      <c r="M601" s="125"/>
      <c r="N601" s="125"/>
      <c r="O601" s="125"/>
      <c r="P601" s="120"/>
    </row>
    <row r="602" spans="2:16" ht="13.5" thickBot="1" x14ac:dyDescent="0.25">
      <c r="B602" s="120"/>
      <c r="C602" s="127"/>
      <c r="D602" s="120"/>
      <c r="E602" s="120"/>
      <c r="F602" s="120"/>
      <c r="G602" s="120"/>
      <c r="H602" s="146">
        <v>0.19</v>
      </c>
      <c r="I602" s="125"/>
      <c r="J602" s="125"/>
      <c r="K602" s="125"/>
      <c r="L602" s="125"/>
      <c r="M602" s="125"/>
      <c r="N602" s="125"/>
      <c r="O602" s="125"/>
      <c r="P602" s="120"/>
    </row>
    <row r="603" spans="2:16" ht="13.5" thickBot="1" x14ac:dyDescent="0.25">
      <c r="B603" s="120"/>
      <c r="C603" s="127"/>
      <c r="D603" s="120"/>
      <c r="E603" s="120"/>
      <c r="F603" s="120"/>
      <c r="G603" s="120"/>
      <c r="H603" s="146">
        <v>0.19</v>
      </c>
      <c r="I603" s="125"/>
      <c r="J603" s="125"/>
      <c r="K603" s="125"/>
      <c r="L603" s="125"/>
      <c r="M603" s="125"/>
      <c r="N603" s="125"/>
      <c r="O603" s="125"/>
      <c r="P603" s="120"/>
    </row>
    <row r="604" spans="2:16" ht="13.5" thickBot="1" x14ac:dyDescent="0.25">
      <c r="B604" s="120"/>
      <c r="C604" s="127"/>
      <c r="D604" s="120"/>
      <c r="E604" s="120"/>
      <c r="F604" s="120"/>
      <c r="G604" s="120"/>
      <c r="H604" s="146">
        <v>0.19</v>
      </c>
      <c r="I604" s="125"/>
      <c r="J604" s="125"/>
      <c r="K604" s="125"/>
      <c r="L604" s="125"/>
      <c r="M604" s="125"/>
      <c r="N604" s="125"/>
      <c r="O604" s="125"/>
      <c r="P604" s="120"/>
    </row>
    <row r="605" spans="2:16" ht="13.5" thickBot="1" x14ac:dyDescent="0.25">
      <c r="B605" s="120"/>
      <c r="C605" s="127"/>
      <c r="D605" s="120"/>
      <c r="E605" s="120"/>
      <c r="F605" s="120"/>
      <c r="G605" s="120"/>
      <c r="H605" s="146">
        <v>0.19</v>
      </c>
      <c r="I605" s="125"/>
      <c r="J605" s="125"/>
      <c r="K605" s="125"/>
      <c r="L605" s="125"/>
      <c r="M605" s="125"/>
      <c r="N605" s="125"/>
      <c r="O605" s="125"/>
      <c r="P605" s="120"/>
    </row>
    <row r="606" spans="2:16" ht="13.5" thickBot="1" x14ac:dyDescent="0.25">
      <c r="B606" s="120"/>
      <c r="C606" s="127"/>
      <c r="D606" s="120"/>
      <c r="E606" s="120"/>
      <c r="F606" s="120"/>
      <c r="G606" s="120"/>
      <c r="H606" s="146">
        <v>0.19</v>
      </c>
      <c r="I606" s="125"/>
      <c r="J606" s="125"/>
      <c r="K606" s="125"/>
      <c r="L606" s="125"/>
      <c r="M606" s="125"/>
      <c r="N606" s="125"/>
      <c r="O606" s="125"/>
      <c r="P606" s="120"/>
    </row>
    <row r="607" spans="2:16" ht="13.5" thickBot="1" x14ac:dyDescent="0.25">
      <c r="B607" s="120"/>
      <c r="C607" s="127"/>
      <c r="D607" s="120"/>
      <c r="E607" s="120"/>
      <c r="F607" s="120"/>
      <c r="G607" s="120"/>
      <c r="H607" s="146">
        <v>0.19</v>
      </c>
      <c r="I607" s="125"/>
      <c r="J607" s="125"/>
      <c r="K607" s="125"/>
      <c r="L607" s="125"/>
      <c r="M607" s="125"/>
      <c r="N607" s="125"/>
      <c r="O607" s="125"/>
      <c r="P607" s="120"/>
    </row>
    <row r="608" spans="2:16" ht="13.5" thickBot="1" x14ac:dyDescent="0.25">
      <c r="B608" s="120"/>
      <c r="C608" s="127"/>
      <c r="D608" s="120"/>
      <c r="E608" s="120"/>
      <c r="F608" s="120"/>
      <c r="G608" s="120"/>
      <c r="H608" s="146">
        <v>0.19</v>
      </c>
      <c r="I608" s="125"/>
      <c r="J608" s="125"/>
      <c r="K608" s="125"/>
      <c r="L608" s="125"/>
      <c r="M608" s="125"/>
      <c r="N608" s="125"/>
      <c r="O608" s="125"/>
      <c r="P608" s="120"/>
    </row>
    <row r="609" spans="2:16" ht="13.5" thickBot="1" x14ac:dyDescent="0.25">
      <c r="B609" s="120"/>
      <c r="C609" s="127"/>
      <c r="D609" s="120"/>
      <c r="E609" s="120"/>
      <c r="F609" s="120"/>
      <c r="G609" s="120"/>
      <c r="H609" s="146">
        <v>0.19</v>
      </c>
      <c r="I609" s="125"/>
      <c r="J609" s="125"/>
      <c r="K609" s="125"/>
      <c r="L609" s="125"/>
      <c r="M609" s="125"/>
      <c r="N609" s="125"/>
      <c r="O609" s="125"/>
      <c r="P609" s="120"/>
    </row>
    <row r="610" spans="2:16" ht="13.5" thickBot="1" x14ac:dyDescent="0.25">
      <c r="B610" s="120"/>
      <c r="C610" s="127"/>
      <c r="D610" s="120"/>
      <c r="E610" s="120"/>
      <c r="F610" s="120"/>
      <c r="G610" s="120"/>
      <c r="H610" s="146">
        <v>0.19</v>
      </c>
      <c r="I610" s="125"/>
      <c r="J610" s="125"/>
      <c r="K610" s="125"/>
      <c r="L610" s="125"/>
      <c r="M610" s="125"/>
      <c r="N610" s="125"/>
      <c r="O610" s="125"/>
      <c r="P610" s="120"/>
    </row>
    <row r="611" spans="2:16" ht="13.5" thickBot="1" x14ac:dyDescent="0.25">
      <c r="B611" s="120"/>
      <c r="C611" s="127"/>
      <c r="D611" s="120"/>
      <c r="E611" s="120"/>
      <c r="F611" s="120"/>
      <c r="G611" s="120"/>
      <c r="H611" s="146">
        <v>0.19</v>
      </c>
      <c r="I611" s="125"/>
      <c r="J611" s="125"/>
      <c r="K611" s="125"/>
      <c r="L611" s="125"/>
      <c r="M611" s="125"/>
      <c r="N611" s="125"/>
      <c r="O611" s="125"/>
      <c r="P611" s="120"/>
    </row>
    <row r="612" spans="2:16" ht="13.5" thickBot="1" x14ac:dyDescent="0.25">
      <c r="B612" s="120"/>
      <c r="C612" s="127"/>
      <c r="D612" s="120"/>
      <c r="E612" s="120"/>
      <c r="F612" s="120"/>
      <c r="G612" s="120"/>
      <c r="H612" s="146">
        <v>0.19</v>
      </c>
      <c r="I612" s="125"/>
      <c r="J612" s="125"/>
      <c r="K612" s="125"/>
      <c r="L612" s="125"/>
      <c r="M612" s="125"/>
      <c r="N612" s="125"/>
      <c r="O612" s="125"/>
      <c r="P612" s="120"/>
    </row>
    <row r="613" spans="2:16" ht="13.5" thickBot="1" x14ac:dyDescent="0.25">
      <c r="B613" s="120"/>
      <c r="C613" s="127"/>
      <c r="D613" s="120"/>
      <c r="E613" s="120"/>
      <c r="F613" s="120"/>
      <c r="G613" s="120"/>
      <c r="H613" s="146">
        <v>0.19</v>
      </c>
      <c r="I613" s="125"/>
      <c r="J613" s="125"/>
      <c r="K613" s="125"/>
      <c r="L613" s="125"/>
      <c r="M613" s="125"/>
      <c r="N613" s="125"/>
      <c r="O613" s="125"/>
      <c r="P613" s="120"/>
    </row>
    <row r="614" spans="2:16" ht="13.5" thickBot="1" x14ac:dyDescent="0.25">
      <c r="B614" s="120"/>
      <c r="C614" s="127"/>
      <c r="D614" s="120"/>
      <c r="E614" s="120"/>
      <c r="F614" s="120"/>
      <c r="G614" s="120"/>
      <c r="H614" s="146">
        <v>0.19</v>
      </c>
      <c r="I614" s="125"/>
      <c r="J614" s="125"/>
      <c r="K614" s="125"/>
      <c r="L614" s="125"/>
      <c r="M614" s="125"/>
      <c r="N614" s="125"/>
      <c r="O614" s="125"/>
      <c r="P614" s="120"/>
    </row>
    <row r="615" spans="2:16" ht="13.5" thickBot="1" x14ac:dyDescent="0.25">
      <c r="B615" s="120"/>
      <c r="C615" s="127"/>
      <c r="D615" s="120"/>
      <c r="E615" s="120"/>
      <c r="F615" s="120"/>
      <c r="G615" s="120"/>
      <c r="H615" s="146">
        <v>0.19</v>
      </c>
      <c r="I615" s="125"/>
      <c r="J615" s="125"/>
      <c r="K615" s="125"/>
      <c r="L615" s="125"/>
      <c r="M615" s="125"/>
      <c r="N615" s="125"/>
      <c r="O615" s="125"/>
      <c r="P615" s="120"/>
    </row>
    <row r="616" spans="2:16" ht="13.5" thickBot="1" x14ac:dyDescent="0.25">
      <c r="B616" s="120"/>
      <c r="C616" s="127"/>
      <c r="D616" s="120"/>
      <c r="E616" s="120"/>
      <c r="F616" s="120"/>
      <c r="G616" s="120"/>
      <c r="H616" s="146">
        <v>0.19</v>
      </c>
      <c r="I616" s="125"/>
      <c r="J616" s="125"/>
      <c r="K616" s="125"/>
      <c r="L616" s="125"/>
      <c r="M616" s="125"/>
      <c r="N616" s="125"/>
      <c r="O616" s="125"/>
      <c r="P616" s="120"/>
    </row>
    <row r="617" spans="2:16" ht="13.5" thickBot="1" x14ac:dyDescent="0.25">
      <c r="B617" s="120"/>
      <c r="C617" s="127"/>
      <c r="D617" s="120"/>
      <c r="E617" s="120"/>
      <c r="F617" s="120"/>
      <c r="G617" s="120"/>
      <c r="H617" s="146">
        <v>0.19</v>
      </c>
      <c r="I617" s="125"/>
      <c r="J617" s="125"/>
      <c r="K617" s="125"/>
      <c r="L617" s="125"/>
      <c r="M617" s="125"/>
      <c r="N617" s="125"/>
      <c r="O617" s="125"/>
      <c r="P617" s="120"/>
    </row>
    <row r="618" spans="2:16" ht="13.5" thickBot="1" x14ac:dyDescent="0.25">
      <c r="B618" s="120"/>
      <c r="C618" s="127"/>
      <c r="D618" s="120"/>
      <c r="E618" s="120"/>
      <c r="F618" s="120"/>
      <c r="G618" s="120"/>
      <c r="H618" s="146">
        <v>0.19</v>
      </c>
      <c r="I618" s="125"/>
      <c r="J618" s="125"/>
      <c r="K618" s="125"/>
      <c r="L618" s="125"/>
      <c r="M618" s="125"/>
      <c r="N618" s="125"/>
      <c r="O618" s="125"/>
      <c r="P618" s="120"/>
    </row>
    <row r="619" spans="2:16" ht="13.5" thickBot="1" x14ac:dyDescent="0.25">
      <c r="B619" s="120"/>
      <c r="C619" s="127"/>
      <c r="D619" s="120"/>
      <c r="E619" s="120"/>
      <c r="F619" s="120"/>
      <c r="G619" s="120"/>
      <c r="H619" s="146">
        <v>0.19</v>
      </c>
      <c r="I619" s="125"/>
      <c r="J619" s="125"/>
      <c r="K619" s="125"/>
      <c r="L619" s="125"/>
      <c r="M619" s="125"/>
      <c r="N619" s="125"/>
      <c r="O619" s="125"/>
      <c r="P619" s="120"/>
    </row>
    <row r="620" spans="2:16" ht="13.5" thickBot="1" x14ac:dyDescent="0.25">
      <c r="B620" s="120"/>
      <c r="C620" s="127"/>
      <c r="D620" s="120"/>
      <c r="E620" s="120"/>
      <c r="F620" s="120"/>
      <c r="G620" s="120"/>
      <c r="H620" s="146">
        <v>0.19</v>
      </c>
      <c r="I620" s="125"/>
      <c r="J620" s="125"/>
      <c r="K620" s="125"/>
      <c r="L620" s="125"/>
      <c r="M620" s="125"/>
      <c r="N620" s="125"/>
      <c r="O620" s="125"/>
      <c r="P620" s="120"/>
    </row>
    <row r="621" spans="2:16" ht="13.5" thickBot="1" x14ac:dyDescent="0.25">
      <c r="B621" s="120"/>
      <c r="C621" s="127"/>
      <c r="D621" s="120"/>
      <c r="E621" s="120"/>
      <c r="F621" s="120"/>
      <c r="G621" s="120"/>
      <c r="H621" s="146">
        <v>0.19</v>
      </c>
      <c r="I621" s="125"/>
      <c r="J621" s="125"/>
      <c r="K621" s="125"/>
      <c r="L621" s="125"/>
      <c r="M621" s="125"/>
      <c r="N621" s="125"/>
      <c r="O621" s="125"/>
      <c r="P621" s="120"/>
    </row>
    <row r="622" spans="2:16" ht="13.5" thickBot="1" x14ac:dyDescent="0.25">
      <c r="B622" s="120"/>
      <c r="C622" s="127"/>
      <c r="D622" s="120"/>
      <c r="E622" s="120"/>
      <c r="F622" s="120"/>
      <c r="G622" s="120"/>
      <c r="H622" s="146">
        <v>0.19</v>
      </c>
      <c r="I622" s="125"/>
      <c r="J622" s="125"/>
      <c r="K622" s="125"/>
      <c r="L622" s="125"/>
      <c r="M622" s="125"/>
      <c r="N622" s="125"/>
      <c r="O622" s="125"/>
      <c r="P622" s="120"/>
    </row>
    <row r="623" spans="2:16" ht="13.5" thickBot="1" x14ac:dyDescent="0.25">
      <c r="B623" s="120"/>
      <c r="C623" s="127"/>
      <c r="D623" s="120"/>
      <c r="E623" s="120"/>
      <c r="F623" s="120"/>
      <c r="G623" s="120"/>
      <c r="H623" s="146">
        <v>0.19</v>
      </c>
      <c r="I623" s="125"/>
      <c r="J623" s="125"/>
      <c r="K623" s="125"/>
      <c r="L623" s="125"/>
      <c r="M623" s="125"/>
      <c r="N623" s="125"/>
      <c r="O623" s="125"/>
      <c r="P623" s="120"/>
    </row>
    <row r="624" spans="2:16" ht="13.5" thickBot="1" x14ac:dyDescent="0.25">
      <c r="B624" s="120"/>
      <c r="C624" s="127"/>
      <c r="D624" s="120"/>
      <c r="E624" s="120"/>
      <c r="F624" s="120"/>
      <c r="G624" s="120"/>
      <c r="H624" s="146">
        <v>0.19</v>
      </c>
      <c r="I624" s="125"/>
      <c r="J624" s="125"/>
      <c r="K624" s="125"/>
      <c r="L624" s="125"/>
      <c r="M624" s="125"/>
      <c r="N624" s="125"/>
      <c r="O624" s="125"/>
      <c r="P624" s="120"/>
    </row>
    <row r="625" spans="2:16" ht="13.5" thickBot="1" x14ac:dyDescent="0.25">
      <c r="B625" s="120"/>
      <c r="C625" s="127"/>
      <c r="D625" s="120"/>
      <c r="E625" s="120"/>
      <c r="F625" s="120"/>
      <c r="G625" s="120"/>
      <c r="H625" s="146">
        <v>0.19</v>
      </c>
      <c r="I625" s="125"/>
      <c r="J625" s="125"/>
      <c r="K625" s="125"/>
      <c r="L625" s="125"/>
      <c r="M625" s="125"/>
      <c r="N625" s="125"/>
      <c r="O625" s="125"/>
      <c r="P625" s="120"/>
    </row>
    <row r="626" spans="2:16" ht="13.5" thickBot="1" x14ac:dyDescent="0.25">
      <c r="B626" s="120"/>
      <c r="C626" s="127"/>
      <c r="D626" s="120"/>
      <c r="E626" s="120"/>
      <c r="F626" s="120"/>
      <c r="G626" s="120"/>
      <c r="H626" s="146">
        <v>0.19</v>
      </c>
      <c r="I626" s="125"/>
      <c r="J626" s="125"/>
      <c r="K626" s="125"/>
      <c r="L626" s="125"/>
      <c r="M626" s="125"/>
      <c r="N626" s="125"/>
      <c r="O626" s="125"/>
      <c r="P626" s="120"/>
    </row>
    <row r="627" spans="2:16" ht="13.5" thickBot="1" x14ac:dyDescent="0.25">
      <c r="B627" s="120"/>
      <c r="C627" s="127"/>
      <c r="D627" s="120"/>
      <c r="E627" s="120"/>
      <c r="F627" s="120"/>
      <c r="G627" s="120"/>
      <c r="H627" s="146">
        <v>0.19</v>
      </c>
      <c r="I627" s="125"/>
      <c r="J627" s="125"/>
      <c r="K627" s="125"/>
      <c r="L627" s="125"/>
      <c r="M627" s="125"/>
      <c r="N627" s="125"/>
      <c r="O627" s="125"/>
      <c r="P627" s="120"/>
    </row>
    <row r="628" spans="2:16" ht="13.5" thickBot="1" x14ac:dyDescent="0.25">
      <c r="B628" s="120"/>
      <c r="C628" s="127"/>
      <c r="D628" s="120"/>
      <c r="E628" s="120"/>
      <c r="F628" s="120"/>
      <c r="G628" s="120"/>
      <c r="H628" s="146">
        <v>0.19</v>
      </c>
      <c r="I628" s="125"/>
      <c r="J628" s="125"/>
      <c r="K628" s="125"/>
      <c r="L628" s="125"/>
      <c r="M628" s="125"/>
      <c r="N628" s="125"/>
      <c r="O628" s="125"/>
      <c r="P628" s="120"/>
    </row>
    <row r="629" spans="2:16" ht="13.5" thickBot="1" x14ac:dyDescent="0.25">
      <c r="B629" s="120"/>
      <c r="C629" s="127"/>
      <c r="D629" s="120"/>
      <c r="E629" s="120"/>
      <c r="F629" s="120"/>
      <c r="G629" s="120"/>
      <c r="H629" s="146">
        <v>0.19</v>
      </c>
      <c r="I629" s="125"/>
      <c r="J629" s="125"/>
      <c r="K629" s="125"/>
      <c r="L629" s="125"/>
      <c r="M629" s="125"/>
      <c r="N629" s="125"/>
      <c r="O629" s="125"/>
      <c r="P629" s="120"/>
    </row>
    <row r="630" spans="2:16" ht="13.5" thickBot="1" x14ac:dyDescent="0.25">
      <c r="B630" s="120"/>
      <c r="C630" s="127"/>
      <c r="D630" s="120"/>
      <c r="E630" s="120"/>
      <c r="F630" s="120"/>
      <c r="G630" s="120"/>
      <c r="H630" s="146">
        <v>0.19</v>
      </c>
      <c r="I630" s="125"/>
      <c r="J630" s="125"/>
      <c r="K630" s="125"/>
      <c r="L630" s="125"/>
      <c r="M630" s="125"/>
      <c r="N630" s="125"/>
      <c r="O630" s="125"/>
      <c r="P630" s="120"/>
    </row>
    <row r="631" spans="2:16" ht="13.5" thickBot="1" x14ac:dyDescent="0.25">
      <c r="B631" s="120"/>
      <c r="C631" s="127"/>
      <c r="D631" s="120"/>
      <c r="E631" s="120"/>
      <c r="F631" s="120"/>
      <c r="G631" s="120"/>
      <c r="H631" s="146">
        <v>0.19</v>
      </c>
      <c r="I631" s="125"/>
      <c r="J631" s="125"/>
      <c r="K631" s="125"/>
      <c r="L631" s="125"/>
      <c r="M631" s="125"/>
      <c r="N631" s="125"/>
      <c r="O631" s="125"/>
      <c r="P631" s="120"/>
    </row>
    <row r="632" spans="2:16" ht="13.5" thickBot="1" x14ac:dyDescent="0.25">
      <c r="B632" s="120"/>
      <c r="C632" s="127"/>
      <c r="D632" s="120"/>
      <c r="E632" s="120"/>
      <c r="F632" s="120"/>
      <c r="G632" s="120"/>
      <c r="H632" s="146">
        <v>0.19</v>
      </c>
      <c r="I632" s="125"/>
      <c r="J632" s="125"/>
      <c r="K632" s="125"/>
      <c r="L632" s="125"/>
      <c r="M632" s="125"/>
      <c r="N632" s="125"/>
      <c r="O632" s="125"/>
      <c r="P632" s="120"/>
    </row>
    <row r="633" spans="2:16" ht="13.5" thickBot="1" x14ac:dyDescent="0.25">
      <c r="B633" s="120"/>
      <c r="C633" s="127"/>
      <c r="D633" s="120"/>
      <c r="E633" s="120"/>
      <c r="F633" s="120"/>
      <c r="G633" s="120"/>
      <c r="H633" s="146">
        <v>0.19</v>
      </c>
      <c r="I633" s="125"/>
      <c r="J633" s="125"/>
      <c r="K633" s="125"/>
      <c r="L633" s="125"/>
      <c r="M633" s="125"/>
      <c r="N633" s="125"/>
      <c r="O633" s="125"/>
      <c r="P633" s="120"/>
    </row>
    <row r="634" spans="2:16" ht="13.5" thickBot="1" x14ac:dyDescent="0.25">
      <c r="B634" s="120"/>
      <c r="C634" s="127"/>
      <c r="D634" s="120"/>
      <c r="E634" s="120"/>
      <c r="F634" s="120"/>
      <c r="G634" s="120"/>
      <c r="H634" s="146">
        <v>0.19</v>
      </c>
      <c r="I634" s="125"/>
      <c r="J634" s="125"/>
      <c r="K634" s="125"/>
      <c r="L634" s="125"/>
      <c r="M634" s="125"/>
      <c r="N634" s="125"/>
      <c r="O634" s="125"/>
      <c r="P634" s="120"/>
    </row>
    <row r="635" spans="2:16" ht="13.5" thickBot="1" x14ac:dyDescent="0.25">
      <c r="B635" s="120"/>
      <c r="C635" s="127"/>
      <c r="D635" s="120"/>
      <c r="E635" s="120"/>
      <c r="F635" s="120"/>
      <c r="G635" s="120"/>
      <c r="H635" s="146">
        <v>0.19</v>
      </c>
      <c r="I635" s="125"/>
      <c r="J635" s="125"/>
      <c r="K635" s="125"/>
      <c r="L635" s="125"/>
      <c r="M635" s="125"/>
      <c r="N635" s="125"/>
      <c r="O635" s="125"/>
      <c r="P635" s="120"/>
    </row>
    <row r="636" spans="2:16" ht="13.5" thickBot="1" x14ac:dyDescent="0.25">
      <c r="B636" s="120"/>
      <c r="C636" s="127"/>
      <c r="D636" s="120"/>
      <c r="E636" s="120"/>
      <c r="F636" s="120"/>
      <c r="G636" s="120"/>
      <c r="H636" s="146">
        <v>0.19</v>
      </c>
      <c r="I636" s="125"/>
      <c r="J636" s="125"/>
      <c r="K636" s="125"/>
      <c r="L636" s="125"/>
      <c r="M636" s="125"/>
      <c r="N636" s="125"/>
      <c r="O636" s="125"/>
      <c r="P636" s="120"/>
    </row>
    <row r="637" spans="2:16" ht="13.5" thickBot="1" x14ac:dyDescent="0.25">
      <c r="B637" s="120"/>
      <c r="C637" s="127"/>
      <c r="D637" s="120"/>
      <c r="E637" s="120"/>
      <c r="F637" s="120"/>
      <c r="G637" s="120"/>
      <c r="H637" s="146">
        <v>0.19</v>
      </c>
      <c r="I637" s="125"/>
      <c r="J637" s="125"/>
      <c r="K637" s="125"/>
      <c r="L637" s="125"/>
      <c r="M637" s="125"/>
      <c r="N637" s="125"/>
      <c r="O637" s="125"/>
      <c r="P637" s="120"/>
    </row>
    <row r="638" spans="2:16" ht="13.5" thickBot="1" x14ac:dyDescent="0.25">
      <c r="B638" s="120"/>
      <c r="C638" s="127"/>
      <c r="D638" s="120"/>
      <c r="E638" s="120"/>
      <c r="F638" s="120"/>
      <c r="G638" s="120"/>
      <c r="H638" s="146">
        <v>0.19</v>
      </c>
      <c r="I638" s="125"/>
      <c r="J638" s="125"/>
      <c r="K638" s="125"/>
      <c r="L638" s="125"/>
      <c r="M638" s="125"/>
      <c r="N638" s="125"/>
      <c r="O638" s="125"/>
      <c r="P638" s="120"/>
    </row>
    <row r="639" spans="2:16" ht="13.5" thickBot="1" x14ac:dyDescent="0.25">
      <c r="B639" s="120"/>
      <c r="C639" s="127"/>
      <c r="D639" s="120"/>
      <c r="E639" s="120"/>
      <c r="F639" s="120"/>
      <c r="G639" s="120"/>
      <c r="H639" s="146">
        <v>0.19</v>
      </c>
      <c r="I639" s="125"/>
      <c r="J639" s="125"/>
      <c r="K639" s="125"/>
      <c r="L639" s="125"/>
      <c r="M639" s="125"/>
      <c r="N639" s="125"/>
      <c r="O639" s="125"/>
      <c r="P639" s="120"/>
    </row>
    <row r="640" spans="2:16" ht="13.5" thickBot="1" x14ac:dyDescent="0.25">
      <c r="B640" s="120"/>
      <c r="C640" s="127"/>
      <c r="D640" s="120"/>
      <c r="E640" s="120"/>
      <c r="F640" s="120"/>
      <c r="G640" s="120"/>
      <c r="H640" s="146">
        <v>0.19</v>
      </c>
      <c r="I640" s="125"/>
      <c r="J640" s="125"/>
      <c r="K640" s="125"/>
      <c r="L640" s="125"/>
      <c r="M640" s="125"/>
      <c r="N640" s="125"/>
      <c r="O640" s="125"/>
      <c r="P640" s="120"/>
    </row>
    <row r="641" spans="2:16" ht="13.5" thickBot="1" x14ac:dyDescent="0.25">
      <c r="B641" s="120"/>
      <c r="C641" s="127"/>
      <c r="D641" s="120"/>
      <c r="E641" s="120"/>
      <c r="F641" s="120"/>
      <c r="G641" s="120"/>
      <c r="H641" s="146">
        <v>0.19</v>
      </c>
      <c r="I641" s="125"/>
      <c r="J641" s="125"/>
      <c r="K641" s="125"/>
      <c r="L641" s="125"/>
      <c r="M641" s="125"/>
      <c r="N641" s="125"/>
      <c r="O641" s="125"/>
      <c r="P641" s="120"/>
    </row>
    <row r="642" spans="2:16" ht="13.5" thickBot="1" x14ac:dyDescent="0.25">
      <c r="B642" s="120"/>
      <c r="C642" s="127"/>
      <c r="D642" s="120"/>
      <c r="E642" s="120"/>
      <c r="F642" s="120"/>
      <c r="G642" s="120"/>
      <c r="H642" s="146">
        <v>0.19</v>
      </c>
      <c r="I642" s="125"/>
      <c r="J642" s="125"/>
      <c r="K642" s="125"/>
      <c r="L642" s="125"/>
      <c r="M642" s="125"/>
      <c r="N642" s="125"/>
      <c r="O642" s="125"/>
      <c r="P642" s="120"/>
    </row>
    <row r="643" spans="2:16" ht="13.5" thickBot="1" x14ac:dyDescent="0.25">
      <c r="B643" s="120"/>
      <c r="C643" s="127"/>
      <c r="D643" s="120"/>
      <c r="E643" s="120"/>
      <c r="F643" s="120"/>
      <c r="G643" s="120"/>
      <c r="H643" s="146">
        <v>0.19</v>
      </c>
      <c r="I643" s="125"/>
      <c r="J643" s="125"/>
      <c r="K643" s="125"/>
      <c r="L643" s="125"/>
      <c r="M643" s="125"/>
      <c r="N643" s="125"/>
      <c r="O643" s="125"/>
      <c r="P643" s="120"/>
    </row>
    <row r="644" spans="2:16" ht="13.5" thickBot="1" x14ac:dyDescent="0.25">
      <c r="B644" s="120"/>
      <c r="C644" s="127"/>
      <c r="D644" s="120"/>
      <c r="E644" s="120"/>
      <c r="F644" s="120"/>
      <c r="G644" s="120"/>
      <c r="H644" s="146">
        <v>0.19</v>
      </c>
      <c r="I644" s="125"/>
      <c r="J644" s="125"/>
      <c r="K644" s="125"/>
      <c r="L644" s="125"/>
      <c r="M644" s="125"/>
      <c r="N644" s="125"/>
      <c r="O644" s="125"/>
      <c r="P644" s="120"/>
    </row>
    <row r="645" spans="2:16" ht="13.5" thickBot="1" x14ac:dyDescent="0.25">
      <c r="B645" s="120"/>
      <c r="C645" s="127"/>
      <c r="D645" s="120"/>
      <c r="E645" s="120"/>
      <c r="F645" s="120"/>
      <c r="G645" s="120"/>
      <c r="H645" s="146">
        <v>0.19</v>
      </c>
      <c r="I645" s="125"/>
      <c r="J645" s="125"/>
      <c r="K645" s="125"/>
      <c r="L645" s="125"/>
      <c r="M645" s="125"/>
      <c r="N645" s="125"/>
      <c r="O645" s="125"/>
      <c r="P645" s="120"/>
    </row>
    <row r="646" spans="2:16" ht="13.5" thickBot="1" x14ac:dyDescent="0.25">
      <c r="B646" s="120"/>
      <c r="C646" s="127"/>
      <c r="D646" s="120"/>
      <c r="E646" s="120"/>
      <c r="F646" s="120"/>
      <c r="G646" s="120"/>
      <c r="H646" s="146">
        <v>0.19</v>
      </c>
      <c r="I646" s="125"/>
      <c r="J646" s="125"/>
      <c r="K646" s="125"/>
      <c r="L646" s="125"/>
      <c r="M646" s="125"/>
      <c r="N646" s="125"/>
      <c r="O646" s="125"/>
      <c r="P646" s="120"/>
    </row>
    <row r="647" spans="2:16" ht="13.5" thickBot="1" x14ac:dyDescent="0.25">
      <c r="B647" s="120"/>
      <c r="C647" s="127"/>
      <c r="D647" s="120"/>
      <c r="E647" s="120"/>
      <c r="F647" s="120"/>
      <c r="G647" s="120"/>
      <c r="H647" s="146">
        <v>0.19</v>
      </c>
      <c r="I647" s="125"/>
      <c r="J647" s="125"/>
      <c r="K647" s="125"/>
      <c r="L647" s="125"/>
      <c r="M647" s="125"/>
      <c r="N647" s="125"/>
      <c r="O647" s="125"/>
      <c r="P647" s="120"/>
    </row>
    <row r="648" spans="2:16" ht="13.5" thickBot="1" x14ac:dyDescent="0.25">
      <c r="B648" s="120"/>
      <c r="C648" s="127"/>
      <c r="D648" s="120"/>
      <c r="E648" s="120"/>
      <c r="F648" s="120"/>
      <c r="G648" s="120"/>
      <c r="H648" s="146">
        <v>0.19</v>
      </c>
      <c r="I648" s="125"/>
      <c r="J648" s="125"/>
      <c r="K648" s="125"/>
      <c r="L648" s="125"/>
      <c r="M648" s="125"/>
      <c r="N648" s="125"/>
      <c r="O648" s="125"/>
      <c r="P648" s="120"/>
    </row>
    <row r="649" spans="2:16" ht="13.5" thickBot="1" x14ac:dyDescent="0.25">
      <c r="B649" s="120"/>
      <c r="C649" s="127"/>
      <c r="D649" s="120"/>
      <c r="E649" s="120"/>
      <c r="F649" s="120"/>
      <c r="G649" s="120"/>
      <c r="H649" s="146">
        <v>0.19</v>
      </c>
      <c r="I649" s="125"/>
      <c r="J649" s="125"/>
      <c r="K649" s="125"/>
      <c r="L649" s="125"/>
      <c r="M649" s="125"/>
      <c r="N649" s="125"/>
      <c r="O649" s="125"/>
      <c r="P649" s="120"/>
    </row>
    <row r="650" spans="2:16" ht="13.5" thickBot="1" x14ac:dyDescent="0.25">
      <c r="B650" s="120"/>
      <c r="C650" s="127"/>
      <c r="D650" s="120"/>
      <c r="E650" s="120"/>
      <c r="F650" s="120"/>
      <c r="G650" s="120"/>
      <c r="H650" s="146">
        <v>0.19</v>
      </c>
      <c r="I650" s="125"/>
      <c r="J650" s="125"/>
      <c r="K650" s="125"/>
      <c r="L650" s="125"/>
      <c r="M650" s="125"/>
      <c r="N650" s="125"/>
      <c r="O650" s="125"/>
      <c r="P650" s="120"/>
    </row>
    <row r="651" spans="2:16" ht="13.5" thickBot="1" x14ac:dyDescent="0.25">
      <c r="B651" s="120"/>
      <c r="C651" s="127"/>
      <c r="D651" s="120"/>
      <c r="E651" s="120"/>
      <c r="F651" s="120"/>
      <c r="G651" s="120"/>
      <c r="H651" s="146">
        <v>0.19</v>
      </c>
      <c r="I651" s="125"/>
      <c r="J651" s="125"/>
      <c r="K651" s="125"/>
      <c r="L651" s="125"/>
      <c r="M651" s="125"/>
      <c r="N651" s="125"/>
      <c r="O651" s="125"/>
      <c r="P651" s="120"/>
    </row>
    <row r="652" spans="2:16" ht="13.5" thickBot="1" x14ac:dyDescent="0.25">
      <c r="B652" s="120"/>
      <c r="C652" s="127"/>
      <c r="D652" s="120"/>
      <c r="E652" s="120"/>
      <c r="F652" s="120"/>
      <c r="G652" s="120"/>
      <c r="H652" s="146">
        <v>0.19</v>
      </c>
      <c r="I652" s="125"/>
      <c r="J652" s="125"/>
      <c r="K652" s="125"/>
      <c r="L652" s="125"/>
      <c r="M652" s="125"/>
      <c r="N652" s="125"/>
      <c r="O652" s="125"/>
      <c r="P652" s="120"/>
    </row>
    <row r="653" spans="2:16" ht="13.5" thickBot="1" x14ac:dyDescent="0.25">
      <c r="B653" s="120"/>
      <c r="C653" s="127"/>
      <c r="D653" s="120"/>
      <c r="E653" s="120"/>
      <c r="F653" s="120"/>
      <c r="G653" s="120"/>
      <c r="H653" s="146">
        <v>0.19</v>
      </c>
      <c r="I653" s="125"/>
      <c r="J653" s="125"/>
      <c r="K653" s="125"/>
      <c r="L653" s="125"/>
      <c r="M653" s="125"/>
      <c r="N653" s="125"/>
      <c r="O653" s="125"/>
      <c r="P653" s="120"/>
    </row>
    <row r="654" spans="2:16" ht="13.5" thickBot="1" x14ac:dyDescent="0.25">
      <c r="B654" s="120"/>
      <c r="C654" s="127"/>
      <c r="D654" s="120"/>
      <c r="E654" s="120"/>
      <c r="F654" s="120"/>
      <c r="G654" s="120"/>
      <c r="H654" s="146">
        <v>0.19</v>
      </c>
      <c r="I654" s="125"/>
      <c r="J654" s="125"/>
      <c r="K654" s="125"/>
      <c r="L654" s="125"/>
      <c r="M654" s="125"/>
      <c r="N654" s="125"/>
      <c r="O654" s="125"/>
      <c r="P654" s="120"/>
    </row>
    <row r="655" spans="2:16" ht="13.5" thickBot="1" x14ac:dyDescent="0.25">
      <c r="B655" s="120"/>
      <c r="C655" s="127"/>
      <c r="D655" s="120"/>
      <c r="E655" s="120"/>
      <c r="F655" s="120"/>
      <c r="G655" s="120"/>
      <c r="H655" s="146">
        <v>0.19</v>
      </c>
      <c r="I655" s="125"/>
      <c r="J655" s="125"/>
      <c r="K655" s="125"/>
      <c r="L655" s="125"/>
      <c r="M655" s="125"/>
      <c r="N655" s="125"/>
      <c r="O655" s="125"/>
      <c r="P655" s="120"/>
    </row>
    <row r="656" spans="2:16" ht="13.5" thickBot="1" x14ac:dyDescent="0.25">
      <c r="B656" s="120"/>
      <c r="C656" s="127"/>
      <c r="D656" s="120"/>
      <c r="E656" s="120"/>
      <c r="F656" s="120"/>
      <c r="G656" s="120"/>
      <c r="H656" s="146">
        <v>0.19</v>
      </c>
      <c r="I656" s="125"/>
      <c r="J656" s="125"/>
      <c r="K656" s="125"/>
      <c r="L656" s="125"/>
      <c r="M656" s="125"/>
      <c r="N656" s="125"/>
      <c r="O656" s="125"/>
      <c r="P656" s="120"/>
    </row>
    <row r="657" spans="2:16" ht="13.5" thickBot="1" x14ac:dyDescent="0.25">
      <c r="B657" s="120"/>
      <c r="C657" s="127"/>
      <c r="D657" s="120"/>
      <c r="E657" s="120"/>
      <c r="F657" s="120"/>
      <c r="G657" s="120"/>
      <c r="H657" s="146">
        <v>0.19</v>
      </c>
      <c r="I657" s="125"/>
      <c r="J657" s="125"/>
      <c r="K657" s="125"/>
      <c r="L657" s="125"/>
      <c r="M657" s="125"/>
      <c r="N657" s="125"/>
      <c r="O657" s="125"/>
      <c r="P657" s="120"/>
    </row>
    <row r="658" spans="2:16" ht="13.5" thickBot="1" x14ac:dyDescent="0.25">
      <c r="B658" s="120"/>
      <c r="C658" s="127"/>
      <c r="D658" s="120"/>
      <c r="E658" s="120"/>
      <c r="F658" s="120"/>
      <c r="G658" s="120"/>
      <c r="H658" s="146">
        <v>0.19</v>
      </c>
      <c r="I658" s="125"/>
      <c r="J658" s="125"/>
      <c r="K658" s="125"/>
      <c r="L658" s="125"/>
      <c r="M658" s="125"/>
      <c r="N658" s="125"/>
      <c r="O658" s="125"/>
      <c r="P658" s="120"/>
    </row>
    <row r="659" spans="2:16" ht="13.5" thickBot="1" x14ac:dyDescent="0.25">
      <c r="B659" s="120"/>
      <c r="C659" s="127"/>
      <c r="D659" s="120"/>
      <c r="E659" s="120"/>
      <c r="F659" s="120"/>
      <c r="G659" s="120"/>
      <c r="H659" s="146">
        <v>0.19</v>
      </c>
      <c r="I659" s="125"/>
      <c r="J659" s="125"/>
      <c r="K659" s="125"/>
      <c r="L659" s="125"/>
      <c r="M659" s="125"/>
      <c r="N659" s="125"/>
      <c r="O659" s="125"/>
      <c r="P659" s="120"/>
    </row>
    <row r="660" spans="2:16" ht="13.5" thickBot="1" x14ac:dyDescent="0.25">
      <c r="B660" s="120"/>
      <c r="C660" s="127"/>
      <c r="D660" s="120"/>
      <c r="E660" s="120"/>
      <c r="F660" s="120"/>
      <c r="G660" s="120"/>
      <c r="H660" s="146">
        <v>0.19</v>
      </c>
      <c r="I660" s="125"/>
      <c r="J660" s="125"/>
      <c r="K660" s="125"/>
      <c r="L660" s="125"/>
      <c r="M660" s="125"/>
      <c r="N660" s="125"/>
      <c r="O660" s="125"/>
      <c r="P660" s="120"/>
    </row>
    <row r="661" spans="2:16" ht="13.5" thickBot="1" x14ac:dyDescent="0.25">
      <c r="B661" s="120"/>
      <c r="C661" s="127"/>
      <c r="D661" s="120"/>
      <c r="E661" s="120"/>
      <c r="F661" s="120"/>
      <c r="G661" s="120"/>
      <c r="H661" s="146">
        <v>0.19</v>
      </c>
      <c r="I661" s="125"/>
      <c r="J661" s="125"/>
      <c r="K661" s="125"/>
      <c r="L661" s="125"/>
      <c r="M661" s="125"/>
      <c r="N661" s="125"/>
      <c r="O661" s="125"/>
      <c r="P661" s="120"/>
    </row>
    <row r="662" spans="2:16" ht="13.5" thickBot="1" x14ac:dyDescent="0.25">
      <c r="B662" s="120"/>
      <c r="C662" s="127"/>
      <c r="D662" s="120"/>
      <c r="E662" s="120"/>
      <c r="F662" s="120"/>
      <c r="G662" s="120"/>
      <c r="H662" s="146">
        <v>0.19</v>
      </c>
      <c r="I662" s="125"/>
      <c r="J662" s="125"/>
      <c r="K662" s="125"/>
      <c r="L662" s="125"/>
      <c r="M662" s="125"/>
      <c r="N662" s="125"/>
      <c r="O662" s="125"/>
      <c r="P662" s="120"/>
    </row>
    <row r="663" spans="2:16" ht="13.5" thickBot="1" x14ac:dyDescent="0.25">
      <c r="B663" s="120"/>
      <c r="C663" s="127"/>
      <c r="D663" s="120"/>
      <c r="E663" s="120"/>
      <c r="F663" s="120"/>
      <c r="G663" s="120"/>
      <c r="H663" s="146">
        <v>0.19</v>
      </c>
      <c r="I663" s="125"/>
      <c r="J663" s="125"/>
      <c r="K663" s="125"/>
      <c r="L663" s="125"/>
      <c r="M663" s="125"/>
      <c r="N663" s="125"/>
      <c r="O663" s="125"/>
      <c r="P663" s="120"/>
    </row>
    <row r="664" spans="2:16" ht="13.5" thickBot="1" x14ac:dyDescent="0.25">
      <c r="B664" s="120"/>
      <c r="C664" s="127"/>
      <c r="D664" s="120"/>
      <c r="E664" s="120"/>
      <c r="F664" s="120"/>
      <c r="G664" s="120"/>
      <c r="H664" s="146">
        <v>0.19</v>
      </c>
      <c r="I664" s="125"/>
      <c r="J664" s="125"/>
      <c r="K664" s="125"/>
      <c r="L664" s="125"/>
      <c r="M664" s="125"/>
      <c r="N664" s="125"/>
      <c r="O664" s="125"/>
      <c r="P664" s="120"/>
    </row>
    <row r="665" spans="2:16" ht="13.5" thickBot="1" x14ac:dyDescent="0.25">
      <c r="B665" s="120"/>
      <c r="C665" s="127"/>
      <c r="D665" s="120"/>
      <c r="E665" s="120"/>
      <c r="F665" s="120"/>
      <c r="G665" s="120"/>
      <c r="H665" s="146">
        <v>0.19</v>
      </c>
      <c r="I665" s="125"/>
      <c r="J665" s="125"/>
      <c r="K665" s="125"/>
      <c r="L665" s="125"/>
      <c r="M665" s="125"/>
      <c r="N665" s="125"/>
      <c r="O665" s="125"/>
      <c r="P665" s="120"/>
    </row>
    <row r="666" spans="2:16" ht="13.5" thickBot="1" x14ac:dyDescent="0.25">
      <c r="B666" s="120"/>
      <c r="C666" s="127"/>
      <c r="D666" s="120"/>
      <c r="E666" s="120"/>
      <c r="F666" s="120"/>
      <c r="G666" s="120"/>
      <c r="H666" s="146">
        <v>0.19</v>
      </c>
      <c r="I666" s="125"/>
      <c r="J666" s="125"/>
      <c r="K666" s="125"/>
      <c r="L666" s="125"/>
      <c r="M666" s="125"/>
      <c r="N666" s="125"/>
      <c r="O666" s="125"/>
      <c r="P666" s="120"/>
    </row>
    <row r="667" spans="2:16" ht="13.5" thickBot="1" x14ac:dyDescent="0.25">
      <c r="B667" s="120"/>
      <c r="C667" s="127"/>
      <c r="D667" s="120"/>
      <c r="E667" s="120"/>
      <c r="F667" s="120"/>
      <c r="G667" s="120"/>
      <c r="H667" s="146">
        <v>0.19</v>
      </c>
      <c r="I667" s="125"/>
      <c r="J667" s="125"/>
      <c r="K667" s="125"/>
      <c r="L667" s="125"/>
      <c r="M667" s="125"/>
      <c r="N667" s="125"/>
      <c r="O667" s="125"/>
      <c r="P667" s="120"/>
    </row>
    <row r="668" spans="2:16" ht="13.5" thickBot="1" x14ac:dyDescent="0.25">
      <c r="B668" s="120"/>
      <c r="C668" s="127"/>
      <c r="D668" s="120"/>
      <c r="E668" s="120"/>
      <c r="F668" s="120"/>
      <c r="G668" s="120"/>
      <c r="H668" s="146">
        <v>0.19</v>
      </c>
      <c r="I668" s="125"/>
      <c r="J668" s="125"/>
      <c r="K668" s="125"/>
      <c r="L668" s="125"/>
      <c r="M668" s="125"/>
      <c r="N668" s="125"/>
      <c r="O668" s="125"/>
      <c r="P668" s="120"/>
    </row>
    <row r="669" spans="2:16" ht="13.5" thickBot="1" x14ac:dyDescent="0.25">
      <c r="B669" s="120"/>
      <c r="C669" s="127"/>
      <c r="D669" s="120"/>
      <c r="E669" s="120"/>
      <c r="F669" s="120"/>
      <c r="G669" s="120"/>
      <c r="H669" s="146">
        <v>0.19</v>
      </c>
      <c r="I669" s="125"/>
      <c r="J669" s="125"/>
      <c r="K669" s="125"/>
      <c r="L669" s="125"/>
      <c r="M669" s="125"/>
      <c r="N669" s="125"/>
      <c r="O669" s="125"/>
      <c r="P669" s="120"/>
    </row>
    <row r="670" spans="2:16" ht="13.5" thickBot="1" x14ac:dyDescent="0.25">
      <c r="B670" s="120"/>
      <c r="C670" s="127"/>
      <c r="D670" s="120"/>
      <c r="E670" s="120"/>
      <c r="F670" s="120"/>
      <c r="G670" s="120"/>
      <c r="H670" s="146">
        <v>0.19</v>
      </c>
      <c r="I670" s="125"/>
      <c r="J670" s="125"/>
      <c r="K670" s="125"/>
      <c r="L670" s="125"/>
      <c r="M670" s="125"/>
      <c r="N670" s="125"/>
      <c r="O670" s="125"/>
      <c r="P670" s="120"/>
    </row>
    <row r="671" spans="2:16" ht="13.5" thickBot="1" x14ac:dyDescent="0.25">
      <c r="B671" s="120"/>
      <c r="C671" s="127"/>
      <c r="D671" s="120"/>
      <c r="E671" s="120"/>
      <c r="F671" s="120"/>
      <c r="G671" s="120"/>
      <c r="H671" s="146">
        <v>0.19</v>
      </c>
      <c r="I671" s="125"/>
      <c r="J671" s="125"/>
      <c r="K671" s="125"/>
      <c r="L671" s="125"/>
      <c r="M671" s="125"/>
      <c r="N671" s="125"/>
      <c r="O671" s="125"/>
      <c r="P671" s="120"/>
    </row>
    <row r="672" spans="2:16" ht="13.5" thickBot="1" x14ac:dyDescent="0.25">
      <c r="B672" s="120"/>
      <c r="C672" s="127"/>
      <c r="D672" s="120"/>
      <c r="E672" s="120"/>
      <c r="F672" s="120"/>
      <c r="G672" s="120"/>
      <c r="H672" s="146">
        <v>0.19</v>
      </c>
      <c r="I672" s="125"/>
      <c r="J672" s="125"/>
      <c r="K672" s="125"/>
      <c r="L672" s="125"/>
      <c r="M672" s="125"/>
      <c r="N672" s="125"/>
      <c r="O672" s="125"/>
      <c r="P672" s="120"/>
    </row>
    <row r="673" spans="2:16" ht="13.5" thickBot="1" x14ac:dyDescent="0.25">
      <c r="B673" s="120"/>
      <c r="C673" s="127"/>
      <c r="D673" s="120"/>
      <c r="E673" s="120"/>
      <c r="F673" s="120"/>
      <c r="G673" s="120"/>
      <c r="H673" s="146">
        <v>0.19</v>
      </c>
      <c r="I673" s="125"/>
      <c r="J673" s="125"/>
      <c r="K673" s="125"/>
      <c r="L673" s="125"/>
      <c r="M673" s="125"/>
      <c r="N673" s="125"/>
      <c r="O673" s="125"/>
      <c r="P673" s="120"/>
    </row>
    <row r="674" spans="2:16" ht="13.5" thickBot="1" x14ac:dyDescent="0.25">
      <c r="B674" s="120"/>
      <c r="C674" s="127"/>
      <c r="D674" s="120"/>
      <c r="E674" s="120"/>
      <c r="F674" s="120"/>
      <c r="G674" s="120"/>
      <c r="H674" s="146">
        <v>0.19</v>
      </c>
      <c r="I674" s="125"/>
      <c r="J674" s="125"/>
      <c r="K674" s="125"/>
      <c r="L674" s="125"/>
      <c r="M674" s="125"/>
      <c r="N674" s="125"/>
      <c r="O674" s="125"/>
      <c r="P674" s="120"/>
    </row>
    <row r="675" spans="2:16" ht="13.5" thickBot="1" x14ac:dyDescent="0.25">
      <c r="B675" s="120"/>
      <c r="C675" s="127"/>
      <c r="D675" s="120"/>
      <c r="E675" s="120"/>
      <c r="F675" s="120"/>
      <c r="G675" s="120"/>
      <c r="H675" s="146">
        <v>0.19</v>
      </c>
      <c r="I675" s="125"/>
      <c r="J675" s="125"/>
      <c r="K675" s="125"/>
      <c r="L675" s="125"/>
      <c r="M675" s="125"/>
      <c r="N675" s="125"/>
      <c r="O675" s="125"/>
      <c r="P675" s="120"/>
    </row>
    <row r="676" spans="2:16" ht="13.5" thickBot="1" x14ac:dyDescent="0.25">
      <c r="B676" s="120"/>
      <c r="C676" s="127"/>
      <c r="D676" s="120"/>
      <c r="E676" s="120"/>
      <c r="F676" s="120"/>
      <c r="G676" s="120"/>
      <c r="H676" s="146">
        <v>0.19</v>
      </c>
      <c r="I676" s="125"/>
      <c r="J676" s="125"/>
      <c r="K676" s="125"/>
      <c r="L676" s="125"/>
      <c r="M676" s="125"/>
      <c r="N676" s="125"/>
      <c r="O676" s="125"/>
      <c r="P676" s="120"/>
    </row>
    <row r="677" spans="2:16" ht="13.5" thickBot="1" x14ac:dyDescent="0.25">
      <c r="B677" s="120"/>
      <c r="C677" s="127"/>
      <c r="D677" s="120"/>
      <c r="E677" s="120"/>
      <c r="F677" s="120"/>
      <c r="G677" s="120"/>
      <c r="H677" s="146">
        <v>0.19</v>
      </c>
      <c r="I677" s="125"/>
      <c r="J677" s="125"/>
      <c r="K677" s="125"/>
      <c r="L677" s="125"/>
      <c r="M677" s="125"/>
      <c r="N677" s="125"/>
      <c r="O677" s="125"/>
      <c r="P677" s="120"/>
    </row>
    <row r="678" spans="2:16" ht="13.5" thickBot="1" x14ac:dyDescent="0.25">
      <c r="B678" s="120"/>
      <c r="C678" s="127"/>
      <c r="D678" s="120"/>
      <c r="E678" s="120"/>
      <c r="F678" s="120"/>
      <c r="G678" s="120"/>
      <c r="H678" s="146">
        <v>0.19</v>
      </c>
      <c r="I678" s="125"/>
      <c r="J678" s="125"/>
      <c r="K678" s="125"/>
      <c r="L678" s="125"/>
      <c r="M678" s="125"/>
      <c r="N678" s="125"/>
      <c r="O678" s="125"/>
      <c r="P678" s="120"/>
    </row>
    <row r="679" spans="2:16" ht="13.5" thickBot="1" x14ac:dyDescent="0.25">
      <c r="B679" s="120"/>
      <c r="C679" s="127"/>
      <c r="D679" s="120"/>
      <c r="E679" s="120"/>
      <c r="F679" s="120"/>
      <c r="G679" s="120"/>
      <c r="H679" s="146">
        <v>0.19</v>
      </c>
      <c r="I679" s="125"/>
      <c r="J679" s="125"/>
      <c r="K679" s="125"/>
      <c r="L679" s="125"/>
      <c r="M679" s="125"/>
      <c r="N679" s="125"/>
      <c r="O679" s="125"/>
      <c r="P679" s="120"/>
    </row>
    <row r="680" spans="2:16" ht="13.5" thickBot="1" x14ac:dyDescent="0.25">
      <c r="B680" s="120"/>
      <c r="C680" s="127"/>
      <c r="D680" s="120"/>
      <c r="E680" s="120"/>
      <c r="F680" s="120"/>
      <c r="G680" s="120"/>
      <c r="H680" s="146">
        <v>0.19</v>
      </c>
      <c r="I680" s="125"/>
      <c r="J680" s="125"/>
      <c r="K680" s="125"/>
      <c r="L680" s="125"/>
      <c r="M680" s="125"/>
      <c r="N680" s="125"/>
      <c r="O680" s="125"/>
      <c r="P680" s="120"/>
    </row>
    <row r="681" spans="2:16" ht="13.5" thickBot="1" x14ac:dyDescent="0.25">
      <c r="B681" s="120"/>
      <c r="C681" s="127"/>
      <c r="D681" s="120"/>
      <c r="E681" s="120"/>
      <c r="F681" s="120"/>
      <c r="G681" s="120"/>
      <c r="H681" s="146">
        <v>0.19</v>
      </c>
      <c r="I681" s="125"/>
      <c r="J681" s="125"/>
      <c r="K681" s="125"/>
      <c r="L681" s="125"/>
      <c r="M681" s="125"/>
      <c r="N681" s="125"/>
      <c r="O681" s="125"/>
      <c r="P681" s="120"/>
    </row>
    <row r="682" spans="2:16" ht="13.5" thickBot="1" x14ac:dyDescent="0.25">
      <c r="B682" s="120"/>
      <c r="C682" s="127"/>
      <c r="D682" s="120"/>
      <c r="E682" s="120"/>
      <c r="F682" s="120"/>
      <c r="G682" s="120"/>
      <c r="H682" s="146">
        <v>0.19</v>
      </c>
      <c r="I682" s="125"/>
      <c r="J682" s="125"/>
      <c r="K682" s="125"/>
      <c r="L682" s="125"/>
      <c r="M682" s="125"/>
      <c r="N682" s="125"/>
      <c r="O682" s="125"/>
      <c r="P682" s="120"/>
    </row>
    <row r="683" spans="2:16" ht="13.5" thickBot="1" x14ac:dyDescent="0.25">
      <c r="B683" s="120"/>
      <c r="C683" s="127"/>
      <c r="D683" s="120"/>
      <c r="E683" s="120"/>
      <c r="F683" s="120"/>
      <c r="G683" s="120"/>
      <c r="H683" s="146">
        <v>0.19</v>
      </c>
      <c r="I683" s="125"/>
      <c r="J683" s="125"/>
      <c r="K683" s="125"/>
      <c r="L683" s="125"/>
      <c r="M683" s="125"/>
      <c r="N683" s="125"/>
      <c r="O683" s="125"/>
      <c r="P683" s="120"/>
    </row>
    <row r="684" spans="2:16" ht="13.5" thickBot="1" x14ac:dyDescent="0.25">
      <c r="B684" s="120"/>
      <c r="C684" s="127"/>
      <c r="D684" s="120"/>
      <c r="E684" s="120"/>
      <c r="F684" s="120"/>
      <c r="G684" s="120"/>
      <c r="H684" s="146">
        <v>0.19</v>
      </c>
      <c r="I684" s="125"/>
      <c r="J684" s="125"/>
      <c r="K684" s="125"/>
      <c r="L684" s="125"/>
      <c r="M684" s="125"/>
      <c r="N684" s="125"/>
      <c r="O684" s="125"/>
      <c r="P684" s="120"/>
    </row>
    <row r="685" spans="2:16" ht="13.5" thickBot="1" x14ac:dyDescent="0.25">
      <c r="B685" s="120"/>
      <c r="C685" s="127"/>
      <c r="D685" s="120"/>
      <c r="E685" s="120"/>
      <c r="F685" s="120"/>
      <c r="G685" s="120"/>
      <c r="H685" s="146">
        <v>0.19</v>
      </c>
      <c r="I685" s="125"/>
      <c r="J685" s="125"/>
      <c r="K685" s="125"/>
      <c r="L685" s="125"/>
      <c r="M685" s="125"/>
      <c r="N685" s="125"/>
      <c r="O685" s="125"/>
      <c r="P685" s="120"/>
    </row>
    <row r="686" spans="2:16" ht="13.5" thickBot="1" x14ac:dyDescent="0.25">
      <c r="B686" s="120"/>
      <c r="C686" s="127"/>
      <c r="D686" s="120"/>
      <c r="E686" s="120"/>
      <c r="F686" s="120"/>
      <c r="G686" s="120"/>
      <c r="H686" s="146">
        <v>0.19</v>
      </c>
      <c r="I686" s="125"/>
      <c r="J686" s="125"/>
      <c r="K686" s="125"/>
      <c r="L686" s="125"/>
      <c r="M686" s="125"/>
      <c r="N686" s="125"/>
      <c r="O686" s="125"/>
      <c r="P686" s="120"/>
    </row>
    <row r="687" spans="2:16" ht="13.5" thickBot="1" x14ac:dyDescent="0.25">
      <c r="B687" s="120"/>
      <c r="C687" s="127"/>
      <c r="D687" s="120"/>
      <c r="E687" s="120"/>
      <c r="F687" s="120"/>
      <c r="G687" s="120"/>
      <c r="H687" s="146">
        <v>0.19</v>
      </c>
      <c r="I687" s="125"/>
      <c r="J687" s="125"/>
      <c r="K687" s="125"/>
      <c r="L687" s="125"/>
      <c r="M687" s="125"/>
      <c r="N687" s="125"/>
      <c r="O687" s="125"/>
      <c r="P687" s="120"/>
    </row>
    <row r="688" spans="2:16" ht="13.5" thickBot="1" x14ac:dyDescent="0.25">
      <c r="B688" s="120"/>
      <c r="C688" s="127"/>
      <c r="D688" s="120"/>
      <c r="E688" s="120"/>
      <c r="F688" s="120"/>
      <c r="G688" s="120"/>
      <c r="H688" s="146">
        <v>0.19</v>
      </c>
      <c r="I688" s="125"/>
      <c r="J688" s="125"/>
      <c r="K688" s="125"/>
      <c r="L688" s="125"/>
      <c r="M688" s="125"/>
      <c r="N688" s="125"/>
      <c r="O688" s="125"/>
      <c r="P688" s="120"/>
    </row>
    <row r="689" spans="2:16" ht="13.5" thickBot="1" x14ac:dyDescent="0.25">
      <c r="B689" s="120"/>
      <c r="C689" s="127"/>
      <c r="D689" s="120"/>
      <c r="E689" s="120"/>
      <c r="F689" s="120"/>
      <c r="G689" s="120"/>
      <c r="H689" s="146">
        <v>0.19</v>
      </c>
      <c r="I689" s="125"/>
      <c r="J689" s="125"/>
      <c r="K689" s="125"/>
      <c r="L689" s="125"/>
      <c r="M689" s="125"/>
      <c r="N689" s="125"/>
      <c r="O689" s="125"/>
      <c r="P689" s="120"/>
    </row>
    <row r="690" spans="2:16" ht="13.5" thickBot="1" x14ac:dyDescent="0.25">
      <c r="B690" s="120"/>
      <c r="C690" s="127"/>
      <c r="D690" s="120"/>
      <c r="E690" s="120"/>
      <c r="F690" s="120"/>
      <c r="G690" s="120"/>
      <c r="H690" s="146">
        <v>0.19</v>
      </c>
      <c r="I690" s="125"/>
      <c r="J690" s="125"/>
      <c r="K690" s="125"/>
      <c r="L690" s="125"/>
      <c r="M690" s="125"/>
      <c r="N690" s="125"/>
      <c r="O690" s="125"/>
      <c r="P690" s="120"/>
    </row>
    <row r="691" spans="2:16" ht="13.5" thickBot="1" x14ac:dyDescent="0.25">
      <c r="B691" s="120"/>
      <c r="C691" s="127"/>
      <c r="D691" s="120"/>
      <c r="E691" s="120"/>
      <c r="F691" s="120"/>
      <c r="G691" s="120"/>
      <c r="H691" s="146">
        <v>0.19</v>
      </c>
      <c r="I691" s="125"/>
      <c r="J691" s="125"/>
      <c r="K691" s="125"/>
      <c r="L691" s="125"/>
      <c r="M691" s="125"/>
      <c r="N691" s="125"/>
      <c r="O691" s="125"/>
      <c r="P691" s="120"/>
    </row>
    <row r="692" spans="2:16" ht="13.5" thickBot="1" x14ac:dyDescent="0.25">
      <c r="B692" s="120"/>
      <c r="C692" s="127"/>
      <c r="D692" s="120"/>
      <c r="E692" s="120"/>
      <c r="F692" s="120"/>
      <c r="G692" s="120"/>
      <c r="H692" s="146">
        <v>0.19</v>
      </c>
      <c r="I692" s="125"/>
      <c r="J692" s="125"/>
      <c r="K692" s="125"/>
      <c r="L692" s="125"/>
      <c r="M692" s="125"/>
      <c r="N692" s="125"/>
      <c r="O692" s="125"/>
      <c r="P692" s="120"/>
    </row>
    <row r="693" spans="2:16" ht="13.5" thickBot="1" x14ac:dyDescent="0.25">
      <c r="B693" s="120"/>
      <c r="C693" s="127"/>
      <c r="D693" s="120"/>
      <c r="E693" s="120"/>
      <c r="F693" s="120"/>
      <c r="G693" s="120"/>
      <c r="H693" s="146">
        <v>0.19</v>
      </c>
      <c r="I693" s="125"/>
      <c r="J693" s="125"/>
      <c r="K693" s="125"/>
      <c r="L693" s="125"/>
      <c r="M693" s="125"/>
      <c r="N693" s="125"/>
      <c r="O693" s="125"/>
      <c r="P693" s="120"/>
    </row>
    <row r="694" spans="2:16" ht="13.5" thickBot="1" x14ac:dyDescent="0.25">
      <c r="B694" s="120"/>
      <c r="C694" s="127"/>
      <c r="D694" s="120"/>
      <c r="E694" s="120"/>
      <c r="F694" s="120"/>
      <c r="G694" s="120"/>
      <c r="H694" s="146">
        <v>0.19</v>
      </c>
      <c r="I694" s="125"/>
      <c r="J694" s="125"/>
      <c r="K694" s="125"/>
      <c r="L694" s="125"/>
      <c r="M694" s="125"/>
      <c r="N694" s="125"/>
      <c r="O694" s="125"/>
      <c r="P694" s="120"/>
    </row>
    <row r="695" spans="2:16" ht="13.5" thickBot="1" x14ac:dyDescent="0.25">
      <c r="B695" s="120"/>
      <c r="C695" s="127"/>
      <c r="D695" s="120"/>
      <c r="E695" s="120"/>
      <c r="F695" s="120"/>
      <c r="G695" s="120"/>
      <c r="H695" s="146">
        <v>0.19</v>
      </c>
      <c r="I695" s="125"/>
      <c r="J695" s="125"/>
      <c r="K695" s="125"/>
      <c r="L695" s="125"/>
      <c r="M695" s="125"/>
      <c r="N695" s="125"/>
      <c r="O695" s="125"/>
      <c r="P695" s="120"/>
    </row>
    <row r="696" spans="2:16" ht="13.5" thickBot="1" x14ac:dyDescent="0.25">
      <c r="B696" s="120"/>
      <c r="C696" s="127"/>
      <c r="D696" s="120"/>
      <c r="E696" s="120"/>
      <c r="F696" s="120"/>
      <c r="G696" s="120"/>
      <c r="H696" s="146">
        <v>0.19</v>
      </c>
      <c r="I696" s="125"/>
      <c r="J696" s="125"/>
      <c r="K696" s="125"/>
      <c r="L696" s="125"/>
      <c r="M696" s="125"/>
      <c r="N696" s="125"/>
      <c r="O696" s="125"/>
      <c r="P696" s="120"/>
    </row>
    <row r="697" spans="2:16" ht="13.5" thickBot="1" x14ac:dyDescent="0.25">
      <c r="B697" s="120"/>
      <c r="C697" s="127"/>
      <c r="D697" s="120"/>
      <c r="E697" s="120"/>
      <c r="F697" s="120"/>
      <c r="G697" s="120"/>
      <c r="H697" s="146">
        <v>0.19</v>
      </c>
      <c r="I697" s="125"/>
      <c r="J697" s="125"/>
      <c r="K697" s="125"/>
      <c r="L697" s="125"/>
      <c r="M697" s="125"/>
      <c r="N697" s="125"/>
      <c r="O697" s="125"/>
      <c r="P697" s="120"/>
    </row>
    <row r="698" spans="2:16" ht="13.5" thickBot="1" x14ac:dyDescent="0.25">
      <c r="B698" s="120"/>
      <c r="C698" s="127"/>
      <c r="D698" s="120"/>
      <c r="E698" s="120"/>
      <c r="F698" s="120"/>
      <c r="G698" s="120"/>
      <c r="H698" s="146">
        <v>0.19</v>
      </c>
      <c r="I698" s="125"/>
      <c r="J698" s="125"/>
      <c r="K698" s="125"/>
      <c r="L698" s="125"/>
      <c r="M698" s="125"/>
      <c r="N698" s="125"/>
      <c r="O698" s="125"/>
      <c r="P698" s="120"/>
    </row>
    <row r="699" spans="2:16" ht="13.5" thickBot="1" x14ac:dyDescent="0.25">
      <c r="B699" s="120"/>
      <c r="C699" s="127"/>
      <c r="D699" s="120"/>
      <c r="E699" s="120"/>
      <c r="F699" s="120"/>
      <c r="G699" s="120"/>
      <c r="H699" s="146">
        <v>0.19</v>
      </c>
      <c r="I699" s="125"/>
      <c r="J699" s="125"/>
      <c r="K699" s="125"/>
      <c r="L699" s="125"/>
      <c r="M699" s="125"/>
      <c r="N699" s="125"/>
      <c r="O699" s="125"/>
      <c r="P699" s="120"/>
    </row>
    <row r="700" spans="2:16" ht="13.5" thickBot="1" x14ac:dyDescent="0.25">
      <c r="B700" s="120"/>
      <c r="C700" s="127"/>
      <c r="D700" s="120"/>
      <c r="E700" s="120"/>
      <c r="F700" s="120"/>
      <c r="G700" s="120"/>
      <c r="H700" s="146">
        <v>0.19</v>
      </c>
      <c r="I700" s="125"/>
      <c r="J700" s="125"/>
      <c r="K700" s="125"/>
      <c r="L700" s="125"/>
      <c r="M700" s="125"/>
      <c r="N700" s="125"/>
      <c r="O700" s="125"/>
      <c r="P700" s="120"/>
    </row>
    <row r="701" spans="2:16" ht="13.5" thickBot="1" x14ac:dyDescent="0.25">
      <c r="B701" s="120"/>
      <c r="C701" s="127"/>
      <c r="D701" s="120"/>
      <c r="E701" s="120"/>
      <c r="F701" s="120"/>
      <c r="G701" s="120"/>
      <c r="H701" s="146">
        <v>0.19</v>
      </c>
      <c r="I701" s="125"/>
      <c r="J701" s="125"/>
      <c r="K701" s="125"/>
      <c r="L701" s="125"/>
      <c r="M701" s="125"/>
      <c r="N701" s="125"/>
      <c r="O701" s="125"/>
      <c r="P701" s="120"/>
    </row>
    <row r="702" spans="2:16" ht="13.5" thickBot="1" x14ac:dyDescent="0.25">
      <c r="B702" s="120"/>
      <c r="C702" s="127"/>
      <c r="D702" s="120"/>
      <c r="E702" s="120"/>
      <c r="F702" s="120"/>
      <c r="G702" s="120"/>
      <c r="H702" s="146">
        <v>0.19</v>
      </c>
      <c r="I702" s="125"/>
      <c r="J702" s="125"/>
      <c r="K702" s="125"/>
      <c r="L702" s="125"/>
      <c r="M702" s="125"/>
      <c r="N702" s="125"/>
      <c r="O702" s="125"/>
      <c r="P702" s="120"/>
    </row>
    <row r="703" spans="2:16" ht="13.5" thickBot="1" x14ac:dyDescent="0.25">
      <c r="B703" s="120"/>
      <c r="C703" s="127"/>
      <c r="D703" s="120"/>
      <c r="E703" s="120"/>
      <c r="F703" s="120"/>
      <c r="G703" s="120"/>
      <c r="H703" s="146">
        <v>0.19</v>
      </c>
      <c r="I703" s="125"/>
      <c r="J703" s="125"/>
      <c r="K703" s="125"/>
      <c r="L703" s="125"/>
      <c r="M703" s="125"/>
      <c r="N703" s="125"/>
      <c r="O703" s="125"/>
      <c r="P703" s="120"/>
    </row>
    <row r="704" spans="2:16" ht="13.5" thickBot="1" x14ac:dyDescent="0.25">
      <c r="B704" s="120"/>
      <c r="C704" s="127"/>
      <c r="D704" s="120"/>
      <c r="E704" s="120"/>
      <c r="F704" s="120"/>
      <c r="G704" s="120"/>
      <c r="H704" s="146">
        <v>0.19</v>
      </c>
      <c r="I704" s="125"/>
      <c r="J704" s="125"/>
      <c r="K704" s="125"/>
      <c r="L704" s="125"/>
      <c r="M704" s="125"/>
      <c r="N704" s="125"/>
      <c r="O704" s="125"/>
      <c r="P704" s="120"/>
    </row>
    <row r="705" spans="2:16" ht="13.5" thickBot="1" x14ac:dyDescent="0.25">
      <c r="B705" s="120"/>
      <c r="C705" s="127"/>
      <c r="D705" s="120"/>
      <c r="E705" s="120"/>
      <c r="F705" s="120"/>
      <c r="G705" s="120"/>
      <c r="H705" s="146">
        <v>0.19</v>
      </c>
      <c r="I705" s="125"/>
      <c r="J705" s="125"/>
      <c r="K705" s="125"/>
      <c r="L705" s="125"/>
      <c r="M705" s="125"/>
      <c r="N705" s="125"/>
      <c r="O705" s="125"/>
      <c r="P705" s="120"/>
    </row>
    <row r="706" spans="2:16" ht="13.5" thickBot="1" x14ac:dyDescent="0.25">
      <c r="B706" s="120"/>
      <c r="C706" s="127"/>
      <c r="D706" s="120"/>
      <c r="E706" s="120"/>
      <c r="F706" s="120"/>
      <c r="G706" s="120"/>
      <c r="H706" s="146">
        <v>0.19</v>
      </c>
      <c r="I706" s="125"/>
      <c r="J706" s="125"/>
      <c r="K706" s="125"/>
      <c r="L706" s="125"/>
      <c r="M706" s="125"/>
      <c r="N706" s="125"/>
      <c r="O706" s="125"/>
      <c r="P706" s="120"/>
    </row>
    <row r="707" spans="2:16" ht="13.5" thickBot="1" x14ac:dyDescent="0.25">
      <c r="B707" s="120"/>
      <c r="C707" s="127"/>
      <c r="D707" s="120"/>
      <c r="E707" s="120"/>
      <c r="F707" s="120"/>
      <c r="G707" s="120"/>
      <c r="H707" s="146">
        <v>0.19</v>
      </c>
      <c r="I707" s="125"/>
      <c r="J707" s="125"/>
      <c r="K707" s="125"/>
      <c r="L707" s="125"/>
      <c r="M707" s="125"/>
      <c r="N707" s="125"/>
      <c r="O707" s="125"/>
      <c r="P707" s="120"/>
    </row>
    <row r="708" spans="2:16" ht="13.5" thickBot="1" x14ac:dyDescent="0.25">
      <c r="B708" s="120"/>
      <c r="C708" s="127"/>
      <c r="D708" s="120"/>
      <c r="E708" s="120"/>
      <c r="F708" s="120"/>
      <c r="G708" s="120"/>
      <c r="H708" s="146">
        <v>0.19</v>
      </c>
      <c r="I708" s="125"/>
      <c r="J708" s="125"/>
      <c r="K708" s="125"/>
      <c r="L708" s="125"/>
      <c r="M708" s="125"/>
      <c r="N708" s="125"/>
      <c r="O708" s="125"/>
      <c r="P708" s="120"/>
    </row>
    <row r="709" spans="2:16" ht="13.5" thickBot="1" x14ac:dyDescent="0.25">
      <c r="B709" s="120"/>
      <c r="C709" s="127"/>
      <c r="D709" s="120"/>
      <c r="E709" s="120"/>
      <c r="F709" s="120"/>
      <c r="G709" s="120"/>
      <c r="H709" s="146">
        <v>0.19</v>
      </c>
      <c r="I709" s="125"/>
      <c r="J709" s="125"/>
      <c r="K709" s="125"/>
      <c r="L709" s="125"/>
      <c r="M709" s="125"/>
      <c r="N709" s="125"/>
      <c r="O709" s="125"/>
      <c r="P709" s="120"/>
    </row>
    <row r="710" spans="2:16" ht="13.5" thickBot="1" x14ac:dyDescent="0.25">
      <c r="B710" s="120"/>
      <c r="C710" s="127"/>
      <c r="D710" s="120"/>
      <c r="E710" s="120"/>
      <c r="F710" s="120"/>
      <c r="G710" s="120"/>
      <c r="H710" s="146">
        <v>0.19</v>
      </c>
      <c r="I710" s="125"/>
      <c r="J710" s="125"/>
      <c r="K710" s="125"/>
      <c r="L710" s="125"/>
      <c r="M710" s="125"/>
      <c r="N710" s="125"/>
      <c r="O710" s="125"/>
      <c r="P710" s="120"/>
    </row>
    <row r="711" spans="2:16" ht="13.5" thickBot="1" x14ac:dyDescent="0.25">
      <c r="B711" s="120"/>
      <c r="C711" s="127"/>
      <c r="D711" s="120"/>
      <c r="E711" s="120"/>
      <c r="F711" s="120"/>
      <c r="G711" s="120"/>
      <c r="H711" s="146">
        <v>0.19</v>
      </c>
      <c r="I711" s="125"/>
      <c r="J711" s="125"/>
      <c r="K711" s="125"/>
      <c r="L711" s="125"/>
      <c r="M711" s="125"/>
      <c r="N711" s="125"/>
      <c r="O711" s="125"/>
      <c r="P711" s="120"/>
    </row>
    <row r="712" spans="2:16" ht="13.5" thickBot="1" x14ac:dyDescent="0.25">
      <c r="B712" s="120"/>
      <c r="C712" s="127"/>
      <c r="D712" s="120"/>
      <c r="E712" s="120"/>
      <c r="F712" s="120"/>
      <c r="G712" s="120"/>
      <c r="H712" s="146">
        <v>0.19</v>
      </c>
      <c r="I712" s="125"/>
      <c r="J712" s="125"/>
      <c r="K712" s="125"/>
      <c r="L712" s="125"/>
      <c r="M712" s="125"/>
      <c r="N712" s="125"/>
      <c r="O712" s="125"/>
      <c r="P712" s="120"/>
    </row>
    <row r="713" spans="2:16" ht="13.5" thickBot="1" x14ac:dyDescent="0.25">
      <c r="B713" s="120"/>
      <c r="C713" s="127"/>
      <c r="D713" s="120"/>
      <c r="E713" s="120"/>
      <c r="F713" s="120"/>
      <c r="G713" s="120"/>
      <c r="H713" s="146">
        <v>0.19</v>
      </c>
      <c r="I713" s="125"/>
      <c r="J713" s="125"/>
      <c r="K713" s="125"/>
      <c r="L713" s="125"/>
      <c r="M713" s="125"/>
      <c r="N713" s="125"/>
      <c r="O713" s="125"/>
      <c r="P713" s="120"/>
    </row>
    <row r="714" spans="2:16" ht="13.5" thickBot="1" x14ac:dyDescent="0.25">
      <c r="B714" s="120"/>
      <c r="C714" s="127"/>
      <c r="D714" s="120"/>
      <c r="E714" s="120"/>
      <c r="F714" s="120"/>
      <c r="G714" s="120"/>
      <c r="H714" s="146">
        <v>0.19</v>
      </c>
      <c r="I714" s="125"/>
      <c r="J714" s="125"/>
      <c r="K714" s="125"/>
      <c r="L714" s="125"/>
      <c r="M714" s="125"/>
      <c r="N714" s="125"/>
      <c r="O714" s="125"/>
      <c r="P714" s="120"/>
    </row>
    <row r="715" spans="2:16" ht="13.5" thickBot="1" x14ac:dyDescent="0.25">
      <c r="B715" s="120"/>
      <c r="C715" s="127"/>
      <c r="D715" s="120"/>
      <c r="E715" s="120"/>
      <c r="F715" s="120"/>
      <c r="G715" s="120"/>
      <c r="H715" s="146">
        <v>0.19</v>
      </c>
      <c r="I715" s="125"/>
      <c r="J715" s="125"/>
      <c r="K715" s="125"/>
      <c r="L715" s="125"/>
      <c r="M715" s="125"/>
      <c r="N715" s="125"/>
      <c r="O715" s="125"/>
      <c r="P715" s="120"/>
    </row>
    <row r="716" spans="2:16" ht="13.5" thickBot="1" x14ac:dyDescent="0.25">
      <c r="B716" s="120"/>
      <c r="C716" s="127"/>
      <c r="D716" s="120"/>
      <c r="E716" s="120"/>
      <c r="F716" s="120"/>
      <c r="G716" s="120"/>
      <c r="H716" s="146">
        <v>0.19</v>
      </c>
      <c r="I716" s="125"/>
      <c r="J716" s="125"/>
      <c r="K716" s="125"/>
      <c r="L716" s="125"/>
      <c r="M716" s="125"/>
      <c r="N716" s="125"/>
      <c r="O716" s="125"/>
      <c r="P716" s="120"/>
    </row>
    <row r="717" spans="2:16" ht="13.5" thickBot="1" x14ac:dyDescent="0.25">
      <c r="B717" s="120"/>
      <c r="C717" s="127"/>
      <c r="D717" s="120"/>
      <c r="E717" s="120"/>
      <c r="F717" s="120"/>
      <c r="G717" s="120"/>
      <c r="H717" s="146">
        <v>0.19</v>
      </c>
      <c r="I717" s="125"/>
      <c r="J717" s="125"/>
      <c r="K717" s="125"/>
      <c r="L717" s="125"/>
      <c r="M717" s="125"/>
      <c r="N717" s="125"/>
      <c r="O717" s="125"/>
      <c r="P717" s="120"/>
    </row>
    <row r="718" spans="2:16" ht="13.5" thickBot="1" x14ac:dyDescent="0.25">
      <c r="B718" s="120"/>
      <c r="C718" s="127"/>
      <c r="D718" s="120"/>
      <c r="E718" s="120"/>
      <c r="F718" s="120"/>
      <c r="G718" s="120"/>
      <c r="H718" s="146">
        <v>0.19</v>
      </c>
      <c r="I718" s="125"/>
      <c r="J718" s="125"/>
      <c r="K718" s="125"/>
      <c r="L718" s="125"/>
      <c r="M718" s="125"/>
      <c r="N718" s="125"/>
      <c r="O718" s="125"/>
      <c r="P718" s="120"/>
    </row>
    <row r="719" spans="2:16" ht="13.5" thickBot="1" x14ac:dyDescent="0.25">
      <c r="B719" s="120"/>
      <c r="C719" s="127"/>
      <c r="D719" s="120"/>
      <c r="E719" s="120"/>
      <c r="F719" s="120"/>
      <c r="G719" s="120"/>
      <c r="H719" s="146">
        <v>0.19</v>
      </c>
      <c r="I719" s="125"/>
      <c r="J719" s="125"/>
      <c r="K719" s="125"/>
      <c r="L719" s="125"/>
      <c r="M719" s="125"/>
      <c r="N719" s="125"/>
      <c r="O719" s="125"/>
      <c r="P719" s="120"/>
    </row>
    <row r="720" spans="2:16" ht="13.5" thickBot="1" x14ac:dyDescent="0.25">
      <c r="B720" s="120"/>
      <c r="C720" s="127"/>
      <c r="D720" s="120"/>
      <c r="E720" s="120"/>
      <c r="F720" s="120"/>
      <c r="G720" s="120"/>
      <c r="H720" s="146">
        <v>0.19</v>
      </c>
      <c r="I720" s="125"/>
      <c r="J720" s="125"/>
      <c r="K720" s="125"/>
      <c r="L720" s="125"/>
      <c r="M720" s="125"/>
      <c r="N720" s="125"/>
      <c r="O720" s="125"/>
      <c r="P720" s="120"/>
    </row>
    <row r="721" spans="2:16" ht="13.5" thickBot="1" x14ac:dyDescent="0.25">
      <c r="B721" s="120"/>
      <c r="C721" s="127"/>
      <c r="D721" s="120"/>
      <c r="E721" s="120"/>
      <c r="F721" s="120"/>
      <c r="G721" s="120"/>
      <c r="H721" s="146">
        <v>0.19</v>
      </c>
      <c r="I721" s="125"/>
      <c r="J721" s="125"/>
      <c r="K721" s="125"/>
      <c r="L721" s="125"/>
      <c r="M721" s="125"/>
      <c r="N721" s="125"/>
      <c r="O721" s="125"/>
      <c r="P721" s="120"/>
    </row>
    <row r="722" spans="2:16" ht="13.5" thickBot="1" x14ac:dyDescent="0.25">
      <c r="B722" s="120"/>
      <c r="C722" s="127"/>
      <c r="D722" s="120"/>
      <c r="E722" s="120"/>
      <c r="F722" s="120"/>
      <c r="G722" s="120"/>
      <c r="H722" s="146">
        <v>0.19</v>
      </c>
      <c r="I722" s="125"/>
      <c r="J722" s="125"/>
      <c r="K722" s="125"/>
      <c r="L722" s="125"/>
      <c r="M722" s="125"/>
      <c r="N722" s="125"/>
      <c r="O722" s="125"/>
      <c r="P722" s="120"/>
    </row>
    <row r="723" spans="2:16" ht="13.5" thickBot="1" x14ac:dyDescent="0.25">
      <c r="B723" s="120"/>
      <c r="C723" s="127"/>
      <c r="D723" s="120"/>
      <c r="E723" s="120"/>
      <c r="F723" s="120"/>
      <c r="G723" s="120"/>
      <c r="H723" s="146">
        <v>0.19</v>
      </c>
      <c r="I723" s="125"/>
      <c r="J723" s="125"/>
      <c r="K723" s="125"/>
      <c r="L723" s="125"/>
      <c r="M723" s="125"/>
      <c r="N723" s="125"/>
      <c r="O723" s="125"/>
      <c r="P723" s="120"/>
    </row>
    <row r="724" spans="2:16" ht="13.5" thickBot="1" x14ac:dyDescent="0.25">
      <c r="B724" s="120"/>
      <c r="C724" s="127"/>
      <c r="D724" s="120"/>
      <c r="E724" s="120"/>
      <c r="F724" s="120"/>
      <c r="G724" s="120"/>
      <c r="H724" s="146">
        <v>0.19</v>
      </c>
      <c r="I724" s="125"/>
      <c r="J724" s="125"/>
      <c r="K724" s="125"/>
      <c r="L724" s="125"/>
      <c r="M724" s="125"/>
      <c r="N724" s="125"/>
      <c r="O724" s="125"/>
      <c r="P724" s="120"/>
    </row>
    <row r="725" spans="2:16" ht="13.5" thickBot="1" x14ac:dyDescent="0.25">
      <c r="B725" s="120"/>
      <c r="C725" s="127"/>
      <c r="D725" s="120"/>
      <c r="E725" s="120"/>
      <c r="F725" s="120"/>
      <c r="G725" s="120"/>
      <c r="H725" s="146">
        <v>0.19</v>
      </c>
      <c r="I725" s="125"/>
      <c r="J725" s="125"/>
      <c r="K725" s="125"/>
      <c r="L725" s="125"/>
      <c r="M725" s="125"/>
      <c r="N725" s="125"/>
      <c r="O725" s="125"/>
      <c r="P725" s="120"/>
    </row>
    <row r="726" spans="2:16" ht="13.5" thickBot="1" x14ac:dyDescent="0.25">
      <c r="B726" s="120"/>
      <c r="C726" s="127"/>
      <c r="D726" s="120"/>
      <c r="E726" s="120"/>
      <c r="F726" s="120"/>
      <c r="G726" s="120"/>
      <c r="H726" s="146">
        <v>0.19</v>
      </c>
      <c r="I726" s="125"/>
      <c r="J726" s="125"/>
      <c r="K726" s="125"/>
      <c r="L726" s="125"/>
      <c r="M726" s="125"/>
      <c r="N726" s="125"/>
      <c r="O726" s="125"/>
      <c r="P726" s="120"/>
    </row>
    <row r="727" spans="2:16" ht="13.5" thickBot="1" x14ac:dyDescent="0.25">
      <c r="B727" s="120"/>
      <c r="C727" s="127"/>
      <c r="D727" s="120"/>
      <c r="E727" s="120"/>
      <c r="F727" s="120"/>
      <c r="G727" s="120"/>
      <c r="H727" s="146">
        <v>0.19</v>
      </c>
      <c r="I727" s="125"/>
      <c r="J727" s="125"/>
      <c r="K727" s="125"/>
      <c r="L727" s="125"/>
      <c r="M727" s="125"/>
      <c r="N727" s="125"/>
      <c r="O727" s="125"/>
      <c r="P727" s="120"/>
    </row>
    <row r="728" spans="2:16" ht="13.5" thickBot="1" x14ac:dyDescent="0.25">
      <c r="B728" s="120"/>
      <c r="C728" s="127"/>
      <c r="D728" s="120"/>
      <c r="E728" s="120"/>
      <c r="F728" s="120"/>
      <c r="G728" s="120"/>
      <c r="H728" s="146">
        <v>0.19</v>
      </c>
      <c r="I728" s="125"/>
      <c r="J728" s="125"/>
      <c r="K728" s="125"/>
      <c r="L728" s="125"/>
      <c r="M728" s="125"/>
      <c r="N728" s="125"/>
      <c r="O728" s="125"/>
      <c r="P728" s="120"/>
    </row>
    <row r="729" spans="2:16" ht="13.5" thickBot="1" x14ac:dyDescent="0.25">
      <c r="B729" s="120"/>
      <c r="C729" s="127"/>
      <c r="D729" s="120"/>
      <c r="E729" s="120"/>
      <c r="F729" s="120"/>
      <c r="G729" s="120"/>
      <c r="H729" s="146">
        <v>0.19</v>
      </c>
      <c r="I729" s="125"/>
      <c r="J729" s="125"/>
      <c r="K729" s="125"/>
      <c r="L729" s="125"/>
      <c r="M729" s="125"/>
      <c r="N729" s="125"/>
      <c r="O729" s="125"/>
      <c r="P729" s="120"/>
    </row>
    <row r="730" spans="2:16" ht="13.5" thickBot="1" x14ac:dyDescent="0.25">
      <c r="B730" s="120"/>
      <c r="C730" s="127"/>
      <c r="D730" s="120"/>
      <c r="E730" s="120"/>
      <c r="F730" s="120"/>
      <c r="G730" s="120"/>
      <c r="H730" s="146">
        <v>0.19</v>
      </c>
      <c r="I730" s="125"/>
      <c r="J730" s="125"/>
      <c r="K730" s="125"/>
      <c r="L730" s="125"/>
      <c r="M730" s="125"/>
      <c r="N730" s="125"/>
      <c r="O730" s="125"/>
      <c r="P730" s="120"/>
    </row>
    <row r="731" spans="2:16" ht="13.5" thickBot="1" x14ac:dyDescent="0.25">
      <c r="B731" s="120"/>
      <c r="C731" s="127"/>
      <c r="D731" s="120"/>
      <c r="E731" s="120"/>
      <c r="F731" s="120"/>
      <c r="G731" s="120"/>
      <c r="H731" s="146">
        <v>0.19</v>
      </c>
      <c r="I731" s="125"/>
      <c r="J731" s="125"/>
      <c r="K731" s="125"/>
      <c r="L731" s="125"/>
      <c r="M731" s="125"/>
      <c r="N731" s="125"/>
      <c r="O731" s="125"/>
      <c r="P731" s="120"/>
    </row>
    <row r="732" spans="2:16" ht="13.5" thickBot="1" x14ac:dyDescent="0.25">
      <c r="B732" s="120"/>
      <c r="C732" s="127"/>
      <c r="D732" s="120"/>
      <c r="E732" s="120"/>
      <c r="F732" s="120"/>
      <c r="G732" s="120"/>
      <c r="H732" s="146">
        <v>0.19</v>
      </c>
      <c r="I732" s="125"/>
      <c r="J732" s="125"/>
      <c r="K732" s="125"/>
      <c r="L732" s="125"/>
      <c r="M732" s="125"/>
      <c r="N732" s="125"/>
      <c r="O732" s="125"/>
      <c r="P732" s="120"/>
    </row>
    <row r="733" spans="2:16" ht="13.5" thickBot="1" x14ac:dyDescent="0.25">
      <c r="B733" s="120"/>
      <c r="C733" s="127"/>
      <c r="D733" s="120"/>
      <c r="E733" s="120"/>
      <c r="F733" s="120"/>
      <c r="G733" s="120"/>
      <c r="H733" s="146">
        <v>0.19</v>
      </c>
      <c r="I733" s="125"/>
      <c r="J733" s="125"/>
      <c r="K733" s="125"/>
      <c r="L733" s="125"/>
      <c r="M733" s="125"/>
      <c r="N733" s="125"/>
      <c r="O733" s="125"/>
      <c r="P733" s="120"/>
    </row>
    <row r="734" spans="2:16" ht="13.5" thickBot="1" x14ac:dyDescent="0.25">
      <c r="B734" s="120"/>
      <c r="C734" s="127"/>
      <c r="D734" s="120"/>
      <c r="E734" s="120"/>
      <c r="F734" s="120"/>
      <c r="G734" s="120"/>
      <c r="H734" s="146">
        <v>0.19</v>
      </c>
      <c r="I734" s="125"/>
      <c r="J734" s="125"/>
      <c r="K734" s="125"/>
      <c r="L734" s="125"/>
      <c r="M734" s="125"/>
      <c r="N734" s="125"/>
      <c r="O734" s="125"/>
      <c r="P734" s="120"/>
    </row>
    <row r="735" spans="2:16" ht="13.5" thickBot="1" x14ac:dyDescent="0.25">
      <c r="B735" s="120"/>
      <c r="C735" s="127"/>
      <c r="D735" s="120"/>
      <c r="E735" s="120"/>
      <c r="F735" s="120"/>
      <c r="G735" s="120"/>
      <c r="H735" s="146">
        <v>0.19</v>
      </c>
      <c r="I735" s="125"/>
      <c r="J735" s="125"/>
      <c r="K735" s="125"/>
      <c r="L735" s="125"/>
      <c r="M735" s="125"/>
      <c r="N735" s="125"/>
      <c r="O735" s="125"/>
      <c r="P735" s="120"/>
    </row>
    <row r="736" spans="2:16" ht="13.5" thickBot="1" x14ac:dyDescent="0.25">
      <c r="B736" s="120"/>
      <c r="C736" s="127"/>
      <c r="D736" s="120"/>
      <c r="E736" s="120"/>
      <c r="F736" s="120"/>
      <c r="G736" s="120"/>
      <c r="H736" s="146">
        <v>0.19</v>
      </c>
      <c r="I736" s="125"/>
      <c r="J736" s="125"/>
      <c r="K736" s="125"/>
      <c r="L736" s="125"/>
      <c r="M736" s="125"/>
      <c r="N736" s="125"/>
      <c r="O736" s="125"/>
      <c r="P736" s="120"/>
    </row>
    <row r="737" spans="2:16" ht="13.5" thickBot="1" x14ac:dyDescent="0.25">
      <c r="B737" s="120"/>
      <c r="C737" s="127"/>
      <c r="D737" s="120"/>
      <c r="E737" s="120"/>
      <c r="F737" s="120"/>
      <c r="G737" s="120"/>
      <c r="H737" s="146">
        <v>0.19</v>
      </c>
      <c r="I737" s="125"/>
      <c r="J737" s="125"/>
      <c r="K737" s="125"/>
      <c r="L737" s="125"/>
      <c r="M737" s="125"/>
      <c r="N737" s="125"/>
      <c r="O737" s="125"/>
      <c r="P737" s="120"/>
    </row>
    <row r="738" spans="2:16" ht="13.5" thickBot="1" x14ac:dyDescent="0.25">
      <c r="B738" s="120"/>
      <c r="C738" s="127"/>
      <c r="D738" s="120"/>
      <c r="E738" s="120"/>
      <c r="F738" s="120"/>
      <c r="G738" s="120"/>
      <c r="H738" s="146">
        <v>0.19</v>
      </c>
      <c r="I738" s="125"/>
      <c r="J738" s="125"/>
      <c r="K738" s="125"/>
      <c r="L738" s="125"/>
      <c r="M738" s="125"/>
      <c r="N738" s="125"/>
      <c r="O738" s="125"/>
      <c r="P738" s="120"/>
    </row>
    <row r="739" spans="2:16" ht="13.5" thickBot="1" x14ac:dyDescent="0.25">
      <c r="B739" s="120"/>
      <c r="C739" s="127"/>
      <c r="D739" s="120"/>
      <c r="E739" s="120"/>
      <c r="F739" s="120"/>
      <c r="G739" s="120"/>
      <c r="H739" s="146">
        <v>0.19</v>
      </c>
      <c r="I739" s="125"/>
      <c r="J739" s="125"/>
      <c r="K739" s="125"/>
      <c r="L739" s="125"/>
      <c r="M739" s="125"/>
      <c r="N739" s="125"/>
      <c r="O739" s="125"/>
      <c r="P739" s="120"/>
    </row>
    <row r="740" spans="2:16" ht="13.5" thickBot="1" x14ac:dyDescent="0.25">
      <c r="B740" s="120"/>
      <c r="C740" s="127"/>
      <c r="D740" s="120"/>
      <c r="E740" s="120"/>
      <c r="F740" s="120"/>
      <c r="G740" s="120"/>
      <c r="H740" s="146">
        <v>0.19</v>
      </c>
      <c r="I740" s="125"/>
      <c r="J740" s="125"/>
      <c r="K740" s="125"/>
      <c r="L740" s="125"/>
      <c r="M740" s="125"/>
      <c r="N740" s="125"/>
      <c r="O740" s="125"/>
      <c r="P740" s="120"/>
    </row>
    <row r="741" spans="2:16" ht="13.5" thickBot="1" x14ac:dyDescent="0.25">
      <c r="B741" s="120"/>
      <c r="C741" s="127"/>
      <c r="D741" s="120"/>
      <c r="E741" s="120"/>
      <c r="F741" s="120"/>
      <c r="G741" s="120"/>
      <c r="H741" s="146">
        <v>0.19</v>
      </c>
      <c r="I741" s="125"/>
      <c r="J741" s="125"/>
      <c r="K741" s="125"/>
      <c r="L741" s="125"/>
      <c r="M741" s="125"/>
      <c r="N741" s="125"/>
      <c r="O741" s="125"/>
      <c r="P741" s="120"/>
    </row>
    <row r="742" spans="2:16" ht="13.5" thickBot="1" x14ac:dyDescent="0.25">
      <c r="B742" s="120"/>
      <c r="C742" s="127"/>
      <c r="D742" s="120"/>
      <c r="E742" s="120"/>
      <c r="F742" s="120"/>
      <c r="G742" s="120"/>
      <c r="H742" s="146">
        <v>0.19</v>
      </c>
      <c r="I742" s="125"/>
      <c r="J742" s="125"/>
      <c r="K742" s="125"/>
      <c r="L742" s="125"/>
      <c r="M742" s="125"/>
      <c r="N742" s="125"/>
      <c r="O742" s="125"/>
      <c r="P742" s="120"/>
    </row>
    <row r="743" spans="2:16" ht="13.5" thickBot="1" x14ac:dyDescent="0.25">
      <c r="B743" s="120"/>
      <c r="C743" s="127"/>
      <c r="D743" s="120"/>
      <c r="E743" s="120"/>
      <c r="F743" s="120"/>
      <c r="G743" s="120"/>
      <c r="H743" s="146">
        <v>0.19</v>
      </c>
      <c r="I743" s="125"/>
      <c r="J743" s="125"/>
      <c r="K743" s="125"/>
      <c r="L743" s="125"/>
      <c r="M743" s="125"/>
      <c r="N743" s="125"/>
      <c r="O743" s="125"/>
      <c r="P743" s="120"/>
    </row>
    <row r="744" spans="2:16" ht="13.5" thickBot="1" x14ac:dyDescent="0.25">
      <c r="B744" s="120"/>
      <c r="C744" s="127"/>
      <c r="D744" s="120"/>
      <c r="E744" s="120"/>
      <c r="F744" s="120"/>
      <c r="G744" s="120"/>
      <c r="H744" s="146">
        <v>0.19</v>
      </c>
      <c r="I744" s="125"/>
      <c r="J744" s="125"/>
      <c r="K744" s="125"/>
      <c r="L744" s="125"/>
      <c r="M744" s="125"/>
      <c r="N744" s="125"/>
      <c r="O744" s="125"/>
      <c r="P744" s="120"/>
    </row>
    <row r="745" spans="2:16" ht="13.5" thickBot="1" x14ac:dyDescent="0.25">
      <c r="B745" s="120"/>
      <c r="C745" s="127"/>
      <c r="D745" s="120"/>
      <c r="E745" s="120"/>
      <c r="F745" s="120"/>
      <c r="G745" s="120"/>
      <c r="H745" s="146">
        <v>0.19</v>
      </c>
      <c r="I745" s="125"/>
      <c r="J745" s="125"/>
      <c r="K745" s="125"/>
      <c r="L745" s="125"/>
      <c r="M745" s="125"/>
      <c r="N745" s="125"/>
      <c r="O745" s="125"/>
      <c r="P745" s="120"/>
    </row>
    <row r="746" spans="2:16" ht="13.5" thickBot="1" x14ac:dyDescent="0.25">
      <c r="B746" s="120"/>
      <c r="C746" s="127"/>
      <c r="D746" s="120"/>
      <c r="E746" s="120"/>
      <c r="F746" s="120"/>
      <c r="G746" s="120"/>
      <c r="H746" s="146">
        <v>0.19</v>
      </c>
      <c r="I746" s="125"/>
      <c r="J746" s="125"/>
      <c r="K746" s="125"/>
      <c r="L746" s="125"/>
      <c r="M746" s="125"/>
      <c r="N746" s="125"/>
      <c r="O746" s="125"/>
      <c r="P746" s="120"/>
    </row>
    <row r="747" spans="2:16" ht="13.5" thickBot="1" x14ac:dyDescent="0.25">
      <c r="B747" s="120"/>
      <c r="C747" s="127"/>
      <c r="D747" s="120"/>
      <c r="E747" s="120"/>
      <c r="F747" s="120"/>
      <c r="G747" s="120"/>
      <c r="H747" s="146">
        <v>0.19</v>
      </c>
      <c r="I747" s="125"/>
      <c r="J747" s="125"/>
      <c r="K747" s="125"/>
      <c r="L747" s="125"/>
      <c r="M747" s="125"/>
      <c r="N747" s="125"/>
      <c r="O747" s="125"/>
      <c r="P747" s="120"/>
    </row>
    <row r="748" spans="2:16" ht="13.5" thickBot="1" x14ac:dyDescent="0.25">
      <c r="B748" s="120"/>
      <c r="C748" s="127"/>
      <c r="D748" s="120"/>
      <c r="E748" s="120"/>
      <c r="F748" s="120"/>
      <c r="G748" s="120"/>
      <c r="H748" s="146">
        <v>0.19</v>
      </c>
      <c r="I748" s="125"/>
      <c r="J748" s="125"/>
      <c r="K748" s="125"/>
      <c r="L748" s="125"/>
      <c r="M748" s="125"/>
      <c r="N748" s="125"/>
      <c r="O748" s="125"/>
      <c r="P748" s="120"/>
    </row>
    <row r="749" spans="2:16" ht="13.5" thickBot="1" x14ac:dyDescent="0.25">
      <c r="B749" s="120"/>
      <c r="C749" s="127"/>
      <c r="D749" s="120"/>
      <c r="E749" s="120"/>
      <c r="F749" s="120"/>
      <c r="G749" s="120"/>
      <c r="H749" s="146">
        <v>0.19</v>
      </c>
      <c r="I749" s="125"/>
      <c r="J749" s="125"/>
      <c r="K749" s="125"/>
      <c r="L749" s="125"/>
      <c r="M749" s="125"/>
      <c r="N749" s="125"/>
      <c r="O749" s="125"/>
      <c r="P749" s="120"/>
    </row>
    <row r="750" spans="2:16" ht="13.5" thickBot="1" x14ac:dyDescent="0.25">
      <c r="B750" s="120"/>
      <c r="C750" s="127"/>
      <c r="D750" s="120"/>
      <c r="E750" s="120"/>
      <c r="F750" s="120"/>
      <c r="G750" s="120"/>
      <c r="H750" s="146">
        <v>0.19</v>
      </c>
      <c r="I750" s="125"/>
      <c r="J750" s="125"/>
      <c r="K750" s="125"/>
      <c r="L750" s="125"/>
      <c r="M750" s="125"/>
      <c r="N750" s="125"/>
      <c r="O750" s="125"/>
      <c r="P750" s="120"/>
    </row>
    <row r="751" spans="2:16" ht="13.5" thickBot="1" x14ac:dyDescent="0.25">
      <c r="B751" s="120"/>
      <c r="C751" s="127"/>
      <c r="D751" s="120"/>
      <c r="E751" s="120"/>
      <c r="F751" s="120"/>
      <c r="G751" s="120"/>
      <c r="H751" s="146">
        <v>0.19</v>
      </c>
      <c r="I751" s="125"/>
      <c r="J751" s="125"/>
      <c r="K751" s="125"/>
      <c r="L751" s="125"/>
      <c r="M751" s="125"/>
      <c r="N751" s="125"/>
      <c r="O751" s="125"/>
      <c r="P751" s="120"/>
    </row>
    <row r="752" spans="2:16" ht="13.5" thickBot="1" x14ac:dyDescent="0.25">
      <c r="B752" s="120"/>
      <c r="C752" s="127"/>
      <c r="D752" s="120"/>
      <c r="E752" s="120"/>
      <c r="F752" s="120"/>
      <c r="G752" s="120"/>
      <c r="H752" s="146">
        <v>0.19</v>
      </c>
      <c r="I752" s="125"/>
      <c r="J752" s="125"/>
      <c r="K752" s="125"/>
      <c r="L752" s="125"/>
      <c r="M752" s="125"/>
      <c r="N752" s="125"/>
      <c r="O752" s="125"/>
      <c r="P752" s="120"/>
    </row>
    <row r="753" spans="2:16" ht="13.5" thickBot="1" x14ac:dyDescent="0.25">
      <c r="B753" s="120"/>
      <c r="C753" s="127"/>
      <c r="D753" s="120"/>
      <c r="E753" s="120"/>
      <c r="F753" s="120"/>
      <c r="G753" s="120"/>
      <c r="H753" s="146">
        <v>0.19</v>
      </c>
      <c r="I753" s="125"/>
      <c r="J753" s="125"/>
      <c r="K753" s="125"/>
      <c r="L753" s="125"/>
      <c r="M753" s="125"/>
      <c r="N753" s="125"/>
      <c r="O753" s="125"/>
      <c r="P753" s="120"/>
    </row>
    <row r="754" spans="2:16" ht="13.5" thickBot="1" x14ac:dyDescent="0.25">
      <c r="B754" s="120"/>
      <c r="C754" s="127"/>
      <c r="D754" s="120"/>
      <c r="E754" s="120"/>
      <c r="F754" s="120"/>
      <c r="G754" s="120"/>
      <c r="H754" s="146">
        <v>0.19</v>
      </c>
      <c r="I754" s="125"/>
      <c r="J754" s="125"/>
      <c r="K754" s="125"/>
      <c r="L754" s="125"/>
      <c r="M754" s="125"/>
      <c r="N754" s="125"/>
      <c r="O754" s="125"/>
      <c r="P754" s="120"/>
    </row>
    <row r="755" spans="2:16" ht="13.5" thickBot="1" x14ac:dyDescent="0.25">
      <c r="B755" s="120"/>
      <c r="C755" s="127"/>
      <c r="D755" s="120"/>
      <c r="E755" s="120"/>
      <c r="F755" s="120"/>
      <c r="G755" s="120"/>
      <c r="H755" s="146">
        <v>0.19</v>
      </c>
      <c r="I755" s="125"/>
      <c r="J755" s="125"/>
      <c r="K755" s="125"/>
      <c r="L755" s="125"/>
      <c r="M755" s="125"/>
      <c r="N755" s="125"/>
      <c r="O755" s="125"/>
      <c r="P755" s="120"/>
    </row>
    <row r="756" spans="2:16" ht="13.5" thickBot="1" x14ac:dyDescent="0.25">
      <c r="B756" s="120"/>
      <c r="C756" s="127"/>
      <c r="D756" s="120"/>
      <c r="E756" s="120"/>
      <c r="F756" s="120"/>
      <c r="G756" s="120"/>
      <c r="H756" s="146">
        <v>0.19</v>
      </c>
      <c r="I756" s="125"/>
      <c r="J756" s="125"/>
      <c r="K756" s="125"/>
      <c r="L756" s="125"/>
      <c r="M756" s="125"/>
      <c r="N756" s="125"/>
      <c r="O756" s="125"/>
      <c r="P756" s="120"/>
    </row>
    <row r="757" spans="2:16" ht="13.5" thickBot="1" x14ac:dyDescent="0.25">
      <c r="B757" s="120"/>
      <c r="C757" s="127"/>
      <c r="D757" s="120"/>
      <c r="E757" s="120"/>
      <c r="F757" s="120"/>
      <c r="G757" s="120"/>
      <c r="H757" s="146">
        <v>0.19</v>
      </c>
      <c r="I757" s="125"/>
      <c r="J757" s="125"/>
      <c r="K757" s="125"/>
      <c r="L757" s="125"/>
      <c r="M757" s="125"/>
      <c r="N757" s="125"/>
      <c r="O757" s="125"/>
      <c r="P757" s="120"/>
    </row>
    <row r="758" spans="2:16" ht="13.5" thickBot="1" x14ac:dyDescent="0.25">
      <c r="B758" s="120"/>
      <c r="C758" s="127"/>
      <c r="D758" s="120"/>
      <c r="E758" s="120"/>
      <c r="F758" s="120"/>
      <c r="G758" s="120"/>
      <c r="H758" s="146">
        <v>0.19</v>
      </c>
      <c r="I758" s="125"/>
      <c r="J758" s="125"/>
      <c r="K758" s="125"/>
      <c r="L758" s="125"/>
      <c r="M758" s="125"/>
      <c r="N758" s="125"/>
      <c r="O758" s="125"/>
      <c r="P758" s="120"/>
    </row>
    <row r="759" spans="2:16" ht="13.5" thickBot="1" x14ac:dyDescent="0.25">
      <c r="B759" s="120"/>
      <c r="C759" s="127"/>
      <c r="D759" s="120"/>
      <c r="E759" s="120"/>
      <c r="F759" s="120"/>
      <c r="G759" s="120"/>
      <c r="H759" s="146">
        <v>0.19</v>
      </c>
      <c r="I759" s="125"/>
      <c r="J759" s="125"/>
      <c r="K759" s="125"/>
      <c r="L759" s="125"/>
      <c r="M759" s="125"/>
      <c r="N759" s="125"/>
      <c r="O759" s="125"/>
      <c r="P759" s="120"/>
    </row>
    <row r="760" spans="2:16" ht="13.5" thickBot="1" x14ac:dyDescent="0.25">
      <c r="B760" s="120"/>
      <c r="C760" s="127"/>
      <c r="D760" s="120"/>
      <c r="E760" s="120"/>
      <c r="F760" s="120"/>
      <c r="G760" s="120"/>
      <c r="H760" s="146">
        <v>0.19</v>
      </c>
      <c r="I760" s="125"/>
      <c r="J760" s="125"/>
      <c r="K760" s="125"/>
      <c r="L760" s="125"/>
      <c r="M760" s="125"/>
      <c r="N760" s="125"/>
      <c r="O760" s="125"/>
      <c r="P760" s="120"/>
    </row>
    <row r="761" spans="2:16" ht="13.5" thickBot="1" x14ac:dyDescent="0.25">
      <c r="B761" s="120"/>
      <c r="C761" s="127"/>
      <c r="D761" s="120"/>
      <c r="E761" s="120"/>
      <c r="F761" s="120"/>
      <c r="G761" s="120"/>
      <c r="H761" s="146">
        <v>0.19</v>
      </c>
      <c r="I761" s="125"/>
      <c r="J761" s="125"/>
      <c r="K761" s="125"/>
      <c r="L761" s="125"/>
      <c r="M761" s="125"/>
      <c r="N761" s="125"/>
      <c r="O761" s="125"/>
      <c r="P761" s="120"/>
    </row>
    <row r="762" spans="2:16" ht="13.5" thickBot="1" x14ac:dyDescent="0.25">
      <c r="B762" s="120"/>
      <c r="C762" s="127"/>
      <c r="D762" s="120"/>
      <c r="E762" s="120"/>
      <c r="F762" s="120"/>
      <c r="G762" s="120"/>
      <c r="H762" s="146">
        <v>0.19</v>
      </c>
      <c r="I762" s="125"/>
      <c r="J762" s="125"/>
      <c r="K762" s="125"/>
      <c r="L762" s="125"/>
      <c r="M762" s="125"/>
      <c r="N762" s="125"/>
      <c r="O762" s="125"/>
      <c r="P762" s="120"/>
    </row>
    <row r="763" spans="2:16" ht="13.5" thickBot="1" x14ac:dyDescent="0.25">
      <c r="B763" s="120"/>
      <c r="C763" s="127"/>
      <c r="D763" s="120"/>
      <c r="E763" s="120"/>
      <c r="F763" s="120"/>
      <c r="G763" s="120"/>
      <c r="H763" s="146">
        <v>0.19</v>
      </c>
      <c r="I763" s="125"/>
      <c r="J763" s="125"/>
      <c r="K763" s="125"/>
      <c r="L763" s="125"/>
      <c r="M763" s="125"/>
      <c r="N763" s="125"/>
      <c r="O763" s="125"/>
      <c r="P763" s="120"/>
    </row>
    <row r="764" spans="2:16" ht="13.5" thickBot="1" x14ac:dyDescent="0.25">
      <c r="B764" s="120"/>
      <c r="C764" s="127"/>
      <c r="D764" s="120"/>
      <c r="E764" s="120"/>
      <c r="F764" s="120"/>
      <c r="G764" s="120"/>
      <c r="H764" s="146">
        <v>0.19</v>
      </c>
      <c r="I764" s="125"/>
      <c r="J764" s="125"/>
      <c r="K764" s="125"/>
      <c r="L764" s="125"/>
      <c r="M764" s="125"/>
      <c r="N764" s="125"/>
      <c r="O764" s="125"/>
      <c r="P764" s="120"/>
    </row>
    <row r="765" spans="2:16" ht="13.5" thickBot="1" x14ac:dyDescent="0.25">
      <c r="B765" s="120"/>
      <c r="C765" s="127"/>
      <c r="D765" s="120"/>
      <c r="E765" s="120"/>
      <c r="F765" s="120"/>
      <c r="G765" s="120"/>
      <c r="H765" s="146">
        <v>0.19</v>
      </c>
      <c r="I765" s="125"/>
      <c r="J765" s="125"/>
      <c r="K765" s="125"/>
      <c r="L765" s="125"/>
      <c r="M765" s="125"/>
      <c r="N765" s="125"/>
      <c r="O765" s="125"/>
      <c r="P765" s="120"/>
    </row>
    <row r="766" spans="2:16" ht="13.5" thickBot="1" x14ac:dyDescent="0.25">
      <c r="B766" s="120"/>
      <c r="C766" s="127"/>
      <c r="D766" s="120"/>
      <c r="E766" s="120"/>
      <c r="F766" s="120"/>
      <c r="G766" s="120"/>
      <c r="H766" s="146">
        <v>0.19</v>
      </c>
      <c r="I766" s="125"/>
      <c r="J766" s="125"/>
      <c r="K766" s="125"/>
      <c r="L766" s="125"/>
      <c r="M766" s="125"/>
      <c r="N766" s="125"/>
      <c r="O766" s="125"/>
      <c r="P766" s="120"/>
    </row>
    <row r="767" spans="2:16" ht="13.5" thickBot="1" x14ac:dyDescent="0.25">
      <c r="B767" s="120"/>
      <c r="C767" s="127"/>
      <c r="D767" s="120"/>
      <c r="E767" s="120"/>
      <c r="F767" s="120"/>
      <c r="G767" s="120"/>
      <c r="H767" s="146">
        <v>0.19</v>
      </c>
      <c r="I767" s="125"/>
      <c r="J767" s="125"/>
      <c r="K767" s="125"/>
      <c r="L767" s="125"/>
      <c r="M767" s="125"/>
      <c r="N767" s="125"/>
      <c r="O767" s="125"/>
      <c r="P767" s="120"/>
    </row>
    <row r="768" spans="2:16" ht="13.5" thickBot="1" x14ac:dyDescent="0.25">
      <c r="B768" s="120"/>
      <c r="C768" s="127"/>
      <c r="D768" s="120"/>
      <c r="E768" s="120"/>
      <c r="F768" s="120"/>
      <c r="G768" s="120"/>
      <c r="H768" s="146">
        <v>0.19</v>
      </c>
      <c r="I768" s="125"/>
      <c r="J768" s="125"/>
      <c r="K768" s="125"/>
      <c r="L768" s="125"/>
      <c r="M768" s="125"/>
      <c r="N768" s="125"/>
      <c r="O768" s="125"/>
      <c r="P768" s="120"/>
    </row>
    <row r="769" spans="2:16" ht="13.5" thickBot="1" x14ac:dyDescent="0.25">
      <c r="B769" s="120"/>
      <c r="C769" s="127"/>
      <c r="D769" s="120"/>
      <c r="E769" s="120"/>
      <c r="F769" s="120"/>
      <c r="G769" s="120"/>
      <c r="H769" s="146">
        <v>0.19</v>
      </c>
      <c r="I769" s="125"/>
      <c r="J769" s="125"/>
      <c r="K769" s="125"/>
      <c r="L769" s="125"/>
      <c r="M769" s="125"/>
      <c r="N769" s="125"/>
      <c r="O769" s="125"/>
      <c r="P769" s="120"/>
    </row>
    <row r="770" spans="2:16" ht="13.5" thickBot="1" x14ac:dyDescent="0.25">
      <c r="B770" s="120"/>
      <c r="C770" s="127"/>
      <c r="D770" s="120"/>
      <c r="E770" s="120"/>
      <c r="F770" s="120"/>
      <c r="G770" s="120"/>
      <c r="H770" s="146">
        <v>0.19</v>
      </c>
      <c r="I770" s="125"/>
      <c r="J770" s="125"/>
      <c r="K770" s="125"/>
      <c r="L770" s="125"/>
      <c r="M770" s="125"/>
      <c r="N770" s="125"/>
      <c r="O770" s="125"/>
      <c r="P770" s="120"/>
    </row>
    <row r="771" spans="2:16" ht="13.5" thickBot="1" x14ac:dyDescent="0.25">
      <c r="B771" s="120"/>
      <c r="C771" s="127"/>
      <c r="D771" s="120"/>
      <c r="E771" s="120"/>
      <c r="F771" s="120"/>
      <c r="G771" s="120"/>
      <c r="H771" s="146">
        <v>0.19</v>
      </c>
      <c r="I771" s="125"/>
      <c r="J771" s="125"/>
      <c r="K771" s="125"/>
      <c r="L771" s="125"/>
      <c r="M771" s="125"/>
      <c r="N771" s="125"/>
      <c r="O771" s="125"/>
      <c r="P771" s="120"/>
    </row>
    <row r="772" spans="2:16" ht="13.5" thickBot="1" x14ac:dyDescent="0.25">
      <c r="B772" s="120"/>
      <c r="C772" s="127"/>
      <c r="D772" s="120"/>
      <c r="E772" s="120"/>
      <c r="F772" s="120"/>
      <c r="G772" s="120"/>
      <c r="H772" s="146">
        <v>0.19</v>
      </c>
      <c r="I772" s="125"/>
      <c r="J772" s="125"/>
      <c r="K772" s="125"/>
      <c r="L772" s="125"/>
      <c r="M772" s="125"/>
      <c r="N772" s="125"/>
      <c r="O772" s="125"/>
      <c r="P772" s="120"/>
    </row>
    <row r="773" spans="2:16" ht="13.5" thickBot="1" x14ac:dyDescent="0.25">
      <c r="B773" s="120"/>
      <c r="C773" s="127"/>
      <c r="D773" s="120"/>
      <c r="E773" s="120"/>
      <c r="F773" s="120"/>
      <c r="G773" s="120"/>
      <c r="H773" s="146">
        <v>0.19</v>
      </c>
      <c r="I773" s="125"/>
      <c r="J773" s="125"/>
      <c r="K773" s="125"/>
      <c r="L773" s="125"/>
      <c r="M773" s="125"/>
      <c r="N773" s="125"/>
      <c r="O773" s="125"/>
      <c r="P773" s="120"/>
    </row>
    <row r="774" spans="2:16" ht="13.5" thickBot="1" x14ac:dyDescent="0.25">
      <c r="B774" s="120"/>
      <c r="C774" s="127"/>
      <c r="D774" s="120"/>
      <c r="E774" s="120"/>
      <c r="F774" s="120"/>
      <c r="G774" s="120"/>
      <c r="H774" s="146">
        <v>0.19</v>
      </c>
      <c r="I774" s="125"/>
      <c r="J774" s="125"/>
      <c r="K774" s="125"/>
      <c r="L774" s="125"/>
      <c r="M774" s="125"/>
      <c r="N774" s="125"/>
      <c r="O774" s="125"/>
      <c r="P774" s="120"/>
    </row>
    <row r="775" spans="2:16" ht="13.5" thickBot="1" x14ac:dyDescent="0.25">
      <c r="B775" s="120"/>
      <c r="C775" s="127"/>
      <c r="D775" s="120"/>
      <c r="E775" s="120"/>
      <c r="F775" s="120"/>
      <c r="G775" s="120"/>
      <c r="H775" s="146">
        <v>0.19</v>
      </c>
      <c r="I775" s="125"/>
      <c r="J775" s="125"/>
      <c r="K775" s="125"/>
      <c r="L775" s="125"/>
      <c r="M775" s="125"/>
      <c r="N775" s="125"/>
      <c r="O775" s="125"/>
      <c r="P775" s="120"/>
    </row>
    <row r="776" spans="2:16" ht="13.5" thickBot="1" x14ac:dyDescent="0.25">
      <c r="B776" s="120"/>
      <c r="C776" s="127"/>
      <c r="D776" s="120"/>
      <c r="E776" s="120"/>
      <c r="F776" s="120"/>
      <c r="G776" s="120"/>
      <c r="H776" s="146">
        <v>0.19</v>
      </c>
      <c r="I776" s="125"/>
      <c r="J776" s="125"/>
      <c r="K776" s="125"/>
      <c r="L776" s="125"/>
      <c r="M776" s="125"/>
      <c r="N776" s="125"/>
      <c r="O776" s="125"/>
      <c r="P776" s="120"/>
    </row>
    <row r="777" spans="2:16" ht="13.5" thickBot="1" x14ac:dyDescent="0.25">
      <c r="B777" s="120"/>
      <c r="C777" s="127"/>
      <c r="D777" s="120"/>
      <c r="E777" s="120"/>
      <c r="F777" s="120"/>
      <c r="G777" s="120"/>
      <c r="H777" s="146">
        <v>0.19</v>
      </c>
      <c r="I777" s="125"/>
      <c r="J777" s="125"/>
      <c r="K777" s="125"/>
      <c r="L777" s="125"/>
      <c r="M777" s="125"/>
      <c r="N777" s="125"/>
      <c r="O777" s="125"/>
      <c r="P777" s="120"/>
    </row>
    <row r="778" spans="2:16" ht="13.5" thickBot="1" x14ac:dyDescent="0.25">
      <c r="B778" s="120"/>
      <c r="C778" s="127"/>
      <c r="D778" s="120"/>
      <c r="E778" s="120"/>
      <c r="F778" s="120"/>
      <c r="G778" s="120"/>
      <c r="H778" s="146">
        <v>0.19</v>
      </c>
      <c r="I778" s="125"/>
      <c r="J778" s="125"/>
      <c r="K778" s="125"/>
      <c r="L778" s="125"/>
      <c r="M778" s="125"/>
      <c r="N778" s="125"/>
      <c r="O778" s="125"/>
      <c r="P778" s="120"/>
    </row>
    <row r="779" spans="2:16" ht="13.5" thickBot="1" x14ac:dyDescent="0.25">
      <c r="B779" s="120"/>
      <c r="C779" s="127"/>
      <c r="D779" s="120"/>
      <c r="E779" s="120"/>
      <c r="F779" s="120"/>
      <c r="G779" s="120"/>
      <c r="H779" s="146">
        <v>0.19</v>
      </c>
      <c r="I779" s="125"/>
      <c r="J779" s="125"/>
      <c r="K779" s="125"/>
      <c r="L779" s="125"/>
      <c r="M779" s="125"/>
      <c r="N779" s="125"/>
      <c r="O779" s="125"/>
      <c r="P779" s="120"/>
    </row>
    <row r="780" spans="2:16" ht="13.5" thickBot="1" x14ac:dyDescent="0.25">
      <c r="B780" s="120"/>
      <c r="C780" s="127"/>
      <c r="D780" s="120"/>
      <c r="E780" s="120"/>
      <c r="F780" s="120"/>
      <c r="G780" s="120"/>
      <c r="H780" s="146">
        <v>0.19</v>
      </c>
      <c r="I780" s="125"/>
      <c r="J780" s="125"/>
      <c r="K780" s="125"/>
      <c r="L780" s="125"/>
      <c r="M780" s="125"/>
      <c r="N780" s="125"/>
      <c r="O780" s="125"/>
      <c r="P780" s="120"/>
    </row>
    <row r="781" spans="2:16" ht="13.5" thickBot="1" x14ac:dyDescent="0.25">
      <c r="B781" s="120"/>
      <c r="C781" s="127"/>
      <c r="D781" s="120"/>
      <c r="E781" s="120"/>
      <c r="F781" s="120"/>
      <c r="G781" s="120"/>
      <c r="H781" s="146">
        <v>0.19</v>
      </c>
      <c r="I781" s="125"/>
      <c r="J781" s="125"/>
      <c r="K781" s="125"/>
      <c r="L781" s="125"/>
      <c r="M781" s="125"/>
      <c r="N781" s="125"/>
      <c r="O781" s="125"/>
      <c r="P781" s="120"/>
    </row>
    <row r="782" spans="2:16" ht="13.5" thickBot="1" x14ac:dyDescent="0.25">
      <c r="B782" s="120"/>
      <c r="C782" s="127"/>
      <c r="D782" s="120"/>
      <c r="E782" s="120"/>
      <c r="F782" s="120"/>
      <c r="G782" s="120"/>
      <c r="H782" s="146">
        <v>0.19</v>
      </c>
      <c r="I782" s="125"/>
      <c r="J782" s="125"/>
      <c r="K782" s="125"/>
      <c r="L782" s="125"/>
      <c r="M782" s="125"/>
      <c r="N782" s="125"/>
      <c r="O782" s="125"/>
      <c r="P782" s="120"/>
    </row>
    <row r="783" spans="2:16" ht="13.5" thickBot="1" x14ac:dyDescent="0.25">
      <c r="B783" s="120"/>
      <c r="C783" s="127"/>
      <c r="D783" s="120"/>
      <c r="E783" s="120"/>
      <c r="F783" s="120"/>
      <c r="G783" s="120"/>
      <c r="H783" s="146">
        <v>0.19</v>
      </c>
      <c r="I783" s="125"/>
      <c r="J783" s="125"/>
      <c r="K783" s="125"/>
      <c r="L783" s="125"/>
      <c r="M783" s="125"/>
      <c r="N783" s="125"/>
      <c r="O783" s="125"/>
      <c r="P783" s="120"/>
    </row>
    <row r="784" spans="2:16" ht="13.5" thickBot="1" x14ac:dyDescent="0.25">
      <c r="B784" s="120"/>
      <c r="C784" s="127"/>
      <c r="D784" s="120"/>
      <c r="E784" s="120"/>
      <c r="F784" s="120"/>
      <c r="G784" s="120"/>
      <c r="H784" s="146">
        <v>0.19</v>
      </c>
      <c r="I784" s="125"/>
      <c r="J784" s="125"/>
      <c r="K784" s="125"/>
      <c r="L784" s="125"/>
      <c r="M784" s="125"/>
      <c r="N784" s="125"/>
      <c r="O784" s="125"/>
      <c r="P784" s="120"/>
    </row>
    <row r="785" spans="2:16" ht="13.5" thickBot="1" x14ac:dyDescent="0.25">
      <c r="B785" s="120"/>
      <c r="C785" s="127"/>
      <c r="D785" s="120"/>
      <c r="E785" s="120"/>
      <c r="F785" s="120"/>
      <c r="G785" s="120"/>
      <c r="H785" s="146">
        <v>0.19</v>
      </c>
      <c r="I785" s="125"/>
      <c r="J785" s="125"/>
      <c r="K785" s="125"/>
      <c r="L785" s="125"/>
      <c r="M785" s="125"/>
      <c r="N785" s="125"/>
      <c r="O785" s="125"/>
      <c r="P785" s="120"/>
    </row>
    <row r="786" spans="2:16" ht="13.5" thickBot="1" x14ac:dyDescent="0.25">
      <c r="B786" s="120"/>
      <c r="C786" s="127"/>
      <c r="D786" s="120"/>
      <c r="E786" s="120"/>
      <c r="F786" s="120"/>
      <c r="G786" s="120"/>
      <c r="H786" s="146">
        <v>0.19</v>
      </c>
      <c r="I786" s="125"/>
      <c r="J786" s="125"/>
      <c r="K786" s="125"/>
      <c r="L786" s="125"/>
      <c r="M786" s="125"/>
      <c r="N786" s="125"/>
      <c r="O786" s="125"/>
      <c r="P786" s="120"/>
    </row>
    <row r="787" spans="2:16" ht="13.5" thickBot="1" x14ac:dyDescent="0.25">
      <c r="B787" s="120"/>
      <c r="C787" s="127"/>
      <c r="D787" s="120"/>
      <c r="E787" s="120"/>
      <c r="F787" s="120"/>
      <c r="G787" s="120"/>
      <c r="H787" s="146">
        <v>0.19</v>
      </c>
      <c r="I787" s="125"/>
      <c r="J787" s="125"/>
      <c r="K787" s="125"/>
      <c r="L787" s="125"/>
      <c r="M787" s="125"/>
      <c r="N787" s="125"/>
      <c r="O787" s="125"/>
      <c r="P787" s="120"/>
    </row>
    <row r="788" spans="2:16" ht="13.5" thickBot="1" x14ac:dyDescent="0.25">
      <c r="B788" s="120"/>
      <c r="C788" s="127"/>
      <c r="D788" s="120"/>
      <c r="E788" s="120"/>
      <c r="F788" s="120"/>
      <c r="G788" s="120"/>
      <c r="H788" s="146">
        <v>0.19</v>
      </c>
      <c r="I788" s="125"/>
      <c r="J788" s="125"/>
      <c r="K788" s="125"/>
      <c r="L788" s="125"/>
      <c r="M788" s="125"/>
      <c r="N788" s="125"/>
      <c r="O788" s="125"/>
      <c r="P788" s="120"/>
    </row>
    <row r="789" spans="2:16" ht="13.5" thickBot="1" x14ac:dyDescent="0.25">
      <c r="B789" s="120"/>
      <c r="C789" s="127"/>
      <c r="D789" s="120"/>
      <c r="E789" s="120"/>
      <c r="F789" s="120"/>
      <c r="G789" s="120"/>
      <c r="H789" s="146">
        <v>0.19</v>
      </c>
      <c r="I789" s="125"/>
      <c r="J789" s="125"/>
      <c r="K789" s="125"/>
      <c r="L789" s="125"/>
      <c r="M789" s="125"/>
      <c r="N789" s="125"/>
      <c r="O789" s="125"/>
      <c r="P789" s="120"/>
    </row>
    <row r="790" spans="2:16" ht="13.5" thickBot="1" x14ac:dyDescent="0.25">
      <c r="B790" s="120"/>
      <c r="C790" s="127"/>
      <c r="D790" s="120"/>
      <c r="E790" s="120"/>
      <c r="F790" s="120"/>
      <c r="G790" s="120"/>
      <c r="H790" s="146">
        <v>0.19</v>
      </c>
      <c r="I790" s="125"/>
      <c r="J790" s="125"/>
      <c r="K790" s="125"/>
      <c r="L790" s="125"/>
      <c r="M790" s="125"/>
      <c r="N790" s="125"/>
      <c r="O790" s="125"/>
      <c r="P790" s="120"/>
    </row>
    <row r="791" spans="2:16" ht="13.5" thickBot="1" x14ac:dyDescent="0.25">
      <c r="B791" s="120"/>
      <c r="C791" s="127"/>
      <c r="D791" s="120"/>
      <c r="E791" s="120"/>
      <c r="F791" s="120"/>
      <c r="G791" s="120"/>
      <c r="H791" s="146">
        <v>0.19</v>
      </c>
      <c r="I791" s="125"/>
      <c r="J791" s="125"/>
      <c r="K791" s="125"/>
      <c r="L791" s="125"/>
      <c r="M791" s="125"/>
      <c r="N791" s="125"/>
      <c r="O791" s="125"/>
      <c r="P791" s="120"/>
    </row>
    <row r="792" spans="2:16" ht="13.5" thickBot="1" x14ac:dyDescent="0.25">
      <c r="B792" s="120"/>
      <c r="C792" s="127"/>
      <c r="D792" s="120"/>
      <c r="E792" s="120"/>
      <c r="F792" s="120"/>
      <c r="G792" s="120"/>
      <c r="H792" s="146">
        <v>0.19</v>
      </c>
      <c r="I792" s="125"/>
      <c r="J792" s="125"/>
      <c r="K792" s="125"/>
      <c r="L792" s="125"/>
      <c r="M792" s="125"/>
      <c r="N792" s="125"/>
      <c r="O792" s="125"/>
      <c r="P792" s="120"/>
    </row>
    <row r="793" spans="2:16" ht="13.5" thickBot="1" x14ac:dyDescent="0.25">
      <c r="B793" s="120"/>
      <c r="C793" s="127"/>
      <c r="D793" s="120"/>
      <c r="E793" s="120"/>
      <c r="F793" s="120"/>
      <c r="G793" s="120"/>
      <c r="H793" s="146">
        <v>0.19</v>
      </c>
      <c r="I793" s="125"/>
      <c r="J793" s="125"/>
      <c r="K793" s="125"/>
      <c r="L793" s="125"/>
      <c r="M793" s="125"/>
      <c r="N793" s="125"/>
      <c r="O793" s="125"/>
      <c r="P793" s="120"/>
    </row>
    <row r="794" spans="2:16" ht="13.5" thickBot="1" x14ac:dyDescent="0.25">
      <c r="B794" s="120"/>
      <c r="C794" s="127"/>
      <c r="D794" s="120"/>
      <c r="E794" s="120"/>
      <c r="F794" s="120"/>
      <c r="G794" s="120"/>
      <c r="H794" s="146">
        <v>0.19</v>
      </c>
      <c r="I794" s="125"/>
      <c r="J794" s="125"/>
      <c r="K794" s="125"/>
      <c r="L794" s="125"/>
      <c r="M794" s="125"/>
      <c r="N794" s="125"/>
      <c r="O794" s="125"/>
      <c r="P794" s="120"/>
    </row>
    <row r="795" spans="2:16" ht="13.5" thickBot="1" x14ac:dyDescent="0.25">
      <c r="B795" s="120"/>
      <c r="C795" s="127"/>
      <c r="D795" s="120"/>
      <c r="E795" s="120"/>
      <c r="F795" s="120"/>
      <c r="G795" s="120"/>
      <c r="H795" s="146">
        <v>0.19</v>
      </c>
      <c r="I795" s="125"/>
      <c r="J795" s="125"/>
      <c r="K795" s="125"/>
      <c r="L795" s="125"/>
      <c r="M795" s="125"/>
      <c r="N795" s="125"/>
      <c r="O795" s="125"/>
      <c r="P795" s="120"/>
    </row>
    <row r="796" spans="2:16" ht="13.5" thickBot="1" x14ac:dyDescent="0.25">
      <c r="B796" s="120"/>
      <c r="C796" s="127"/>
      <c r="D796" s="120"/>
      <c r="E796" s="120"/>
      <c r="F796" s="120"/>
      <c r="G796" s="120"/>
      <c r="H796" s="146">
        <v>0.19</v>
      </c>
      <c r="I796" s="125"/>
      <c r="J796" s="125"/>
      <c r="K796" s="125"/>
      <c r="L796" s="125"/>
      <c r="M796" s="125"/>
      <c r="N796" s="125"/>
      <c r="O796" s="125"/>
      <c r="P796" s="120"/>
    </row>
    <row r="797" spans="2:16" ht="13.5" thickBot="1" x14ac:dyDescent="0.25">
      <c r="B797" s="120"/>
      <c r="C797" s="127"/>
      <c r="D797" s="120"/>
      <c r="E797" s="120"/>
      <c r="F797" s="120"/>
      <c r="G797" s="120"/>
      <c r="H797" s="146">
        <v>0.19</v>
      </c>
      <c r="I797" s="125"/>
      <c r="J797" s="125"/>
      <c r="K797" s="125"/>
      <c r="L797" s="125"/>
      <c r="M797" s="125"/>
      <c r="N797" s="125"/>
      <c r="O797" s="125"/>
      <c r="P797" s="120"/>
    </row>
    <row r="798" spans="2:16" ht="13.5" thickBot="1" x14ac:dyDescent="0.25">
      <c r="B798" s="120"/>
      <c r="C798" s="127"/>
      <c r="D798" s="120"/>
      <c r="E798" s="120"/>
      <c r="F798" s="120"/>
      <c r="G798" s="120"/>
      <c r="H798" s="146">
        <v>0.19</v>
      </c>
      <c r="I798" s="125"/>
      <c r="J798" s="125"/>
      <c r="K798" s="125"/>
      <c r="L798" s="125"/>
      <c r="M798" s="125"/>
      <c r="N798" s="125"/>
      <c r="O798" s="125"/>
      <c r="P798" s="120"/>
    </row>
    <row r="799" spans="2:16" ht="13.5" thickBot="1" x14ac:dyDescent="0.25">
      <c r="B799" s="120"/>
      <c r="C799" s="127"/>
      <c r="D799" s="120"/>
      <c r="E799" s="120"/>
      <c r="F799" s="120"/>
      <c r="G799" s="120"/>
      <c r="H799" s="146">
        <v>0.19</v>
      </c>
      <c r="I799" s="125"/>
      <c r="J799" s="125"/>
      <c r="K799" s="125"/>
      <c r="L799" s="125"/>
      <c r="M799" s="125"/>
      <c r="N799" s="125"/>
      <c r="O799" s="125"/>
      <c r="P799" s="120"/>
    </row>
    <row r="800" spans="2:16" ht="13.5" thickBot="1" x14ac:dyDescent="0.25">
      <c r="B800" s="120"/>
      <c r="C800" s="127"/>
      <c r="D800" s="120"/>
      <c r="E800" s="120"/>
      <c r="F800" s="120"/>
      <c r="G800" s="120"/>
      <c r="H800" s="146">
        <v>0.19</v>
      </c>
      <c r="I800" s="125"/>
      <c r="J800" s="125"/>
      <c r="K800" s="125"/>
      <c r="L800" s="125"/>
      <c r="M800" s="125"/>
      <c r="N800" s="125"/>
      <c r="O800" s="125"/>
      <c r="P800" s="120"/>
    </row>
    <row r="801" spans="2:16" ht="13.5" thickBot="1" x14ac:dyDescent="0.25">
      <c r="B801" s="120"/>
      <c r="C801" s="127"/>
      <c r="D801" s="120"/>
      <c r="E801" s="120"/>
      <c r="F801" s="120"/>
      <c r="G801" s="120"/>
      <c r="H801" s="146">
        <v>0.19</v>
      </c>
      <c r="I801" s="125"/>
      <c r="J801" s="125"/>
      <c r="K801" s="125"/>
      <c r="L801" s="125"/>
      <c r="M801" s="125"/>
      <c r="N801" s="125"/>
      <c r="O801" s="125"/>
      <c r="P801" s="120"/>
    </row>
    <row r="802" spans="2:16" ht="13.5" thickBot="1" x14ac:dyDescent="0.25">
      <c r="B802" s="120"/>
      <c r="C802" s="127"/>
      <c r="D802" s="120"/>
      <c r="E802" s="120"/>
      <c r="F802" s="120"/>
      <c r="G802" s="120"/>
      <c r="H802" s="146">
        <v>0.19</v>
      </c>
      <c r="I802" s="125"/>
      <c r="J802" s="125"/>
      <c r="K802" s="125"/>
      <c r="L802" s="125"/>
      <c r="M802" s="125"/>
      <c r="N802" s="125"/>
      <c r="O802" s="125"/>
      <c r="P802" s="120"/>
    </row>
    <row r="803" spans="2:16" ht="13.5" thickBot="1" x14ac:dyDescent="0.25">
      <c r="B803" s="120"/>
      <c r="C803" s="127"/>
      <c r="D803" s="120"/>
      <c r="E803" s="120"/>
      <c r="F803" s="120"/>
      <c r="G803" s="120"/>
      <c r="H803" s="146">
        <v>0.19</v>
      </c>
      <c r="I803" s="125"/>
      <c r="J803" s="125"/>
      <c r="K803" s="125"/>
      <c r="L803" s="125"/>
      <c r="M803" s="125"/>
      <c r="N803" s="125"/>
      <c r="O803" s="125"/>
      <c r="P803" s="120"/>
    </row>
    <row r="804" spans="2:16" ht="13.5" thickBot="1" x14ac:dyDescent="0.25">
      <c r="B804" s="120"/>
      <c r="C804" s="127"/>
      <c r="D804" s="120"/>
      <c r="E804" s="120"/>
      <c r="F804" s="120"/>
      <c r="G804" s="120"/>
      <c r="H804" s="146">
        <v>0.19</v>
      </c>
      <c r="I804" s="125"/>
      <c r="J804" s="125"/>
      <c r="K804" s="125"/>
      <c r="L804" s="125"/>
      <c r="M804" s="125"/>
      <c r="N804" s="125"/>
      <c r="O804" s="125"/>
      <c r="P804" s="120"/>
    </row>
    <row r="805" spans="2:16" ht="13.5" thickBot="1" x14ac:dyDescent="0.25">
      <c r="B805" s="120"/>
      <c r="C805" s="127"/>
      <c r="D805" s="120"/>
      <c r="E805" s="120"/>
      <c r="F805" s="120"/>
      <c r="G805" s="120"/>
      <c r="H805" s="146">
        <v>0.19</v>
      </c>
      <c r="I805" s="125"/>
      <c r="J805" s="125"/>
      <c r="K805" s="125"/>
      <c r="L805" s="125"/>
      <c r="M805" s="125"/>
      <c r="N805" s="125"/>
      <c r="O805" s="125"/>
      <c r="P805" s="120"/>
    </row>
    <row r="806" spans="2:16" ht="13.5" thickBot="1" x14ac:dyDescent="0.25">
      <c r="B806" s="120"/>
      <c r="C806" s="127"/>
      <c r="D806" s="120"/>
      <c r="E806" s="120"/>
      <c r="F806" s="120"/>
      <c r="G806" s="120"/>
      <c r="H806" s="146">
        <v>0.19</v>
      </c>
      <c r="I806" s="125"/>
      <c r="J806" s="125"/>
      <c r="K806" s="125"/>
      <c r="L806" s="125"/>
      <c r="M806" s="125"/>
      <c r="N806" s="125"/>
      <c r="O806" s="125"/>
      <c r="P806" s="120"/>
    </row>
    <row r="807" spans="2:16" ht="13.5" thickBot="1" x14ac:dyDescent="0.25">
      <c r="B807" s="120"/>
      <c r="C807" s="127"/>
      <c r="D807" s="120"/>
      <c r="E807" s="120"/>
      <c r="F807" s="120"/>
      <c r="G807" s="120"/>
      <c r="H807" s="146">
        <v>0.19</v>
      </c>
      <c r="I807" s="125"/>
      <c r="J807" s="125"/>
      <c r="K807" s="125"/>
      <c r="L807" s="125"/>
      <c r="M807" s="125"/>
      <c r="N807" s="125"/>
      <c r="O807" s="125"/>
      <c r="P807" s="120"/>
    </row>
    <row r="808" spans="2:16" ht="13.5" thickBot="1" x14ac:dyDescent="0.25">
      <c r="B808" s="120"/>
      <c r="C808" s="127"/>
      <c r="D808" s="120"/>
      <c r="E808" s="120"/>
      <c r="F808" s="120"/>
      <c r="G808" s="120"/>
      <c r="H808" s="146">
        <v>0.19</v>
      </c>
      <c r="I808" s="125"/>
      <c r="J808" s="125"/>
      <c r="K808" s="125"/>
      <c r="L808" s="125"/>
      <c r="M808" s="125"/>
      <c r="N808" s="125"/>
      <c r="O808" s="125"/>
      <c r="P808" s="120"/>
    </row>
    <row r="809" spans="2:16" ht="13.5" thickBot="1" x14ac:dyDescent="0.25">
      <c r="B809" s="120"/>
      <c r="C809" s="127"/>
      <c r="D809" s="120"/>
      <c r="E809" s="120"/>
      <c r="F809" s="120"/>
      <c r="G809" s="120"/>
      <c r="H809" s="146">
        <v>0.19</v>
      </c>
      <c r="I809" s="125"/>
      <c r="J809" s="125"/>
      <c r="K809" s="125"/>
      <c r="L809" s="125"/>
      <c r="M809" s="125"/>
      <c r="N809" s="125"/>
      <c r="O809" s="125"/>
      <c r="P809" s="120"/>
    </row>
    <row r="810" spans="2:16" ht="13.5" thickBot="1" x14ac:dyDescent="0.25">
      <c r="B810" s="120"/>
      <c r="C810" s="127"/>
      <c r="D810" s="120"/>
      <c r="E810" s="120"/>
      <c r="F810" s="120"/>
      <c r="G810" s="120"/>
      <c r="H810" s="146">
        <v>0.19</v>
      </c>
      <c r="I810" s="125"/>
      <c r="J810" s="125"/>
      <c r="K810" s="125"/>
      <c r="L810" s="125"/>
      <c r="M810" s="125"/>
      <c r="N810" s="125"/>
      <c r="O810" s="125"/>
      <c r="P810" s="120"/>
    </row>
    <row r="811" spans="2:16" ht="13.5" thickBot="1" x14ac:dyDescent="0.25">
      <c r="B811" s="120"/>
      <c r="C811" s="127"/>
      <c r="D811" s="120"/>
      <c r="E811" s="120"/>
      <c r="F811" s="120"/>
      <c r="G811" s="120"/>
      <c r="H811" s="146">
        <v>0.19</v>
      </c>
      <c r="I811" s="125"/>
      <c r="J811" s="125"/>
      <c r="K811" s="125"/>
      <c r="L811" s="125"/>
      <c r="M811" s="125"/>
      <c r="N811" s="125"/>
      <c r="O811" s="125"/>
      <c r="P811" s="120"/>
    </row>
    <row r="812" spans="2:16" ht="13.5" thickBot="1" x14ac:dyDescent="0.25">
      <c r="B812" s="120"/>
      <c r="C812" s="127"/>
      <c r="D812" s="120"/>
      <c r="E812" s="120"/>
      <c r="F812" s="120"/>
      <c r="G812" s="120"/>
      <c r="H812" s="146">
        <v>0.19</v>
      </c>
      <c r="I812" s="125"/>
      <c r="J812" s="125"/>
      <c r="K812" s="125"/>
      <c r="L812" s="125"/>
      <c r="M812" s="125"/>
      <c r="N812" s="125"/>
      <c r="O812" s="125"/>
      <c r="P812" s="120"/>
    </row>
    <row r="813" spans="2:16" ht="13.5" thickBot="1" x14ac:dyDescent="0.25">
      <c r="B813" s="120"/>
      <c r="C813" s="127"/>
      <c r="D813" s="120"/>
      <c r="E813" s="120"/>
      <c r="F813" s="120"/>
      <c r="G813" s="120"/>
      <c r="H813" s="146">
        <v>0.19</v>
      </c>
      <c r="I813" s="125"/>
      <c r="J813" s="125"/>
      <c r="K813" s="125"/>
      <c r="L813" s="125"/>
      <c r="M813" s="125"/>
      <c r="N813" s="125"/>
      <c r="O813" s="125"/>
      <c r="P813" s="120"/>
    </row>
    <row r="814" spans="2:16" ht="13.5" thickBot="1" x14ac:dyDescent="0.25">
      <c r="B814" s="120"/>
      <c r="C814" s="127"/>
      <c r="D814" s="120"/>
      <c r="E814" s="120"/>
      <c r="F814" s="120"/>
      <c r="G814" s="120"/>
      <c r="H814" s="146">
        <v>0.19</v>
      </c>
      <c r="I814" s="125"/>
      <c r="J814" s="125"/>
      <c r="K814" s="125"/>
      <c r="L814" s="125"/>
      <c r="M814" s="125"/>
      <c r="N814" s="125"/>
      <c r="O814" s="125"/>
      <c r="P814" s="120"/>
    </row>
    <row r="815" spans="2:16" ht="13.5" thickBot="1" x14ac:dyDescent="0.25">
      <c r="B815" s="120"/>
      <c r="C815" s="127"/>
      <c r="D815" s="120"/>
      <c r="E815" s="120"/>
      <c r="F815" s="120"/>
      <c r="G815" s="120"/>
      <c r="H815" s="146">
        <v>0.19</v>
      </c>
      <c r="I815" s="125"/>
      <c r="J815" s="125"/>
      <c r="K815" s="125"/>
      <c r="L815" s="125"/>
      <c r="M815" s="125"/>
      <c r="N815" s="125"/>
      <c r="O815" s="125"/>
      <c r="P815" s="120"/>
    </row>
    <row r="816" spans="2:16" ht="13.5" thickBot="1" x14ac:dyDescent="0.25">
      <c r="B816" s="120"/>
      <c r="C816" s="127"/>
      <c r="D816" s="120"/>
      <c r="E816" s="120"/>
      <c r="F816" s="120"/>
      <c r="G816" s="120"/>
      <c r="H816" s="146">
        <v>0.19</v>
      </c>
      <c r="I816" s="125"/>
      <c r="J816" s="125"/>
      <c r="K816" s="125"/>
      <c r="L816" s="125"/>
      <c r="M816" s="125"/>
      <c r="N816" s="125"/>
      <c r="O816" s="125"/>
      <c r="P816" s="120"/>
    </row>
    <row r="817" spans="2:16" ht="13.5" thickBot="1" x14ac:dyDescent="0.25">
      <c r="B817" s="120"/>
      <c r="C817" s="127"/>
      <c r="D817" s="120"/>
      <c r="E817" s="120"/>
      <c r="F817" s="120"/>
      <c r="G817" s="120"/>
      <c r="H817" s="146">
        <v>0.19</v>
      </c>
      <c r="I817" s="125"/>
      <c r="J817" s="125"/>
      <c r="K817" s="125"/>
      <c r="L817" s="125"/>
      <c r="M817" s="125"/>
      <c r="N817" s="125"/>
      <c r="O817" s="125"/>
      <c r="P817" s="120"/>
    </row>
    <row r="818" spans="2:16" ht="13.5" thickBot="1" x14ac:dyDescent="0.25">
      <c r="B818" s="120"/>
      <c r="C818" s="127"/>
      <c r="D818" s="120"/>
      <c r="E818" s="120"/>
      <c r="F818" s="120"/>
      <c r="G818" s="120"/>
      <c r="H818" s="146">
        <v>0.19</v>
      </c>
      <c r="I818" s="125"/>
      <c r="J818" s="125"/>
      <c r="K818" s="125"/>
      <c r="L818" s="125"/>
      <c r="M818" s="125"/>
      <c r="N818" s="125"/>
      <c r="O818" s="125"/>
      <c r="P818" s="120"/>
    </row>
    <row r="819" spans="2:16" ht="13.5" thickBot="1" x14ac:dyDescent="0.25">
      <c r="B819" s="120"/>
      <c r="C819" s="127"/>
      <c r="D819" s="120"/>
      <c r="E819" s="120"/>
      <c r="F819" s="120"/>
      <c r="G819" s="120"/>
      <c r="H819" s="146">
        <v>0.19</v>
      </c>
      <c r="I819" s="125"/>
      <c r="J819" s="125"/>
      <c r="K819" s="125"/>
      <c r="L819" s="125"/>
      <c r="M819" s="125"/>
      <c r="N819" s="125"/>
      <c r="O819" s="125"/>
      <c r="P819" s="120"/>
    </row>
    <row r="820" spans="2:16" ht="13.5" thickBot="1" x14ac:dyDescent="0.25">
      <c r="B820" s="120"/>
      <c r="C820" s="127"/>
      <c r="D820" s="120"/>
      <c r="E820" s="120"/>
      <c r="F820" s="120"/>
      <c r="G820" s="120"/>
      <c r="H820" s="146">
        <v>0.19</v>
      </c>
      <c r="I820" s="125"/>
      <c r="J820" s="125"/>
      <c r="K820" s="125"/>
      <c r="L820" s="125"/>
      <c r="M820" s="125"/>
      <c r="N820" s="125"/>
      <c r="O820" s="125"/>
      <c r="P820" s="120"/>
    </row>
    <row r="821" spans="2:16" ht="13.5" thickBot="1" x14ac:dyDescent="0.25">
      <c r="B821" s="120"/>
      <c r="C821" s="127"/>
      <c r="D821" s="120"/>
      <c r="E821" s="120"/>
      <c r="F821" s="120"/>
      <c r="G821" s="120"/>
      <c r="H821" s="146">
        <v>0.19</v>
      </c>
      <c r="I821" s="125"/>
      <c r="J821" s="125"/>
      <c r="K821" s="125"/>
      <c r="L821" s="125"/>
      <c r="M821" s="125"/>
      <c r="N821" s="125"/>
      <c r="O821" s="125"/>
      <c r="P821" s="120"/>
    </row>
    <row r="822" spans="2:16" ht="13.5" thickBot="1" x14ac:dyDescent="0.25">
      <c r="B822" s="120"/>
      <c r="C822" s="127"/>
      <c r="D822" s="120"/>
      <c r="E822" s="120"/>
      <c r="F822" s="120"/>
      <c r="G822" s="120"/>
      <c r="H822" s="146">
        <v>0.19</v>
      </c>
      <c r="I822" s="125"/>
      <c r="J822" s="125"/>
      <c r="K822" s="125"/>
      <c r="L822" s="125"/>
      <c r="M822" s="125"/>
      <c r="N822" s="125"/>
      <c r="O822" s="125"/>
      <c r="P822" s="120"/>
    </row>
    <row r="823" spans="2:16" ht="13.5" thickBot="1" x14ac:dyDescent="0.25">
      <c r="B823" s="120"/>
      <c r="C823" s="127"/>
      <c r="D823" s="120"/>
      <c r="E823" s="120"/>
      <c r="F823" s="120"/>
      <c r="G823" s="120"/>
      <c r="H823" s="146">
        <v>0.19</v>
      </c>
      <c r="I823" s="125"/>
      <c r="J823" s="125"/>
      <c r="K823" s="125"/>
      <c r="L823" s="125"/>
      <c r="M823" s="125"/>
      <c r="N823" s="125"/>
      <c r="O823" s="125"/>
      <c r="P823" s="120"/>
    </row>
    <row r="824" spans="2:16" ht="13.5" thickBot="1" x14ac:dyDescent="0.25">
      <c r="B824" s="120"/>
      <c r="C824" s="127"/>
      <c r="D824" s="120"/>
      <c r="E824" s="120"/>
      <c r="F824" s="120"/>
      <c r="G824" s="120"/>
      <c r="H824" s="146">
        <v>0.19</v>
      </c>
      <c r="I824" s="125"/>
      <c r="J824" s="125"/>
      <c r="K824" s="125"/>
      <c r="L824" s="125"/>
      <c r="M824" s="125"/>
      <c r="N824" s="125"/>
      <c r="O824" s="125"/>
      <c r="P824" s="120"/>
    </row>
    <row r="825" spans="2:16" ht="13.5" thickBot="1" x14ac:dyDescent="0.25">
      <c r="B825" s="120"/>
      <c r="C825" s="127"/>
      <c r="D825" s="120"/>
      <c r="E825" s="120"/>
      <c r="F825" s="120"/>
      <c r="G825" s="120"/>
      <c r="H825" s="146">
        <v>0.19</v>
      </c>
      <c r="I825" s="125"/>
      <c r="J825" s="125"/>
      <c r="K825" s="125"/>
      <c r="L825" s="125"/>
      <c r="M825" s="125"/>
      <c r="N825" s="125"/>
      <c r="O825" s="125"/>
      <c r="P825" s="120"/>
    </row>
    <row r="826" spans="2:16" ht="13.5" thickBot="1" x14ac:dyDescent="0.25">
      <c r="B826" s="120"/>
      <c r="C826" s="127"/>
      <c r="D826" s="120"/>
      <c r="E826" s="120"/>
      <c r="F826" s="120"/>
      <c r="G826" s="120"/>
      <c r="H826" s="146">
        <v>0.19</v>
      </c>
      <c r="I826" s="125"/>
      <c r="J826" s="125"/>
      <c r="K826" s="125"/>
      <c r="L826" s="125"/>
      <c r="M826" s="125"/>
      <c r="N826" s="125"/>
      <c r="O826" s="125"/>
      <c r="P826" s="120"/>
    </row>
    <row r="827" spans="2:16" ht="13.5" thickBot="1" x14ac:dyDescent="0.25">
      <c r="B827" s="120"/>
      <c r="C827" s="127"/>
      <c r="D827" s="120"/>
      <c r="E827" s="120"/>
      <c r="F827" s="120"/>
      <c r="G827" s="120"/>
      <c r="H827" s="146">
        <v>0.19</v>
      </c>
      <c r="I827" s="125"/>
      <c r="J827" s="125"/>
      <c r="K827" s="125"/>
      <c r="L827" s="125"/>
      <c r="M827" s="125"/>
      <c r="N827" s="125"/>
      <c r="O827" s="125"/>
      <c r="P827" s="120"/>
    </row>
    <row r="828" spans="2:16" ht="13.5" thickBot="1" x14ac:dyDescent="0.25">
      <c r="B828" s="120"/>
      <c r="C828" s="127"/>
      <c r="D828" s="120"/>
      <c r="E828" s="120"/>
      <c r="F828" s="120"/>
      <c r="G828" s="120"/>
      <c r="H828" s="146">
        <v>0.19</v>
      </c>
      <c r="I828" s="125"/>
      <c r="J828" s="125"/>
      <c r="K828" s="125"/>
      <c r="L828" s="125"/>
      <c r="M828" s="125"/>
      <c r="N828" s="125"/>
      <c r="O828" s="125"/>
      <c r="P828" s="120"/>
    </row>
    <row r="829" spans="2:16" ht="13.5" thickBot="1" x14ac:dyDescent="0.25">
      <c r="B829" s="120"/>
      <c r="C829" s="127"/>
      <c r="D829" s="120"/>
      <c r="E829" s="120"/>
      <c r="F829" s="120"/>
      <c r="G829" s="120"/>
      <c r="H829" s="146">
        <v>0.19</v>
      </c>
      <c r="I829" s="125"/>
      <c r="J829" s="125"/>
      <c r="K829" s="125"/>
      <c r="L829" s="125"/>
      <c r="M829" s="125"/>
      <c r="N829" s="125"/>
      <c r="O829" s="125"/>
      <c r="P829" s="120"/>
    </row>
    <row r="830" spans="2:16" ht="13.5" thickBot="1" x14ac:dyDescent="0.25">
      <c r="B830" s="120"/>
      <c r="C830" s="127"/>
      <c r="D830" s="120"/>
      <c r="E830" s="120"/>
      <c r="F830" s="120"/>
      <c r="G830" s="120"/>
      <c r="H830" s="146">
        <v>0.19</v>
      </c>
      <c r="I830" s="125"/>
      <c r="J830" s="125"/>
      <c r="K830" s="125"/>
      <c r="L830" s="125"/>
      <c r="M830" s="125"/>
      <c r="N830" s="125"/>
      <c r="O830" s="125"/>
      <c r="P830" s="120"/>
    </row>
    <row r="831" spans="2:16" ht="13.5" thickBot="1" x14ac:dyDescent="0.25">
      <c r="B831" s="120"/>
      <c r="C831" s="127"/>
      <c r="D831" s="120"/>
      <c r="E831" s="120"/>
      <c r="F831" s="120"/>
      <c r="G831" s="120"/>
      <c r="H831" s="146">
        <v>0.19</v>
      </c>
      <c r="I831" s="125"/>
      <c r="J831" s="125"/>
      <c r="K831" s="125"/>
      <c r="L831" s="125"/>
      <c r="M831" s="125"/>
      <c r="N831" s="125"/>
      <c r="O831" s="125"/>
      <c r="P831" s="120"/>
    </row>
    <row r="832" spans="2:16" ht="13.5" thickBot="1" x14ac:dyDescent="0.25">
      <c r="B832" s="120"/>
      <c r="C832" s="127"/>
      <c r="D832" s="120"/>
      <c r="E832" s="120"/>
      <c r="F832" s="120"/>
      <c r="G832" s="120"/>
      <c r="H832" s="146">
        <v>0.19</v>
      </c>
      <c r="I832" s="125"/>
      <c r="J832" s="125"/>
      <c r="K832" s="125"/>
      <c r="L832" s="125"/>
      <c r="M832" s="125"/>
      <c r="N832" s="125"/>
      <c r="O832" s="125"/>
      <c r="P832" s="120"/>
    </row>
    <row r="833" spans="2:16" ht="13.5" thickBot="1" x14ac:dyDescent="0.25">
      <c r="B833" s="120"/>
      <c r="C833" s="127"/>
      <c r="D833" s="120"/>
      <c r="E833" s="120"/>
      <c r="F833" s="120"/>
      <c r="G833" s="120"/>
      <c r="H833" s="146">
        <v>0.19</v>
      </c>
      <c r="I833" s="125"/>
      <c r="J833" s="125"/>
      <c r="K833" s="125"/>
      <c r="L833" s="125"/>
      <c r="M833" s="125"/>
      <c r="N833" s="125"/>
      <c r="O833" s="125"/>
      <c r="P833" s="120"/>
    </row>
    <row r="834" spans="2:16" ht="13.5" thickBot="1" x14ac:dyDescent="0.25">
      <c r="B834" s="120"/>
      <c r="C834" s="127"/>
      <c r="D834" s="120"/>
      <c r="E834" s="120"/>
      <c r="F834" s="120"/>
      <c r="G834" s="120"/>
      <c r="H834" s="146">
        <v>0.19</v>
      </c>
      <c r="I834" s="125"/>
      <c r="J834" s="125"/>
      <c r="K834" s="125"/>
      <c r="L834" s="125"/>
      <c r="M834" s="125"/>
      <c r="N834" s="125"/>
      <c r="O834" s="125"/>
      <c r="P834" s="120"/>
    </row>
    <row r="835" spans="2:16" ht="13.5" thickBot="1" x14ac:dyDescent="0.25">
      <c r="B835" s="120"/>
      <c r="C835" s="127"/>
      <c r="D835" s="120"/>
      <c r="E835" s="120"/>
      <c r="F835" s="120"/>
      <c r="G835" s="120"/>
      <c r="H835" s="146">
        <v>0.19</v>
      </c>
      <c r="I835" s="125"/>
      <c r="J835" s="125"/>
      <c r="K835" s="125"/>
      <c r="L835" s="125"/>
      <c r="M835" s="125"/>
      <c r="N835" s="125"/>
      <c r="O835" s="125"/>
      <c r="P835" s="120"/>
    </row>
    <row r="836" spans="2:16" ht="13.5" thickBot="1" x14ac:dyDescent="0.25">
      <c r="B836" s="120"/>
      <c r="C836" s="127"/>
      <c r="D836" s="120"/>
      <c r="E836" s="120"/>
      <c r="F836" s="120"/>
      <c r="G836" s="120"/>
      <c r="H836" s="146">
        <v>0.19</v>
      </c>
      <c r="I836" s="125"/>
      <c r="J836" s="125"/>
      <c r="K836" s="125"/>
      <c r="L836" s="125"/>
      <c r="M836" s="125"/>
      <c r="N836" s="125"/>
      <c r="O836" s="125"/>
      <c r="P836" s="120"/>
    </row>
    <row r="837" spans="2:16" ht="13.5" thickBot="1" x14ac:dyDescent="0.25">
      <c r="B837" s="120"/>
      <c r="C837" s="127"/>
      <c r="D837" s="120"/>
      <c r="E837" s="120"/>
      <c r="F837" s="120"/>
      <c r="G837" s="120"/>
      <c r="H837" s="146">
        <v>0.19</v>
      </c>
      <c r="I837" s="125"/>
      <c r="J837" s="125"/>
      <c r="K837" s="125"/>
      <c r="L837" s="125"/>
      <c r="M837" s="125"/>
      <c r="N837" s="125"/>
      <c r="O837" s="125"/>
      <c r="P837" s="120"/>
    </row>
    <row r="838" spans="2:16" ht="13.5" thickBot="1" x14ac:dyDescent="0.25">
      <c r="B838" s="120"/>
      <c r="C838" s="127"/>
      <c r="D838" s="120"/>
      <c r="E838" s="120"/>
      <c r="F838" s="120"/>
      <c r="G838" s="120"/>
      <c r="H838" s="146">
        <v>0.19</v>
      </c>
      <c r="I838" s="125"/>
      <c r="J838" s="125"/>
      <c r="K838" s="125"/>
      <c r="L838" s="125"/>
      <c r="M838" s="125"/>
      <c r="N838" s="125"/>
      <c r="O838" s="125"/>
      <c r="P838" s="120"/>
    </row>
    <row r="839" spans="2:16" ht="13.5" thickBot="1" x14ac:dyDescent="0.25">
      <c r="B839" s="120"/>
      <c r="C839" s="127"/>
      <c r="D839" s="120"/>
      <c r="E839" s="120"/>
      <c r="F839" s="120"/>
      <c r="G839" s="120"/>
      <c r="H839" s="146">
        <v>0.19</v>
      </c>
      <c r="I839" s="125"/>
      <c r="J839" s="125"/>
      <c r="K839" s="125"/>
      <c r="L839" s="125"/>
      <c r="M839" s="125"/>
      <c r="N839" s="125"/>
      <c r="O839" s="125"/>
      <c r="P839" s="120"/>
    </row>
    <row r="840" spans="2:16" ht="13.5" thickBot="1" x14ac:dyDescent="0.25">
      <c r="B840" s="120"/>
      <c r="C840" s="127"/>
      <c r="D840" s="120"/>
      <c r="E840" s="120"/>
      <c r="F840" s="120"/>
      <c r="G840" s="120"/>
      <c r="H840" s="146">
        <v>0.19</v>
      </c>
      <c r="I840" s="125"/>
      <c r="J840" s="125"/>
      <c r="K840" s="125"/>
      <c r="L840" s="125"/>
      <c r="M840" s="125"/>
      <c r="N840" s="125"/>
      <c r="O840" s="125"/>
      <c r="P840" s="120"/>
    </row>
    <row r="841" spans="2:16" ht="13.5" thickBot="1" x14ac:dyDescent="0.25">
      <c r="B841" s="120"/>
      <c r="C841" s="127"/>
      <c r="D841" s="120"/>
      <c r="E841" s="120"/>
      <c r="F841" s="120"/>
      <c r="G841" s="120"/>
      <c r="H841" s="146">
        <v>0.19</v>
      </c>
      <c r="I841" s="125"/>
      <c r="J841" s="125"/>
      <c r="K841" s="125"/>
      <c r="L841" s="125"/>
      <c r="M841" s="125"/>
      <c r="N841" s="125"/>
      <c r="O841" s="125"/>
      <c r="P841" s="120"/>
    </row>
    <row r="842" spans="2:16" ht="13.5" thickBot="1" x14ac:dyDescent="0.25">
      <c r="B842" s="120"/>
      <c r="C842" s="127"/>
      <c r="D842" s="120"/>
      <c r="E842" s="120"/>
      <c r="F842" s="120"/>
      <c r="G842" s="120"/>
      <c r="H842" s="146">
        <v>0.19</v>
      </c>
      <c r="I842" s="125"/>
      <c r="J842" s="125"/>
      <c r="K842" s="125"/>
      <c r="L842" s="125"/>
      <c r="M842" s="125"/>
      <c r="N842" s="125"/>
      <c r="O842" s="125"/>
      <c r="P842" s="120"/>
    </row>
    <row r="843" spans="2:16" ht="13.5" thickBot="1" x14ac:dyDescent="0.25">
      <c r="B843" s="120"/>
      <c r="C843" s="127"/>
      <c r="D843" s="120"/>
      <c r="E843" s="120"/>
      <c r="F843" s="120"/>
      <c r="G843" s="120"/>
      <c r="H843" s="146">
        <v>0.19</v>
      </c>
      <c r="I843" s="125"/>
      <c r="J843" s="125"/>
      <c r="K843" s="125"/>
      <c r="L843" s="125"/>
      <c r="M843" s="125"/>
      <c r="N843" s="125"/>
      <c r="O843" s="125"/>
      <c r="P843" s="120"/>
    </row>
    <row r="844" spans="2:16" ht="13.5" thickBot="1" x14ac:dyDescent="0.25">
      <c r="B844" s="120"/>
      <c r="C844" s="127"/>
      <c r="D844" s="120"/>
      <c r="E844" s="120"/>
      <c r="F844" s="120"/>
      <c r="G844" s="120"/>
      <c r="H844" s="146">
        <v>0.19</v>
      </c>
      <c r="I844" s="125"/>
      <c r="J844" s="125"/>
      <c r="K844" s="125"/>
      <c r="L844" s="125"/>
      <c r="M844" s="125"/>
      <c r="N844" s="125"/>
      <c r="O844" s="125"/>
      <c r="P844" s="120"/>
    </row>
    <row r="845" spans="2:16" ht="13.5" thickBot="1" x14ac:dyDescent="0.25">
      <c r="B845" s="120"/>
      <c r="C845" s="127"/>
      <c r="D845" s="120"/>
      <c r="E845" s="120"/>
      <c r="F845" s="120"/>
      <c r="G845" s="120"/>
      <c r="H845" s="146">
        <v>0.19</v>
      </c>
      <c r="I845" s="125"/>
      <c r="J845" s="125"/>
      <c r="K845" s="125"/>
      <c r="L845" s="125"/>
      <c r="M845" s="125"/>
      <c r="N845" s="125"/>
      <c r="O845" s="125"/>
      <c r="P845" s="120"/>
    </row>
    <row r="846" spans="2:16" ht="13.5" thickBot="1" x14ac:dyDescent="0.25">
      <c r="B846" s="120"/>
      <c r="C846" s="127"/>
      <c r="D846" s="120"/>
      <c r="E846" s="120"/>
      <c r="F846" s="120"/>
      <c r="G846" s="120"/>
      <c r="H846" s="146">
        <v>0.19</v>
      </c>
      <c r="I846" s="125"/>
      <c r="J846" s="125"/>
      <c r="K846" s="125"/>
      <c r="L846" s="125"/>
      <c r="M846" s="125"/>
      <c r="N846" s="125"/>
      <c r="O846" s="125"/>
      <c r="P846" s="120"/>
    </row>
    <row r="847" spans="2:16" ht="13.5" thickBot="1" x14ac:dyDescent="0.25">
      <c r="B847" s="120"/>
      <c r="C847" s="127"/>
      <c r="D847" s="120"/>
      <c r="E847" s="120"/>
      <c r="F847" s="120"/>
      <c r="G847" s="120"/>
      <c r="H847" s="146">
        <v>0.19</v>
      </c>
      <c r="I847" s="125"/>
      <c r="J847" s="125"/>
      <c r="K847" s="125"/>
      <c r="L847" s="125"/>
      <c r="M847" s="125"/>
      <c r="N847" s="125"/>
      <c r="O847" s="125"/>
      <c r="P847" s="120"/>
    </row>
    <row r="848" spans="2:16" ht="13.5" thickBot="1" x14ac:dyDescent="0.25">
      <c r="B848" s="120"/>
      <c r="C848" s="127"/>
      <c r="D848" s="120"/>
      <c r="E848" s="120"/>
      <c r="F848" s="120"/>
      <c r="G848" s="120"/>
      <c r="H848" s="146">
        <v>0.19</v>
      </c>
      <c r="I848" s="125"/>
      <c r="J848" s="125"/>
      <c r="K848" s="125"/>
      <c r="L848" s="125"/>
      <c r="M848" s="125"/>
      <c r="N848" s="125"/>
      <c r="O848" s="125"/>
      <c r="P848" s="120"/>
    </row>
    <row r="849" spans="2:16" ht="13.5" thickBot="1" x14ac:dyDescent="0.25">
      <c r="B849" s="120"/>
      <c r="C849" s="127"/>
      <c r="D849" s="120"/>
      <c r="E849" s="120"/>
      <c r="F849" s="120"/>
      <c r="G849" s="120"/>
      <c r="H849" s="146">
        <v>0.19</v>
      </c>
      <c r="I849" s="125"/>
      <c r="J849" s="125"/>
      <c r="K849" s="125"/>
      <c r="L849" s="125"/>
      <c r="M849" s="125"/>
      <c r="N849" s="125"/>
      <c r="O849" s="125"/>
      <c r="P849" s="120"/>
    </row>
    <row r="850" spans="2:16" ht="13.5" thickBot="1" x14ac:dyDescent="0.25">
      <c r="B850" s="120"/>
      <c r="C850" s="127"/>
      <c r="D850" s="120"/>
      <c r="E850" s="120"/>
      <c r="F850" s="120"/>
      <c r="G850" s="120"/>
      <c r="H850" s="146">
        <v>0.19</v>
      </c>
      <c r="I850" s="125"/>
      <c r="J850" s="125"/>
      <c r="K850" s="125"/>
      <c r="L850" s="125"/>
      <c r="M850" s="125"/>
      <c r="N850" s="125"/>
      <c r="O850" s="125"/>
      <c r="P850" s="120"/>
    </row>
    <row r="851" spans="2:16" ht="13.5" thickBot="1" x14ac:dyDescent="0.25">
      <c r="B851" s="120"/>
      <c r="C851" s="127"/>
      <c r="D851" s="120"/>
      <c r="E851" s="120"/>
      <c r="F851" s="120"/>
      <c r="G851" s="120"/>
      <c r="H851" s="146">
        <v>0.19</v>
      </c>
      <c r="I851" s="125"/>
      <c r="J851" s="125"/>
      <c r="K851" s="125"/>
      <c r="L851" s="125"/>
      <c r="M851" s="125"/>
      <c r="N851" s="125"/>
      <c r="O851" s="125"/>
      <c r="P851" s="120"/>
    </row>
    <row r="852" spans="2:16" ht="13.5" thickBot="1" x14ac:dyDescent="0.25">
      <c r="B852" s="120"/>
      <c r="C852" s="127"/>
      <c r="D852" s="120"/>
      <c r="E852" s="120"/>
      <c r="F852" s="120"/>
      <c r="G852" s="120"/>
      <c r="H852" s="146">
        <v>0.19</v>
      </c>
      <c r="I852" s="125"/>
      <c r="J852" s="125"/>
      <c r="K852" s="125"/>
      <c r="L852" s="125"/>
      <c r="M852" s="125"/>
      <c r="N852" s="125"/>
      <c r="O852" s="125"/>
      <c r="P852" s="120"/>
    </row>
    <row r="853" spans="2:16" ht="13.5" thickBot="1" x14ac:dyDescent="0.25">
      <c r="B853" s="120"/>
      <c r="C853" s="127"/>
      <c r="D853" s="120"/>
      <c r="E853" s="120"/>
      <c r="F853" s="120"/>
      <c r="G853" s="120"/>
      <c r="H853" s="146">
        <v>0.19</v>
      </c>
      <c r="I853" s="125"/>
      <c r="J853" s="125"/>
      <c r="K853" s="125"/>
      <c r="L853" s="125"/>
      <c r="M853" s="125"/>
      <c r="N853" s="125"/>
      <c r="O853" s="125"/>
      <c r="P853" s="120"/>
    </row>
    <row r="854" spans="2:16" ht="13.5" thickBot="1" x14ac:dyDescent="0.25">
      <c r="B854" s="120"/>
      <c r="C854" s="127"/>
      <c r="D854" s="120"/>
      <c r="E854" s="120"/>
      <c r="F854" s="120"/>
      <c r="G854" s="120"/>
      <c r="H854" s="146">
        <v>0.19</v>
      </c>
      <c r="I854" s="125"/>
      <c r="J854" s="125"/>
      <c r="K854" s="125"/>
      <c r="L854" s="125"/>
      <c r="M854" s="125"/>
      <c r="N854" s="125"/>
      <c r="O854" s="125"/>
      <c r="P854" s="120"/>
    </row>
    <row r="855" spans="2:16" ht="13.5" thickBot="1" x14ac:dyDescent="0.25">
      <c r="B855" s="120"/>
      <c r="C855" s="127"/>
      <c r="D855" s="120"/>
      <c r="E855" s="120"/>
      <c r="F855" s="120"/>
      <c r="G855" s="120"/>
      <c r="H855" s="146">
        <v>0.19</v>
      </c>
      <c r="I855" s="125"/>
      <c r="J855" s="125"/>
      <c r="K855" s="125"/>
      <c r="L855" s="125"/>
      <c r="M855" s="125"/>
      <c r="N855" s="125"/>
      <c r="O855" s="125"/>
      <c r="P855" s="120"/>
    </row>
    <row r="856" spans="2:16" ht="13.5" thickBot="1" x14ac:dyDescent="0.25">
      <c r="B856" s="120"/>
      <c r="C856" s="127"/>
      <c r="D856" s="120"/>
      <c r="E856" s="120"/>
      <c r="F856" s="120"/>
      <c r="G856" s="120"/>
      <c r="H856" s="146">
        <v>0.19</v>
      </c>
      <c r="I856" s="125"/>
      <c r="J856" s="125"/>
      <c r="K856" s="125"/>
      <c r="L856" s="125"/>
      <c r="M856" s="125"/>
      <c r="N856" s="125"/>
      <c r="O856" s="125"/>
      <c r="P856" s="120"/>
    </row>
    <row r="857" spans="2:16" ht="13.5" thickBot="1" x14ac:dyDescent="0.25">
      <c r="B857" s="120"/>
      <c r="C857" s="127"/>
      <c r="D857" s="120"/>
      <c r="E857" s="120"/>
      <c r="F857" s="120"/>
      <c r="G857" s="120"/>
      <c r="H857" s="146">
        <v>0.19</v>
      </c>
      <c r="I857" s="125"/>
      <c r="J857" s="125"/>
      <c r="K857" s="125"/>
      <c r="L857" s="125"/>
      <c r="M857" s="125"/>
      <c r="N857" s="125"/>
      <c r="O857" s="125"/>
      <c r="P857" s="120"/>
    </row>
    <row r="858" spans="2:16" ht="13.5" thickBot="1" x14ac:dyDescent="0.25">
      <c r="B858" s="120"/>
      <c r="C858" s="127"/>
      <c r="D858" s="120"/>
      <c r="E858" s="120"/>
      <c r="F858" s="120"/>
      <c r="G858" s="120"/>
      <c r="H858" s="146">
        <v>0.19</v>
      </c>
      <c r="I858" s="125"/>
      <c r="J858" s="125"/>
      <c r="K858" s="125"/>
      <c r="L858" s="125"/>
      <c r="M858" s="125"/>
      <c r="N858" s="125"/>
      <c r="O858" s="125"/>
      <c r="P858" s="120"/>
    </row>
    <row r="859" spans="2:16" ht="13.5" thickBot="1" x14ac:dyDescent="0.25">
      <c r="B859" s="120"/>
      <c r="C859" s="127"/>
      <c r="D859" s="120"/>
      <c r="E859" s="120"/>
      <c r="F859" s="120"/>
      <c r="G859" s="120"/>
      <c r="H859" s="146">
        <v>0.19</v>
      </c>
      <c r="I859" s="125"/>
      <c r="J859" s="125"/>
      <c r="K859" s="125"/>
      <c r="L859" s="125"/>
      <c r="M859" s="125"/>
      <c r="N859" s="125"/>
      <c r="O859" s="125"/>
      <c r="P859" s="120"/>
    </row>
    <row r="860" spans="2:16" ht="13.5" thickBot="1" x14ac:dyDescent="0.25">
      <c r="B860" s="120"/>
      <c r="C860" s="127"/>
      <c r="D860" s="120"/>
      <c r="E860" s="120"/>
      <c r="F860" s="120"/>
      <c r="G860" s="120"/>
      <c r="H860" s="146">
        <v>0.19</v>
      </c>
      <c r="I860" s="125"/>
      <c r="J860" s="125"/>
      <c r="K860" s="125"/>
      <c r="L860" s="125"/>
      <c r="M860" s="125"/>
      <c r="N860" s="125"/>
      <c r="O860" s="125"/>
      <c r="P860" s="120"/>
    </row>
    <row r="861" spans="2:16" ht="13.5" thickBot="1" x14ac:dyDescent="0.25">
      <c r="B861" s="120"/>
      <c r="C861" s="127"/>
      <c r="D861" s="120"/>
      <c r="E861" s="120"/>
      <c r="F861" s="120"/>
      <c r="G861" s="120"/>
      <c r="H861" s="146">
        <v>0.19</v>
      </c>
      <c r="I861" s="125"/>
      <c r="J861" s="125"/>
      <c r="K861" s="125"/>
      <c r="L861" s="125"/>
      <c r="M861" s="125"/>
      <c r="N861" s="125"/>
      <c r="O861" s="125"/>
      <c r="P861" s="120"/>
    </row>
    <row r="862" spans="2:16" ht="13.5" thickBot="1" x14ac:dyDescent="0.25">
      <c r="B862" s="120"/>
      <c r="C862" s="127"/>
      <c r="D862" s="120"/>
      <c r="E862" s="120"/>
      <c r="F862" s="120"/>
      <c r="G862" s="120"/>
      <c r="H862" s="146">
        <v>0.19</v>
      </c>
      <c r="I862" s="125"/>
      <c r="J862" s="125"/>
      <c r="K862" s="125"/>
      <c r="L862" s="125"/>
      <c r="M862" s="125"/>
      <c r="N862" s="125"/>
      <c r="O862" s="125"/>
      <c r="P862" s="120"/>
    </row>
    <row r="863" spans="2:16" ht="13.5" thickBot="1" x14ac:dyDescent="0.25">
      <c r="B863" s="120"/>
      <c r="C863" s="127"/>
      <c r="D863" s="120"/>
      <c r="E863" s="120"/>
      <c r="F863" s="120"/>
      <c r="G863" s="120"/>
      <c r="H863" s="146">
        <v>0.19</v>
      </c>
      <c r="I863" s="125"/>
      <c r="J863" s="125"/>
      <c r="K863" s="125"/>
      <c r="L863" s="125"/>
      <c r="M863" s="125"/>
      <c r="N863" s="125"/>
      <c r="O863" s="125"/>
      <c r="P863" s="120"/>
    </row>
    <row r="864" spans="2:16" ht="13.5" thickBot="1" x14ac:dyDescent="0.25">
      <c r="B864" s="120"/>
      <c r="C864" s="127"/>
      <c r="D864" s="120"/>
      <c r="E864" s="120"/>
      <c r="F864" s="120"/>
      <c r="G864" s="120"/>
      <c r="H864" s="146">
        <v>0.19</v>
      </c>
      <c r="I864" s="125"/>
      <c r="J864" s="125"/>
      <c r="K864" s="125"/>
      <c r="L864" s="125"/>
      <c r="M864" s="125"/>
      <c r="N864" s="125"/>
      <c r="O864" s="125"/>
      <c r="P864" s="120"/>
    </row>
    <row r="865" spans="2:16" ht="13.5" thickBot="1" x14ac:dyDescent="0.25">
      <c r="B865" s="120"/>
      <c r="C865" s="127"/>
      <c r="D865" s="120"/>
      <c r="E865" s="120"/>
      <c r="F865" s="120"/>
      <c r="G865" s="120"/>
      <c r="H865" s="146">
        <v>0.19</v>
      </c>
      <c r="I865" s="125"/>
      <c r="J865" s="125"/>
      <c r="K865" s="125"/>
      <c r="L865" s="125"/>
      <c r="M865" s="125"/>
      <c r="N865" s="125"/>
      <c r="O865" s="125"/>
      <c r="P865" s="120"/>
    </row>
    <row r="866" spans="2:16" ht="13.5" thickBot="1" x14ac:dyDescent="0.25">
      <c r="B866" s="120"/>
      <c r="C866" s="127"/>
      <c r="D866" s="120"/>
      <c r="E866" s="120"/>
      <c r="F866" s="120"/>
      <c r="G866" s="120"/>
      <c r="H866" s="146">
        <v>0.19</v>
      </c>
      <c r="I866" s="125"/>
      <c r="J866" s="125"/>
      <c r="K866" s="125"/>
      <c r="L866" s="125"/>
      <c r="M866" s="125"/>
      <c r="N866" s="125"/>
      <c r="O866" s="125"/>
      <c r="P866" s="120"/>
    </row>
    <row r="867" spans="2:16" ht="13.5" thickBot="1" x14ac:dyDescent="0.25">
      <c r="B867" s="120"/>
      <c r="C867" s="127"/>
      <c r="D867" s="120"/>
      <c r="E867" s="120"/>
      <c r="F867" s="120"/>
      <c r="G867" s="120"/>
      <c r="H867" s="146">
        <v>0.19</v>
      </c>
      <c r="I867" s="125"/>
      <c r="J867" s="125"/>
      <c r="K867" s="125"/>
      <c r="L867" s="125"/>
      <c r="M867" s="125"/>
      <c r="N867" s="125"/>
      <c r="O867" s="125"/>
      <c r="P867" s="120"/>
    </row>
    <row r="868" spans="2:16" ht="13.5" thickBot="1" x14ac:dyDescent="0.25">
      <c r="B868" s="120"/>
      <c r="C868" s="127"/>
      <c r="D868" s="120"/>
      <c r="E868" s="120"/>
      <c r="F868" s="120"/>
      <c r="G868" s="120"/>
      <c r="H868" s="146">
        <v>0.19</v>
      </c>
      <c r="I868" s="125"/>
      <c r="J868" s="125"/>
      <c r="K868" s="125"/>
      <c r="L868" s="125"/>
      <c r="M868" s="125"/>
      <c r="N868" s="125"/>
      <c r="O868" s="125"/>
      <c r="P868" s="120"/>
    </row>
    <row r="869" spans="2:16" ht="13.5" thickBot="1" x14ac:dyDescent="0.25">
      <c r="B869" s="120"/>
      <c r="C869" s="127"/>
      <c r="D869" s="120"/>
      <c r="E869" s="120"/>
      <c r="F869" s="120"/>
      <c r="G869" s="120"/>
      <c r="H869" s="146">
        <v>0.19</v>
      </c>
      <c r="I869" s="125"/>
      <c r="J869" s="125"/>
      <c r="K869" s="125"/>
      <c r="L869" s="125"/>
      <c r="M869" s="125"/>
      <c r="N869" s="125"/>
      <c r="O869" s="125"/>
      <c r="P869" s="120"/>
    </row>
    <row r="870" spans="2:16" ht="13.5" thickBot="1" x14ac:dyDescent="0.25">
      <c r="B870" s="120"/>
      <c r="C870" s="127"/>
      <c r="D870" s="120"/>
      <c r="E870" s="120"/>
      <c r="F870" s="120"/>
      <c r="G870" s="120"/>
      <c r="H870" s="146">
        <v>0.19</v>
      </c>
      <c r="I870" s="125"/>
      <c r="J870" s="125"/>
      <c r="K870" s="125"/>
      <c r="L870" s="125"/>
      <c r="M870" s="125"/>
      <c r="N870" s="125"/>
      <c r="O870" s="125"/>
      <c r="P870" s="120"/>
    </row>
    <row r="871" spans="2:16" ht="13.5" thickBot="1" x14ac:dyDescent="0.25">
      <c r="B871" s="120"/>
      <c r="C871" s="127"/>
      <c r="D871" s="120"/>
      <c r="E871" s="120"/>
      <c r="F871" s="120"/>
      <c r="G871" s="120"/>
      <c r="H871" s="146">
        <v>0.19</v>
      </c>
      <c r="I871" s="125"/>
      <c r="J871" s="125"/>
      <c r="K871" s="125"/>
      <c r="L871" s="125"/>
      <c r="M871" s="125"/>
      <c r="N871" s="125"/>
      <c r="O871" s="125"/>
      <c r="P871" s="120"/>
    </row>
    <row r="872" spans="2:16" ht="13.5" thickBot="1" x14ac:dyDescent="0.25">
      <c r="B872" s="120"/>
      <c r="C872" s="127"/>
      <c r="D872" s="120"/>
      <c r="E872" s="120"/>
      <c r="F872" s="120"/>
      <c r="G872" s="120"/>
      <c r="H872" s="146">
        <v>0.19</v>
      </c>
      <c r="I872" s="125"/>
      <c r="J872" s="125"/>
      <c r="K872" s="125"/>
      <c r="L872" s="125"/>
      <c r="M872" s="125"/>
      <c r="N872" s="125"/>
      <c r="O872" s="125"/>
      <c r="P872" s="120"/>
    </row>
    <row r="873" spans="2:16" ht="13.5" thickBot="1" x14ac:dyDescent="0.25">
      <c r="B873" s="120"/>
      <c r="C873" s="127"/>
      <c r="D873" s="120"/>
      <c r="E873" s="120"/>
      <c r="F873" s="120"/>
      <c r="G873" s="120"/>
      <c r="H873" s="146">
        <v>0.19</v>
      </c>
      <c r="I873" s="125"/>
      <c r="J873" s="125"/>
      <c r="K873" s="125"/>
      <c r="L873" s="125"/>
      <c r="M873" s="125"/>
      <c r="N873" s="125"/>
      <c r="O873" s="125"/>
      <c r="P873" s="120"/>
    </row>
    <row r="874" spans="2:16" ht="13.5" thickBot="1" x14ac:dyDescent="0.25">
      <c r="B874" s="120"/>
      <c r="C874" s="127"/>
      <c r="D874" s="120"/>
      <c r="E874" s="120"/>
      <c r="F874" s="120"/>
      <c r="G874" s="120"/>
      <c r="H874" s="146">
        <v>0.19</v>
      </c>
      <c r="I874" s="125"/>
      <c r="J874" s="125"/>
      <c r="K874" s="125"/>
      <c r="L874" s="125"/>
      <c r="M874" s="125"/>
      <c r="N874" s="125"/>
      <c r="O874" s="125"/>
      <c r="P874" s="120"/>
    </row>
    <row r="875" spans="2:16" ht="13.5" thickBot="1" x14ac:dyDescent="0.25">
      <c r="B875" s="120"/>
      <c r="C875" s="127"/>
      <c r="D875" s="120"/>
      <c r="E875" s="120"/>
      <c r="F875" s="120"/>
      <c r="G875" s="120"/>
      <c r="H875" s="146">
        <v>0.19</v>
      </c>
      <c r="I875" s="125"/>
      <c r="J875" s="125"/>
      <c r="K875" s="125"/>
      <c r="L875" s="125"/>
      <c r="M875" s="125"/>
      <c r="N875" s="125"/>
      <c r="O875" s="125"/>
      <c r="P875" s="120"/>
    </row>
    <row r="876" spans="2:16" ht="13.5" thickBot="1" x14ac:dyDescent="0.25">
      <c r="B876" s="120"/>
      <c r="C876" s="127"/>
      <c r="D876" s="120"/>
      <c r="E876" s="120"/>
      <c r="F876" s="120"/>
      <c r="G876" s="120"/>
      <c r="H876" s="146">
        <v>0.19</v>
      </c>
      <c r="I876" s="125"/>
      <c r="J876" s="125"/>
      <c r="K876" s="125"/>
      <c r="L876" s="125"/>
      <c r="M876" s="125"/>
      <c r="N876" s="125"/>
      <c r="O876" s="125"/>
      <c r="P876" s="120"/>
    </row>
    <row r="877" spans="2:16" ht="13.5" thickBot="1" x14ac:dyDescent="0.25">
      <c r="B877" s="120"/>
      <c r="C877" s="127"/>
      <c r="D877" s="120"/>
      <c r="E877" s="120"/>
      <c r="F877" s="120"/>
      <c r="G877" s="120"/>
      <c r="H877" s="146">
        <v>0.19</v>
      </c>
      <c r="I877" s="125"/>
      <c r="J877" s="125"/>
      <c r="K877" s="125"/>
      <c r="L877" s="125"/>
      <c r="M877" s="125"/>
      <c r="N877" s="125"/>
      <c r="O877" s="125"/>
      <c r="P877" s="120"/>
    </row>
    <row r="878" spans="2:16" ht="13.5" thickBot="1" x14ac:dyDescent="0.25">
      <c r="B878" s="120"/>
      <c r="C878" s="127"/>
      <c r="D878" s="120"/>
      <c r="E878" s="120"/>
      <c r="F878" s="120"/>
      <c r="G878" s="120"/>
      <c r="H878" s="146">
        <v>0.19</v>
      </c>
      <c r="I878" s="125"/>
      <c r="J878" s="125"/>
      <c r="K878" s="125"/>
      <c r="L878" s="125"/>
      <c r="M878" s="125"/>
      <c r="N878" s="125"/>
      <c r="O878" s="125"/>
      <c r="P878" s="120"/>
    </row>
    <row r="879" spans="2:16" ht="13.5" thickBot="1" x14ac:dyDescent="0.25">
      <c r="B879" s="120"/>
      <c r="C879" s="127"/>
      <c r="D879" s="120"/>
      <c r="E879" s="120"/>
      <c r="F879" s="120"/>
      <c r="G879" s="120"/>
      <c r="H879" s="146">
        <v>0.19</v>
      </c>
      <c r="I879" s="125"/>
      <c r="J879" s="125"/>
      <c r="K879" s="125"/>
      <c r="L879" s="125"/>
      <c r="M879" s="125"/>
      <c r="N879" s="125"/>
      <c r="O879" s="125"/>
      <c r="P879" s="120"/>
    </row>
    <row r="880" spans="2:16" ht="13.5" thickBot="1" x14ac:dyDescent="0.25">
      <c r="B880" s="120"/>
      <c r="C880" s="127"/>
      <c r="D880" s="120"/>
      <c r="E880" s="120"/>
      <c r="F880" s="120"/>
      <c r="G880" s="120"/>
      <c r="H880" s="146">
        <v>0.19</v>
      </c>
      <c r="I880" s="125"/>
      <c r="J880" s="125"/>
      <c r="K880" s="125"/>
      <c r="L880" s="125"/>
      <c r="M880" s="125"/>
      <c r="N880" s="125"/>
      <c r="O880" s="125"/>
      <c r="P880" s="120"/>
    </row>
    <row r="881" spans="2:16" ht="13.5" thickBot="1" x14ac:dyDescent="0.25">
      <c r="B881" s="120"/>
      <c r="C881" s="127"/>
      <c r="D881" s="120"/>
      <c r="E881" s="120"/>
      <c r="F881" s="120"/>
      <c r="G881" s="120"/>
      <c r="H881" s="146">
        <v>0.19</v>
      </c>
      <c r="I881" s="125"/>
      <c r="J881" s="125"/>
      <c r="K881" s="125"/>
      <c r="L881" s="125"/>
      <c r="M881" s="125"/>
      <c r="N881" s="125"/>
      <c r="O881" s="125"/>
      <c r="P881" s="120"/>
    </row>
    <row r="882" spans="2:16" ht="13.5" thickBot="1" x14ac:dyDescent="0.25">
      <c r="B882" s="120"/>
      <c r="C882" s="127"/>
      <c r="D882" s="120"/>
      <c r="E882" s="120"/>
      <c r="F882" s="120"/>
      <c r="G882" s="120"/>
      <c r="H882" s="146">
        <v>0.19</v>
      </c>
      <c r="I882" s="125"/>
      <c r="J882" s="125"/>
      <c r="K882" s="125"/>
      <c r="L882" s="125"/>
      <c r="M882" s="125"/>
      <c r="N882" s="125"/>
      <c r="O882" s="125"/>
      <c r="P882" s="120"/>
    </row>
    <row r="883" spans="2:16" ht="13.5" thickBot="1" x14ac:dyDescent="0.25">
      <c r="B883" s="120"/>
      <c r="C883" s="127"/>
      <c r="D883" s="120"/>
      <c r="E883" s="120"/>
      <c r="F883" s="120"/>
      <c r="G883" s="120"/>
      <c r="H883" s="146">
        <v>0.19</v>
      </c>
      <c r="I883" s="125"/>
      <c r="J883" s="125"/>
      <c r="K883" s="125"/>
      <c r="L883" s="125"/>
      <c r="M883" s="125"/>
      <c r="N883" s="125"/>
      <c r="O883" s="125"/>
      <c r="P883" s="120"/>
    </row>
    <row r="884" spans="2:16" ht="13.5" thickBot="1" x14ac:dyDescent="0.25">
      <c r="B884" s="120"/>
      <c r="C884" s="127"/>
      <c r="D884" s="120"/>
      <c r="E884" s="120"/>
      <c r="F884" s="120"/>
      <c r="G884" s="120"/>
      <c r="H884" s="146">
        <v>0.19</v>
      </c>
      <c r="I884" s="125"/>
      <c r="J884" s="125"/>
      <c r="K884" s="125"/>
      <c r="L884" s="125"/>
      <c r="M884" s="125"/>
      <c r="N884" s="125"/>
      <c r="O884" s="125"/>
      <c r="P884" s="120"/>
    </row>
    <row r="885" spans="2:16" ht="13.5" thickBot="1" x14ac:dyDescent="0.25">
      <c r="B885" s="120"/>
      <c r="C885" s="127"/>
      <c r="D885" s="120"/>
      <c r="E885" s="120"/>
      <c r="F885" s="120"/>
      <c r="G885" s="120"/>
      <c r="H885" s="146">
        <v>0.19</v>
      </c>
      <c r="I885" s="125"/>
      <c r="J885" s="125"/>
      <c r="K885" s="125"/>
      <c r="L885" s="125"/>
      <c r="M885" s="125"/>
      <c r="N885" s="125"/>
      <c r="O885" s="125"/>
      <c r="P885" s="120"/>
    </row>
    <row r="886" spans="2:16" ht="13.5" thickBot="1" x14ac:dyDescent="0.25">
      <c r="B886" s="120"/>
      <c r="C886" s="127"/>
      <c r="D886" s="120"/>
      <c r="E886" s="120"/>
      <c r="F886" s="120"/>
      <c r="G886" s="120"/>
      <c r="H886" s="146">
        <v>0.19</v>
      </c>
      <c r="I886" s="125"/>
      <c r="J886" s="125"/>
      <c r="K886" s="125"/>
      <c r="L886" s="125"/>
      <c r="M886" s="125"/>
      <c r="N886" s="125"/>
      <c r="O886" s="125"/>
      <c r="P886" s="120"/>
    </row>
    <row r="887" spans="2:16" ht="13.5" thickBot="1" x14ac:dyDescent="0.25">
      <c r="B887" s="120"/>
      <c r="C887" s="127"/>
      <c r="D887" s="120"/>
      <c r="E887" s="120"/>
      <c r="F887" s="120"/>
      <c r="G887" s="120"/>
      <c r="H887" s="146">
        <v>0.19</v>
      </c>
      <c r="I887" s="125"/>
      <c r="J887" s="125"/>
      <c r="K887" s="125"/>
      <c r="L887" s="125"/>
      <c r="M887" s="125"/>
      <c r="N887" s="125"/>
      <c r="O887" s="125"/>
      <c r="P887" s="120"/>
    </row>
    <row r="888" spans="2:16" ht="13.5" thickBot="1" x14ac:dyDescent="0.25">
      <c r="B888" s="120"/>
      <c r="C888" s="127"/>
      <c r="D888" s="120"/>
      <c r="E888" s="120"/>
      <c r="F888" s="120"/>
      <c r="G888" s="120"/>
      <c r="H888" s="146">
        <v>0.19</v>
      </c>
      <c r="I888" s="125"/>
      <c r="J888" s="125"/>
      <c r="K888" s="125"/>
      <c r="L888" s="125"/>
      <c r="M888" s="125"/>
      <c r="N888" s="125"/>
      <c r="O888" s="125"/>
      <c r="P888" s="120"/>
    </row>
    <row r="889" spans="2:16" ht="13.5" thickBot="1" x14ac:dyDescent="0.25">
      <c r="B889" s="120"/>
      <c r="C889" s="127"/>
      <c r="D889" s="120"/>
      <c r="E889" s="120"/>
      <c r="F889" s="120"/>
      <c r="G889" s="120"/>
      <c r="H889" s="146">
        <v>0.19</v>
      </c>
      <c r="I889" s="125"/>
      <c r="J889" s="125"/>
      <c r="K889" s="125"/>
      <c r="L889" s="125"/>
      <c r="M889" s="125"/>
      <c r="N889" s="125"/>
      <c r="O889" s="125"/>
      <c r="P889" s="120"/>
    </row>
    <row r="890" spans="2:16" ht="13.5" thickBot="1" x14ac:dyDescent="0.25">
      <c r="B890" s="120"/>
      <c r="C890" s="127"/>
      <c r="D890" s="120"/>
      <c r="E890" s="120"/>
      <c r="F890" s="120"/>
      <c r="G890" s="120"/>
      <c r="H890" s="146">
        <v>0.19</v>
      </c>
      <c r="I890" s="125"/>
      <c r="J890" s="125"/>
      <c r="K890" s="125"/>
      <c r="L890" s="125"/>
      <c r="M890" s="125"/>
      <c r="N890" s="125"/>
      <c r="O890" s="125"/>
      <c r="P890" s="120"/>
    </row>
    <row r="891" spans="2:16" ht="13.5" thickBot="1" x14ac:dyDescent="0.25">
      <c r="B891" s="120"/>
      <c r="C891" s="127"/>
      <c r="D891" s="120"/>
      <c r="E891" s="120"/>
      <c r="F891" s="120"/>
      <c r="G891" s="120"/>
      <c r="H891" s="146">
        <v>0.19</v>
      </c>
      <c r="I891" s="125"/>
      <c r="J891" s="125"/>
      <c r="K891" s="125"/>
      <c r="L891" s="125"/>
      <c r="M891" s="125"/>
      <c r="N891" s="125"/>
      <c r="O891" s="125"/>
      <c r="P891" s="120"/>
    </row>
    <row r="892" spans="2:16" ht="13.5" thickBot="1" x14ac:dyDescent="0.25">
      <c r="B892" s="120"/>
      <c r="C892" s="127"/>
      <c r="D892" s="120"/>
      <c r="E892" s="120"/>
      <c r="F892" s="120"/>
      <c r="G892" s="120"/>
      <c r="H892" s="146">
        <v>0.19</v>
      </c>
      <c r="I892" s="125"/>
      <c r="J892" s="125"/>
      <c r="K892" s="125"/>
      <c r="L892" s="125"/>
      <c r="M892" s="125"/>
      <c r="N892" s="125"/>
      <c r="O892" s="125"/>
      <c r="P892" s="120"/>
    </row>
    <row r="893" spans="2:16" ht="13.5" thickBot="1" x14ac:dyDescent="0.25">
      <c r="B893" s="120"/>
      <c r="C893" s="127"/>
      <c r="D893" s="120"/>
      <c r="E893" s="120"/>
      <c r="F893" s="120"/>
      <c r="G893" s="120"/>
      <c r="H893" s="146">
        <v>0.19</v>
      </c>
      <c r="I893" s="125"/>
      <c r="J893" s="125"/>
      <c r="K893" s="125"/>
      <c r="L893" s="125"/>
      <c r="M893" s="125"/>
      <c r="N893" s="125"/>
      <c r="O893" s="125"/>
      <c r="P893" s="120"/>
    </row>
    <row r="894" spans="2:16" ht="13.5" thickBot="1" x14ac:dyDescent="0.25">
      <c r="B894" s="120"/>
      <c r="C894" s="127"/>
      <c r="D894" s="120"/>
      <c r="E894" s="120"/>
      <c r="F894" s="120"/>
      <c r="G894" s="120"/>
      <c r="H894" s="146">
        <v>0.19</v>
      </c>
      <c r="I894" s="125"/>
      <c r="J894" s="125"/>
      <c r="K894" s="125"/>
      <c r="L894" s="125"/>
      <c r="M894" s="125"/>
      <c r="N894" s="125"/>
      <c r="O894" s="125"/>
      <c r="P894" s="120"/>
    </row>
    <row r="895" spans="2:16" ht="13.5" thickBot="1" x14ac:dyDescent="0.25">
      <c r="B895" s="120"/>
      <c r="C895" s="127"/>
      <c r="D895" s="120"/>
      <c r="E895" s="120"/>
      <c r="F895" s="120"/>
      <c r="G895" s="120"/>
      <c r="H895" s="146">
        <v>0.19</v>
      </c>
      <c r="I895" s="125"/>
      <c r="J895" s="125"/>
      <c r="K895" s="125"/>
      <c r="L895" s="125"/>
      <c r="M895" s="125"/>
      <c r="N895" s="125"/>
      <c r="O895" s="125"/>
      <c r="P895" s="120"/>
    </row>
    <row r="896" spans="2:16" ht="13.5" thickBot="1" x14ac:dyDescent="0.25">
      <c r="B896" s="120"/>
      <c r="C896" s="127"/>
      <c r="D896" s="120"/>
      <c r="E896" s="120"/>
      <c r="F896" s="120"/>
      <c r="G896" s="120"/>
      <c r="H896" s="146">
        <v>0.19</v>
      </c>
      <c r="I896" s="125"/>
      <c r="J896" s="125"/>
      <c r="K896" s="125"/>
      <c r="L896" s="125"/>
      <c r="M896" s="125"/>
      <c r="N896" s="125"/>
      <c r="O896" s="125"/>
      <c r="P896" s="120"/>
    </row>
    <row r="897" spans="2:16" ht="13.5" thickBot="1" x14ac:dyDescent="0.25">
      <c r="B897" s="120"/>
      <c r="C897" s="127"/>
      <c r="D897" s="120"/>
      <c r="E897" s="120"/>
      <c r="F897" s="120"/>
      <c r="G897" s="120"/>
      <c r="H897" s="146">
        <v>0.19</v>
      </c>
      <c r="I897" s="125"/>
      <c r="J897" s="125"/>
      <c r="K897" s="125"/>
      <c r="L897" s="125"/>
      <c r="M897" s="125"/>
      <c r="N897" s="125"/>
      <c r="O897" s="125"/>
      <c r="P897" s="120"/>
    </row>
    <row r="898" spans="2:16" ht="13.5" thickBot="1" x14ac:dyDescent="0.25">
      <c r="B898" s="120"/>
      <c r="C898" s="127"/>
      <c r="D898" s="120"/>
      <c r="E898" s="120"/>
      <c r="F898" s="120"/>
      <c r="G898" s="120"/>
      <c r="H898" s="146">
        <v>0.19</v>
      </c>
      <c r="I898" s="125"/>
      <c r="J898" s="125"/>
      <c r="K898" s="125"/>
      <c r="L898" s="125"/>
      <c r="M898" s="125"/>
      <c r="N898" s="125"/>
      <c r="O898" s="125"/>
      <c r="P898" s="120"/>
    </row>
    <row r="899" spans="2:16" ht="13.5" thickBot="1" x14ac:dyDescent="0.25">
      <c r="B899" s="120"/>
      <c r="C899" s="127"/>
      <c r="D899" s="120"/>
      <c r="E899" s="120"/>
      <c r="F899" s="120"/>
      <c r="G899" s="120"/>
      <c r="H899" s="146">
        <v>0.19</v>
      </c>
      <c r="I899" s="125"/>
      <c r="J899" s="125"/>
      <c r="K899" s="125"/>
      <c r="L899" s="125"/>
      <c r="M899" s="125"/>
      <c r="N899" s="125"/>
      <c r="O899" s="125"/>
      <c r="P899" s="120"/>
    </row>
    <row r="900" spans="2:16" ht="13.5" thickBot="1" x14ac:dyDescent="0.25">
      <c r="B900" s="120"/>
      <c r="C900" s="127"/>
      <c r="D900" s="120"/>
      <c r="E900" s="120"/>
      <c r="F900" s="120"/>
      <c r="G900" s="120"/>
      <c r="H900" s="146">
        <v>0.19</v>
      </c>
      <c r="I900" s="125"/>
      <c r="J900" s="125"/>
      <c r="K900" s="125"/>
      <c r="L900" s="125"/>
      <c r="M900" s="125"/>
      <c r="N900" s="125"/>
      <c r="O900" s="125"/>
      <c r="P900" s="120"/>
    </row>
    <row r="901" spans="2:16" ht="13.5" thickBot="1" x14ac:dyDescent="0.25">
      <c r="B901" s="120"/>
      <c r="C901" s="127"/>
      <c r="D901" s="120"/>
      <c r="E901" s="120"/>
      <c r="F901" s="120"/>
      <c r="G901" s="120"/>
      <c r="H901" s="146">
        <v>0.19</v>
      </c>
      <c r="I901" s="125"/>
      <c r="J901" s="125"/>
      <c r="K901" s="125"/>
      <c r="L901" s="125"/>
      <c r="M901" s="125"/>
      <c r="N901" s="125"/>
      <c r="O901" s="125"/>
      <c r="P901" s="120"/>
    </row>
    <row r="902" spans="2:16" ht="13.5" thickBot="1" x14ac:dyDescent="0.25">
      <c r="B902" s="120"/>
      <c r="C902" s="127"/>
      <c r="D902" s="120"/>
      <c r="E902" s="120"/>
      <c r="F902" s="120"/>
      <c r="G902" s="120"/>
      <c r="H902" s="146">
        <v>0.19</v>
      </c>
      <c r="I902" s="125"/>
      <c r="J902" s="125"/>
      <c r="K902" s="125"/>
      <c r="L902" s="125"/>
      <c r="M902" s="125"/>
      <c r="N902" s="125"/>
      <c r="O902" s="125"/>
      <c r="P902" s="120"/>
    </row>
    <row r="903" spans="2:16" ht="13.5" thickBot="1" x14ac:dyDescent="0.25">
      <c r="B903" s="120"/>
      <c r="C903" s="127"/>
      <c r="D903" s="120"/>
      <c r="E903" s="120"/>
      <c r="F903" s="120"/>
      <c r="G903" s="120"/>
      <c r="H903" s="146">
        <v>0.19</v>
      </c>
      <c r="I903" s="125"/>
      <c r="J903" s="125"/>
      <c r="K903" s="125"/>
      <c r="L903" s="125"/>
      <c r="M903" s="125"/>
      <c r="N903" s="125"/>
      <c r="O903" s="125"/>
      <c r="P903" s="120"/>
    </row>
    <row r="904" spans="2:16" ht="13.5" thickBot="1" x14ac:dyDescent="0.25">
      <c r="B904" s="120"/>
      <c r="C904" s="127"/>
      <c r="D904" s="120"/>
      <c r="E904" s="120"/>
      <c r="F904" s="120"/>
      <c r="G904" s="120"/>
      <c r="H904" s="146">
        <v>0.19</v>
      </c>
      <c r="I904" s="125"/>
      <c r="J904" s="125"/>
      <c r="K904" s="125"/>
      <c r="L904" s="125"/>
      <c r="M904" s="125"/>
      <c r="N904" s="125"/>
      <c r="O904" s="125"/>
      <c r="P904" s="120"/>
    </row>
    <row r="905" spans="2:16" ht="13.5" thickBot="1" x14ac:dyDescent="0.25">
      <c r="B905" s="120"/>
      <c r="C905" s="127"/>
      <c r="D905" s="120"/>
      <c r="E905" s="120"/>
      <c r="F905" s="120"/>
      <c r="G905" s="120"/>
      <c r="H905" s="146">
        <v>0.19</v>
      </c>
      <c r="I905" s="125"/>
      <c r="J905" s="125"/>
      <c r="K905" s="125"/>
      <c r="L905" s="125"/>
      <c r="M905" s="125"/>
      <c r="N905" s="125"/>
      <c r="O905" s="125"/>
      <c r="P905" s="120"/>
    </row>
    <row r="906" spans="2:16" ht="13.5" thickBot="1" x14ac:dyDescent="0.25">
      <c r="B906" s="120"/>
      <c r="C906" s="127"/>
      <c r="D906" s="120"/>
      <c r="E906" s="120"/>
      <c r="F906" s="120"/>
      <c r="G906" s="120"/>
      <c r="H906" s="146">
        <v>0.19</v>
      </c>
      <c r="I906" s="125"/>
      <c r="J906" s="125"/>
      <c r="K906" s="125"/>
      <c r="L906" s="125"/>
      <c r="M906" s="125"/>
      <c r="N906" s="125"/>
      <c r="O906" s="125"/>
      <c r="P906" s="120"/>
    </row>
    <row r="907" spans="2:16" ht="13.5" thickBot="1" x14ac:dyDescent="0.25">
      <c r="B907" s="120"/>
      <c r="C907" s="127"/>
      <c r="D907" s="120"/>
      <c r="E907" s="120"/>
      <c r="F907" s="120"/>
      <c r="G907" s="120"/>
      <c r="H907" s="146">
        <v>0.19</v>
      </c>
      <c r="I907" s="125"/>
      <c r="J907" s="125"/>
      <c r="K907" s="125"/>
      <c r="L907" s="125"/>
      <c r="M907" s="125"/>
      <c r="N907" s="125"/>
      <c r="O907" s="125"/>
      <c r="P907" s="120"/>
    </row>
    <row r="908" spans="2:16" ht="13.5" thickBot="1" x14ac:dyDescent="0.25">
      <c r="B908" s="120"/>
      <c r="C908" s="127"/>
      <c r="D908" s="120"/>
      <c r="E908" s="120"/>
      <c r="F908" s="120"/>
      <c r="G908" s="120"/>
      <c r="H908" s="146">
        <v>0.19</v>
      </c>
      <c r="I908" s="125"/>
      <c r="J908" s="125"/>
      <c r="K908" s="125"/>
      <c r="L908" s="125"/>
      <c r="M908" s="125"/>
      <c r="N908" s="125"/>
      <c r="O908" s="125"/>
      <c r="P908" s="120"/>
    </row>
    <row r="909" spans="2:16" ht="13.5" thickBot="1" x14ac:dyDescent="0.25">
      <c r="B909" s="120"/>
      <c r="C909" s="127"/>
      <c r="D909" s="120"/>
      <c r="E909" s="120"/>
      <c r="F909" s="120"/>
      <c r="G909" s="120"/>
      <c r="H909" s="146">
        <v>0.19</v>
      </c>
      <c r="I909" s="125"/>
      <c r="J909" s="125"/>
      <c r="K909" s="125"/>
      <c r="L909" s="125"/>
      <c r="M909" s="125"/>
      <c r="N909" s="125"/>
      <c r="O909" s="125"/>
      <c r="P909" s="120"/>
    </row>
    <row r="910" spans="2:16" ht="13.5" thickBot="1" x14ac:dyDescent="0.25">
      <c r="B910" s="120"/>
      <c r="C910" s="127"/>
      <c r="D910" s="120"/>
      <c r="E910" s="120"/>
      <c r="F910" s="120"/>
      <c r="G910" s="120"/>
      <c r="H910" s="146">
        <v>0.19</v>
      </c>
      <c r="I910" s="125"/>
      <c r="J910" s="125"/>
      <c r="K910" s="125"/>
      <c r="L910" s="125"/>
      <c r="M910" s="125"/>
      <c r="N910" s="125"/>
      <c r="O910" s="125"/>
      <c r="P910" s="120"/>
    </row>
    <row r="911" spans="2:16" ht="13.5" thickBot="1" x14ac:dyDescent="0.25">
      <c r="B911" s="120"/>
      <c r="C911" s="127"/>
      <c r="D911" s="120"/>
      <c r="E911" s="120"/>
      <c r="F911" s="120"/>
      <c r="G911" s="120"/>
      <c r="H911" s="146">
        <v>0.19</v>
      </c>
      <c r="I911" s="125"/>
      <c r="J911" s="125"/>
      <c r="K911" s="125"/>
      <c r="L911" s="125"/>
      <c r="M911" s="125"/>
      <c r="N911" s="125"/>
      <c r="O911" s="125"/>
      <c r="P911" s="120"/>
    </row>
    <row r="912" spans="2:16" ht="13.5" thickBot="1" x14ac:dyDescent="0.25">
      <c r="B912" s="120"/>
      <c r="C912" s="127"/>
      <c r="D912" s="120"/>
      <c r="E912" s="120"/>
      <c r="F912" s="120"/>
      <c r="G912" s="120"/>
      <c r="H912" s="146">
        <v>0.19</v>
      </c>
      <c r="I912" s="125"/>
      <c r="J912" s="125"/>
      <c r="K912" s="125"/>
      <c r="L912" s="125"/>
      <c r="M912" s="125"/>
      <c r="N912" s="125"/>
      <c r="O912" s="125"/>
      <c r="P912" s="120"/>
    </row>
    <row r="913" spans="2:16" ht="13.5" thickBot="1" x14ac:dyDescent="0.25">
      <c r="B913" s="120"/>
      <c r="C913" s="127"/>
      <c r="D913" s="120"/>
      <c r="E913" s="120"/>
      <c r="F913" s="120"/>
      <c r="G913" s="120"/>
      <c r="H913" s="146">
        <v>0.19</v>
      </c>
      <c r="I913" s="125"/>
      <c r="J913" s="125"/>
      <c r="K913" s="125"/>
      <c r="L913" s="125"/>
      <c r="M913" s="125"/>
      <c r="N913" s="125"/>
      <c r="O913" s="125"/>
      <c r="P913" s="120"/>
    </row>
    <row r="914" spans="2:16" ht="13.5" thickBot="1" x14ac:dyDescent="0.25">
      <c r="B914" s="120"/>
      <c r="C914" s="127"/>
      <c r="D914" s="120"/>
      <c r="E914" s="120"/>
      <c r="F914" s="120"/>
      <c r="G914" s="120"/>
      <c r="H914" s="146">
        <v>0.19</v>
      </c>
      <c r="I914" s="125"/>
      <c r="J914" s="125"/>
      <c r="K914" s="125"/>
      <c r="L914" s="125"/>
      <c r="M914" s="125"/>
      <c r="N914" s="125"/>
      <c r="O914" s="125"/>
      <c r="P914" s="120"/>
    </row>
    <row r="915" spans="2:16" ht="13.5" thickBot="1" x14ac:dyDescent="0.25">
      <c r="B915" s="120"/>
      <c r="C915" s="127"/>
      <c r="D915" s="120"/>
      <c r="E915" s="120"/>
      <c r="F915" s="120"/>
      <c r="G915" s="120"/>
      <c r="H915" s="146">
        <v>0.19</v>
      </c>
      <c r="I915" s="125"/>
      <c r="J915" s="125"/>
      <c r="K915" s="125"/>
      <c r="L915" s="125"/>
      <c r="M915" s="125"/>
      <c r="N915" s="125"/>
      <c r="O915" s="125"/>
      <c r="P915" s="120"/>
    </row>
    <row r="916" spans="2:16" ht="13.5" thickBot="1" x14ac:dyDescent="0.25">
      <c r="B916" s="120"/>
      <c r="C916" s="127"/>
      <c r="D916" s="120"/>
      <c r="E916" s="120"/>
      <c r="F916" s="120"/>
      <c r="G916" s="120"/>
      <c r="H916" s="146">
        <v>0.19</v>
      </c>
      <c r="I916" s="125"/>
      <c r="J916" s="125"/>
      <c r="K916" s="125"/>
      <c r="L916" s="125"/>
      <c r="M916" s="125"/>
      <c r="N916" s="125"/>
      <c r="O916" s="125"/>
      <c r="P916" s="120"/>
    </row>
    <row r="917" spans="2:16" ht="13.5" thickBot="1" x14ac:dyDescent="0.25">
      <c r="B917" s="120"/>
      <c r="C917" s="127"/>
      <c r="D917" s="120"/>
      <c r="E917" s="120"/>
      <c r="F917" s="120"/>
      <c r="G917" s="120"/>
      <c r="H917" s="146">
        <v>0.19</v>
      </c>
      <c r="I917" s="125"/>
      <c r="J917" s="125"/>
      <c r="K917" s="125"/>
      <c r="L917" s="125"/>
      <c r="M917" s="125"/>
      <c r="N917" s="125"/>
      <c r="O917" s="125"/>
      <c r="P917" s="120"/>
    </row>
    <row r="918" spans="2:16" ht="13.5" thickBot="1" x14ac:dyDescent="0.25">
      <c r="B918" s="120"/>
      <c r="C918" s="127"/>
      <c r="D918" s="120"/>
      <c r="E918" s="120"/>
      <c r="F918" s="120"/>
      <c r="G918" s="120"/>
      <c r="H918" s="146">
        <v>0.19</v>
      </c>
      <c r="I918" s="125"/>
      <c r="J918" s="125"/>
      <c r="K918" s="125"/>
      <c r="L918" s="125"/>
      <c r="M918" s="125"/>
      <c r="N918" s="125"/>
      <c r="O918" s="125"/>
      <c r="P918" s="120"/>
    </row>
    <row r="919" spans="2:16" ht="13.5" thickBot="1" x14ac:dyDescent="0.25">
      <c r="B919" s="120"/>
      <c r="C919" s="127"/>
      <c r="D919" s="120"/>
      <c r="E919" s="120"/>
      <c r="F919" s="120"/>
      <c r="G919" s="120"/>
      <c r="H919" s="146">
        <v>0.19</v>
      </c>
      <c r="I919" s="125"/>
      <c r="J919" s="125"/>
      <c r="K919" s="125"/>
      <c r="L919" s="125"/>
      <c r="M919" s="125"/>
      <c r="N919" s="125"/>
      <c r="O919" s="125"/>
      <c r="P919" s="120"/>
    </row>
    <row r="920" spans="2:16" ht="13.5" thickBot="1" x14ac:dyDescent="0.25">
      <c r="B920" s="120"/>
      <c r="C920" s="127"/>
      <c r="D920" s="120"/>
      <c r="E920" s="120"/>
      <c r="F920" s="120"/>
      <c r="G920" s="120"/>
      <c r="H920" s="146">
        <v>0.19</v>
      </c>
      <c r="I920" s="125"/>
      <c r="J920" s="125"/>
      <c r="K920" s="125"/>
      <c r="L920" s="125"/>
      <c r="M920" s="125"/>
      <c r="N920" s="125"/>
      <c r="O920" s="125"/>
      <c r="P920" s="120"/>
    </row>
    <row r="921" spans="2:16" ht="13.5" thickBot="1" x14ac:dyDescent="0.25">
      <c r="B921" s="120"/>
      <c r="C921" s="127"/>
      <c r="D921" s="120"/>
      <c r="E921" s="120"/>
      <c r="F921" s="120"/>
      <c r="G921" s="120"/>
      <c r="H921" s="146">
        <v>0.19</v>
      </c>
      <c r="I921" s="125"/>
      <c r="J921" s="125"/>
      <c r="K921" s="125"/>
      <c r="L921" s="125"/>
      <c r="M921" s="125"/>
      <c r="N921" s="125"/>
      <c r="O921" s="125"/>
      <c r="P921" s="120"/>
    </row>
    <row r="922" spans="2:16" ht="13.5" thickBot="1" x14ac:dyDescent="0.25">
      <c r="B922" s="120"/>
      <c r="C922" s="127"/>
      <c r="D922" s="120"/>
      <c r="E922" s="120"/>
      <c r="F922" s="120"/>
      <c r="G922" s="120"/>
      <c r="H922" s="146">
        <v>0.19</v>
      </c>
      <c r="I922" s="125"/>
      <c r="J922" s="125"/>
      <c r="K922" s="125"/>
      <c r="L922" s="125"/>
      <c r="M922" s="125"/>
      <c r="N922" s="125"/>
      <c r="O922" s="125"/>
      <c r="P922" s="120"/>
    </row>
    <row r="923" spans="2:16" ht="13.5" thickBot="1" x14ac:dyDescent="0.25">
      <c r="B923" s="120"/>
      <c r="C923" s="127"/>
      <c r="D923" s="120"/>
      <c r="E923" s="120"/>
      <c r="F923" s="120"/>
      <c r="G923" s="120"/>
      <c r="H923" s="146">
        <v>0.19</v>
      </c>
      <c r="I923" s="125"/>
      <c r="J923" s="125"/>
      <c r="K923" s="125"/>
      <c r="L923" s="125"/>
      <c r="M923" s="125"/>
      <c r="N923" s="125"/>
      <c r="O923" s="125"/>
      <c r="P923" s="120"/>
    </row>
    <row r="924" spans="2:16" ht="13.5" thickBot="1" x14ac:dyDescent="0.25">
      <c r="B924" s="120"/>
      <c r="C924" s="127"/>
      <c r="D924" s="120"/>
      <c r="E924" s="120"/>
      <c r="F924" s="120"/>
      <c r="G924" s="120"/>
      <c r="H924" s="146">
        <v>0.19</v>
      </c>
      <c r="I924" s="125"/>
      <c r="J924" s="125"/>
      <c r="K924" s="125"/>
      <c r="L924" s="125"/>
      <c r="M924" s="125"/>
      <c r="N924" s="125"/>
      <c r="O924" s="125"/>
      <c r="P924" s="120"/>
    </row>
    <row r="925" spans="2:16" ht="13.5" thickBot="1" x14ac:dyDescent="0.25">
      <c r="B925" s="120"/>
      <c r="C925" s="127"/>
      <c r="D925" s="120"/>
      <c r="E925" s="120"/>
      <c r="F925" s="120"/>
      <c r="G925" s="120"/>
      <c r="H925" s="146">
        <v>0.19</v>
      </c>
      <c r="I925" s="125"/>
      <c r="J925" s="125"/>
      <c r="K925" s="125"/>
      <c r="L925" s="125"/>
      <c r="M925" s="125"/>
      <c r="N925" s="125"/>
      <c r="O925" s="125"/>
      <c r="P925" s="120"/>
    </row>
    <row r="926" spans="2:16" ht="13.5" thickBot="1" x14ac:dyDescent="0.25">
      <c r="B926" s="120"/>
      <c r="C926" s="127"/>
      <c r="D926" s="120"/>
      <c r="E926" s="120"/>
      <c r="F926" s="120"/>
      <c r="G926" s="120"/>
      <c r="H926" s="146">
        <v>0.19</v>
      </c>
      <c r="I926" s="125"/>
      <c r="J926" s="125"/>
      <c r="K926" s="125"/>
      <c r="L926" s="125"/>
      <c r="M926" s="125"/>
      <c r="N926" s="125"/>
      <c r="O926" s="125"/>
      <c r="P926" s="120"/>
    </row>
    <row r="927" spans="2:16" ht="13.5" thickBot="1" x14ac:dyDescent="0.25">
      <c r="B927" s="120"/>
      <c r="C927" s="127"/>
      <c r="D927" s="120"/>
      <c r="E927" s="120"/>
      <c r="F927" s="120"/>
      <c r="G927" s="120"/>
      <c r="H927" s="146">
        <v>0.19</v>
      </c>
      <c r="I927" s="125"/>
      <c r="J927" s="125"/>
      <c r="K927" s="125"/>
      <c r="L927" s="125"/>
      <c r="M927" s="125"/>
      <c r="N927" s="125"/>
      <c r="O927" s="125"/>
      <c r="P927" s="120"/>
    </row>
    <row r="928" spans="2:16" ht="13.5" thickBot="1" x14ac:dyDescent="0.25">
      <c r="B928" s="120"/>
      <c r="C928" s="127"/>
      <c r="D928" s="120"/>
      <c r="E928" s="120"/>
      <c r="F928" s="120"/>
      <c r="G928" s="120"/>
      <c r="H928" s="146">
        <v>0.19</v>
      </c>
      <c r="I928" s="125"/>
      <c r="J928" s="125"/>
      <c r="K928" s="125"/>
      <c r="L928" s="125"/>
      <c r="M928" s="125"/>
      <c r="N928" s="125"/>
      <c r="O928" s="125"/>
      <c r="P928" s="120"/>
    </row>
    <row r="929" spans="2:16" ht="13.5" thickBot="1" x14ac:dyDescent="0.25">
      <c r="B929" s="120"/>
      <c r="C929" s="127"/>
      <c r="D929" s="120"/>
      <c r="E929" s="120"/>
      <c r="F929" s="120"/>
      <c r="G929" s="120"/>
      <c r="H929" s="146">
        <v>0.19</v>
      </c>
      <c r="I929" s="125"/>
      <c r="J929" s="125"/>
      <c r="K929" s="125"/>
      <c r="L929" s="125"/>
      <c r="M929" s="125"/>
      <c r="N929" s="125"/>
      <c r="O929" s="125"/>
      <c r="P929" s="120"/>
    </row>
    <row r="930" spans="2:16" ht="13.5" thickBot="1" x14ac:dyDescent="0.25">
      <c r="B930" s="120"/>
      <c r="C930" s="127"/>
      <c r="D930" s="120"/>
      <c r="E930" s="120"/>
      <c r="F930" s="120"/>
      <c r="G930" s="120"/>
      <c r="H930" s="146">
        <v>0.19</v>
      </c>
      <c r="I930" s="125"/>
      <c r="J930" s="125"/>
      <c r="K930" s="125"/>
      <c r="L930" s="125"/>
      <c r="M930" s="125"/>
      <c r="N930" s="125"/>
      <c r="O930" s="125"/>
      <c r="P930" s="120"/>
    </row>
    <row r="931" spans="2:16" ht="13.5" thickBot="1" x14ac:dyDescent="0.25">
      <c r="B931" s="120"/>
      <c r="C931" s="127"/>
      <c r="D931" s="120"/>
      <c r="E931" s="120"/>
      <c r="F931" s="120"/>
      <c r="G931" s="120"/>
      <c r="H931" s="146">
        <v>0.19</v>
      </c>
      <c r="I931" s="125"/>
      <c r="J931" s="125"/>
      <c r="K931" s="125"/>
      <c r="L931" s="125"/>
      <c r="M931" s="125"/>
      <c r="N931" s="125"/>
      <c r="O931" s="125"/>
      <c r="P931" s="120"/>
    </row>
    <row r="932" spans="2:16" ht="13.5" thickBot="1" x14ac:dyDescent="0.25">
      <c r="B932" s="120"/>
      <c r="C932" s="127"/>
      <c r="D932" s="120"/>
      <c r="E932" s="120"/>
      <c r="F932" s="120"/>
      <c r="G932" s="120"/>
      <c r="H932" s="146">
        <v>0.19</v>
      </c>
      <c r="I932" s="125"/>
      <c r="J932" s="125"/>
      <c r="K932" s="125"/>
      <c r="L932" s="125"/>
      <c r="M932" s="125"/>
      <c r="N932" s="125"/>
      <c r="O932" s="125"/>
      <c r="P932" s="120"/>
    </row>
    <row r="933" spans="2:16" ht="13.5" thickBot="1" x14ac:dyDescent="0.25">
      <c r="B933" s="120"/>
      <c r="C933" s="127"/>
      <c r="D933" s="120"/>
      <c r="E933" s="120"/>
      <c r="F933" s="120"/>
      <c r="G933" s="120"/>
      <c r="H933" s="146">
        <v>0.19</v>
      </c>
      <c r="I933" s="125"/>
      <c r="J933" s="125"/>
      <c r="K933" s="125"/>
      <c r="L933" s="125"/>
      <c r="M933" s="125"/>
      <c r="N933" s="125"/>
      <c r="O933" s="125"/>
      <c r="P933" s="120"/>
    </row>
    <row r="934" spans="2:16" ht="13.5" thickBot="1" x14ac:dyDescent="0.25">
      <c r="B934" s="120"/>
      <c r="C934" s="127"/>
      <c r="D934" s="120"/>
      <c r="E934" s="120"/>
      <c r="F934" s="120"/>
      <c r="G934" s="120"/>
      <c r="H934" s="146">
        <v>0.19</v>
      </c>
      <c r="I934" s="125"/>
      <c r="J934" s="125"/>
      <c r="K934" s="125"/>
      <c r="L934" s="125"/>
      <c r="M934" s="125"/>
      <c r="N934" s="125"/>
      <c r="O934" s="125"/>
      <c r="P934" s="120"/>
    </row>
    <row r="935" spans="2:16" ht="13.5" thickBot="1" x14ac:dyDescent="0.25">
      <c r="B935" s="120"/>
      <c r="C935" s="127"/>
      <c r="D935" s="120"/>
      <c r="E935" s="120"/>
      <c r="F935" s="120"/>
      <c r="G935" s="120"/>
      <c r="H935" s="146">
        <v>0.19</v>
      </c>
      <c r="I935" s="125"/>
      <c r="J935" s="125"/>
      <c r="K935" s="125"/>
      <c r="L935" s="125"/>
      <c r="M935" s="125"/>
      <c r="N935" s="125"/>
      <c r="O935" s="125"/>
      <c r="P935" s="120"/>
    </row>
    <row r="936" spans="2:16" ht="13.5" thickBot="1" x14ac:dyDescent="0.25">
      <c r="B936" s="120"/>
      <c r="C936" s="127"/>
      <c r="D936" s="120"/>
      <c r="E936" s="120"/>
      <c r="F936" s="120"/>
      <c r="G936" s="120"/>
      <c r="H936" s="146">
        <v>0.19</v>
      </c>
      <c r="I936" s="125"/>
      <c r="J936" s="125"/>
      <c r="K936" s="125"/>
      <c r="L936" s="125"/>
      <c r="M936" s="125"/>
      <c r="N936" s="125"/>
      <c r="O936" s="125"/>
      <c r="P936" s="120"/>
    </row>
    <row r="937" spans="2:16" ht="13.5" thickBot="1" x14ac:dyDescent="0.25">
      <c r="B937" s="120"/>
      <c r="C937" s="127"/>
      <c r="D937" s="120"/>
      <c r="E937" s="120"/>
      <c r="F937" s="120"/>
      <c r="G937" s="120"/>
      <c r="H937" s="146">
        <v>0.19</v>
      </c>
      <c r="I937" s="125"/>
      <c r="J937" s="125"/>
      <c r="K937" s="125"/>
      <c r="L937" s="125"/>
      <c r="M937" s="125"/>
      <c r="N937" s="125"/>
      <c r="O937" s="125"/>
      <c r="P937" s="120"/>
    </row>
    <row r="938" spans="2:16" ht="13.5" thickBot="1" x14ac:dyDescent="0.25">
      <c r="B938" s="120"/>
      <c r="C938" s="127"/>
      <c r="D938" s="120"/>
      <c r="E938" s="120"/>
      <c r="F938" s="120"/>
      <c r="G938" s="120"/>
      <c r="H938" s="146">
        <v>0.19</v>
      </c>
      <c r="I938" s="125"/>
      <c r="J938" s="125"/>
      <c r="K938" s="125"/>
      <c r="L938" s="125"/>
      <c r="M938" s="125"/>
      <c r="N938" s="125"/>
      <c r="O938" s="125"/>
      <c r="P938" s="120"/>
    </row>
    <row r="939" spans="2:16" ht="13.5" thickBot="1" x14ac:dyDescent="0.25">
      <c r="B939" s="120"/>
      <c r="C939" s="127"/>
      <c r="D939" s="120"/>
      <c r="E939" s="120"/>
      <c r="F939" s="120"/>
      <c r="G939" s="120"/>
      <c r="H939" s="146">
        <v>0.19</v>
      </c>
      <c r="I939" s="125"/>
      <c r="J939" s="125"/>
      <c r="K939" s="125"/>
      <c r="L939" s="125"/>
      <c r="M939" s="125"/>
      <c r="N939" s="125"/>
      <c r="O939" s="125"/>
      <c r="P939" s="120"/>
    </row>
    <row r="940" spans="2:16" ht="13.5" thickBot="1" x14ac:dyDescent="0.25">
      <c r="B940" s="120"/>
      <c r="C940" s="127"/>
      <c r="D940" s="120"/>
      <c r="E940" s="120"/>
      <c r="F940" s="120"/>
      <c r="G940" s="120"/>
      <c r="H940" s="146">
        <v>0.19</v>
      </c>
      <c r="I940" s="125"/>
      <c r="J940" s="125"/>
      <c r="K940" s="125"/>
      <c r="L940" s="125"/>
      <c r="M940" s="125"/>
      <c r="N940" s="125"/>
      <c r="O940" s="125"/>
      <c r="P940" s="120"/>
    </row>
    <row r="941" spans="2:16" ht="13.5" thickBot="1" x14ac:dyDescent="0.25">
      <c r="B941" s="120"/>
      <c r="C941" s="127"/>
      <c r="D941" s="120"/>
      <c r="E941" s="120"/>
      <c r="F941" s="120"/>
      <c r="G941" s="120"/>
      <c r="H941" s="146">
        <v>0.19</v>
      </c>
      <c r="I941" s="125"/>
      <c r="J941" s="125"/>
      <c r="K941" s="125"/>
      <c r="L941" s="125"/>
      <c r="M941" s="125"/>
      <c r="N941" s="125"/>
      <c r="O941" s="125"/>
      <c r="P941" s="120"/>
    </row>
    <row r="942" spans="2:16" ht="13.5" thickBot="1" x14ac:dyDescent="0.25">
      <c r="B942" s="120"/>
      <c r="C942" s="127"/>
      <c r="D942" s="120"/>
      <c r="E942" s="120"/>
      <c r="F942" s="120"/>
      <c r="G942" s="120"/>
      <c r="H942" s="146">
        <v>0.19</v>
      </c>
      <c r="I942" s="125"/>
      <c r="J942" s="125"/>
      <c r="K942" s="125"/>
      <c r="L942" s="125"/>
      <c r="M942" s="125"/>
      <c r="N942" s="125"/>
      <c r="O942" s="125"/>
      <c r="P942" s="120"/>
    </row>
    <row r="943" spans="2:16" ht="13.5" thickBot="1" x14ac:dyDescent="0.25">
      <c r="B943" s="120"/>
      <c r="C943" s="127"/>
      <c r="D943" s="120"/>
      <c r="E943" s="120"/>
      <c r="F943" s="120"/>
      <c r="G943" s="120"/>
      <c r="H943" s="146">
        <v>0.19</v>
      </c>
      <c r="I943" s="125"/>
      <c r="J943" s="125"/>
      <c r="K943" s="125"/>
      <c r="L943" s="125"/>
      <c r="M943" s="125"/>
      <c r="N943" s="125"/>
      <c r="O943" s="125"/>
      <c r="P943" s="120"/>
    </row>
    <row r="944" spans="2:16" ht="13.5" thickBot="1" x14ac:dyDescent="0.25">
      <c r="B944" s="120"/>
      <c r="C944" s="127"/>
      <c r="D944" s="120"/>
      <c r="E944" s="120"/>
      <c r="F944" s="120"/>
      <c r="G944" s="120"/>
      <c r="H944" s="146">
        <v>0.19</v>
      </c>
      <c r="I944" s="125"/>
      <c r="J944" s="125"/>
      <c r="K944" s="125"/>
      <c r="L944" s="125"/>
      <c r="M944" s="125"/>
      <c r="N944" s="125"/>
      <c r="O944" s="125"/>
      <c r="P944" s="120"/>
    </row>
    <row r="945" spans="2:16" ht="13.5" thickBot="1" x14ac:dyDescent="0.25">
      <c r="B945" s="120"/>
      <c r="C945" s="127"/>
      <c r="D945" s="120"/>
      <c r="E945" s="120"/>
      <c r="F945" s="120"/>
      <c r="G945" s="120"/>
      <c r="H945" s="146">
        <v>0.19</v>
      </c>
      <c r="I945" s="125"/>
      <c r="J945" s="125"/>
      <c r="K945" s="125"/>
      <c r="L945" s="125"/>
      <c r="M945" s="125"/>
      <c r="N945" s="125"/>
      <c r="O945" s="125"/>
      <c r="P945" s="120"/>
    </row>
    <row r="946" spans="2:16" ht="13.5" thickBot="1" x14ac:dyDescent="0.25">
      <c r="B946" s="120"/>
      <c r="C946" s="127"/>
      <c r="D946" s="120"/>
      <c r="E946" s="120"/>
      <c r="F946" s="120"/>
      <c r="G946" s="120"/>
      <c r="H946" s="146">
        <v>0.19</v>
      </c>
      <c r="I946" s="125"/>
      <c r="J946" s="125"/>
      <c r="K946" s="125"/>
      <c r="L946" s="125"/>
      <c r="M946" s="125"/>
      <c r="N946" s="125"/>
      <c r="O946" s="125"/>
      <c r="P946" s="120"/>
    </row>
    <row r="947" spans="2:16" ht="13.5" thickBot="1" x14ac:dyDescent="0.25">
      <c r="B947" s="120"/>
      <c r="C947" s="127"/>
      <c r="D947" s="120"/>
      <c r="E947" s="120"/>
      <c r="F947" s="120"/>
      <c r="G947" s="120"/>
      <c r="H947" s="146">
        <v>0.19</v>
      </c>
      <c r="I947" s="125"/>
      <c r="J947" s="125"/>
      <c r="K947" s="125"/>
      <c r="L947" s="125"/>
      <c r="M947" s="125"/>
      <c r="N947" s="125"/>
      <c r="O947" s="125"/>
      <c r="P947" s="120"/>
    </row>
    <row r="948" spans="2:16" ht="13.5" thickBot="1" x14ac:dyDescent="0.25">
      <c r="B948" s="120"/>
      <c r="C948" s="127"/>
      <c r="D948" s="120"/>
      <c r="E948" s="120"/>
      <c r="F948" s="120"/>
      <c r="G948" s="120"/>
      <c r="H948" s="146">
        <v>0.19</v>
      </c>
      <c r="I948" s="125"/>
      <c r="J948" s="125"/>
      <c r="K948" s="125"/>
      <c r="L948" s="125"/>
      <c r="M948" s="125"/>
      <c r="N948" s="125"/>
      <c r="O948" s="125"/>
      <c r="P948" s="120"/>
    </row>
    <row r="949" spans="2:16" ht="13.5" thickBot="1" x14ac:dyDescent="0.25">
      <c r="B949" s="120"/>
      <c r="C949" s="127"/>
      <c r="D949" s="120"/>
      <c r="E949" s="120"/>
      <c r="F949" s="120"/>
      <c r="G949" s="120"/>
      <c r="H949" s="146">
        <v>0.19</v>
      </c>
      <c r="I949" s="125"/>
      <c r="J949" s="125"/>
      <c r="K949" s="125"/>
      <c r="L949" s="125"/>
      <c r="M949" s="125"/>
      <c r="N949" s="125"/>
      <c r="O949" s="125"/>
      <c r="P949" s="120"/>
    </row>
    <row r="950" spans="2:16" ht="13.5" thickBot="1" x14ac:dyDescent="0.25">
      <c r="B950" s="120"/>
      <c r="C950" s="127"/>
      <c r="D950" s="120"/>
      <c r="E950" s="120"/>
      <c r="F950" s="120"/>
      <c r="G950" s="120"/>
      <c r="H950" s="146">
        <v>0.19</v>
      </c>
      <c r="I950" s="125"/>
      <c r="J950" s="125"/>
      <c r="K950" s="125"/>
      <c r="L950" s="125"/>
      <c r="M950" s="125"/>
      <c r="N950" s="125"/>
      <c r="O950" s="125"/>
      <c r="P950" s="120"/>
    </row>
    <row r="951" spans="2:16" ht="13.5" thickBot="1" x14ac:dyDescent="0.25">
      <c r="B951" s="120"/>
      <c r="C951" s="127"/>
      <c r="D951" s="120"/>
      <c r="E951" s="120"/>
      <c r="F951" s="120"/>
      <c r="G951" s="120"/>
      <c r="H951" s="146">
        <v>0.19</v>
      </c>
      <c r="I951" s="125"/>
      <c r="J951" s="125"/>
      <c r="K951" s="125"/>
      <c r="L951" s="125"/>
      <c r="M951" s="125"/>
      <c r="N951" s="125"/>
      <c r="O951" s="125"/>
      <c r="P951" s="120"/>
    </row>
    <row r="952" spans="2:16" ht="13.5" thickBot="1" x14ac:dyDescent="0.25">
      <c r="B952" s="120"/>
      <c r="C952" s="127"/>
      <c r="D952" s="120"/>
      <c r="E952" s="120"/>
      <c r="F952" s="120"/>
      <c r="G952" s="120"/>
      <c r="H952" s="146">
        <v>0.19</v>
      </c>
      <c r="I952" s="125"/>
      <c r="J952" s="125"/>
      <c r="K952" s="125"/>
      <c r="L952" s="125"/>
      <c r="M952" s="125"/>
      <c r="N952" s="125"/>
      <c r="O952" s="125"/>
      <c r="P952" s="120"/>
    </row>
    <row r="953" spans="2:16" ht="13.5" thickBot="1" x14ac:dyDescent="0.25">
      <c r="B953" s="120"/>
      <c r="C953" s="127"/>
      <c r="D953" s="120"/>
      <c r="E953" s="120"/>
      <c r="F953" s="120"/>
      <c r="G953" s="120"/>
      <c r="H953" s="146">
        <v>0.19</v>
      </c>
      <c r="I953" s="125"/>
      <c r="J953" s="125"/>
      <c r="K953" s="125"/>
      <c r="L953" s="125"/>
      <c r="M953" s="125"/>
      <c r="N953" s="125"/>
      <c r="O953" s="125"/>
      <c r="P953" s="120"/>
    </row>
    <row r="954" spans="2:16" ht="13.5" thickBot="1" x14ac:dyDescent="0.25">
      <c r="B954" s="120"/>
      <c r="C954" s="127"/>
      <c r="D954" s="120"/>
      <c r="E954" s="120"/>
      <c r="F954" s="120"/>
      <c r="G954" s="120"/>
      <c r="H954" s="146">
        <v>0.19</v>
      </c>
      <c r="I954" s="125"/>
      <c r="J954" s="125"/>
      <c r="K954" s="125"/>
      <c r="L954" s="125"/>
      <c r="M954" s="125"/>
      <c r="N954" s="125"/>
      <c r="O954" s="125"/>
      <c r="P954" s="120"/>
    </row>
    <row r="955" spans="2:16" ht="13.5" thickBot="1" x14ac:dyDescent="0.25">
      <c r="B955" s="120"/>
      <c r="C955" s="127"/>
      <c r="D955" s="120"/>
      <c r="E955" s="120"/>
      <c r="F955" s="120"/>
      <c r="G955" s="120"/>
      <c r="H955" s="146">
        <v>0.19</v>
      </c>
      <c r="I955" s="125"/>
      <c r="J955" s="125"/>
      <c r="K955" s="125"/>
      <c r="L955" s="125"/>
      <c r="M955" s="125"/>
      <c r="N955" s="125"/>
      <c r="O955" s="125"/>
      <c r="P955" s="120"/>
    </row>
    <row r="956" spans="2:16" ht="13.5" thickBot="1" x14ac:dyDescent="0.25">
      <c r="B956" s="120"/>
      <c r="C956" s="127"/>
      <c r="D956" s="120"/>
      <c r="E956" s="120"/>
      <c r="F956" s="120"/>
      <c r="G956" s="120"/>
      <c r="H956" s="146">
        <v>0.19</v>
      </c>
      <c r="I956" s="125"/>
      <c r="J956" s="125"/>
      <c r="K956" s="125"/>
      <c r="L956" s="125"/>
      <c r="M956" s="125"/>
      <c r="N956" s="125"/>
      <c r="O956" s="125"/>
      <c r="P956" s="120"/>
    </row>
    <row r="957" spans="2:16" ht="13.5" thickBot="1" x14ac:dyDescent="0.25">
      <c r="B957" s="120"/>
      <c r="C957" s="127"/>
      <c r="D957" s="120"/>
      <c r="E957" s="120"/>
      <c r="F957" s="120"/>
      <c r="G957" s="120"/>
      <c r="H957" s="146">
        <v>0.19</v>
      </c>
      <c r="I957" s="125"/>
      <c r="J957" s="125"/>
      <c r="K957" s="125"/>
      <c r="L957" s="125"/>
      <c r="M957" s="125"/>
      <c r="N957" s="125"/>
      <c r="O957" s="125"/>
      <c r="P957" s="120"/>
    </row>
    <row r="958" spans="2:16" ht="13.5" thickBot="1" x14ac:dyDescent="0.25">
      <c r="B958" s="120"/>
      <c r="C958" s="127"/>
      <c r="D958" s="120"/>
      <c r="E958" s="120"/>
      <c r="F958" s="120"/>
      <c r="G958" s="120"/>
      <c r="H958" s="146">
        <v>0.19</v>
      </c>
      <c r="I958" s="125"/>
      <c r="J958" s="125"/>
      <c r="K958" s="125"/>
      <c r="L958" s="125"/>
      <c r="M958" s="125"/>
      <c r="N958" s="125"/>
      <c r="O958" s="125"/>
      <c r="P958" s="120"/>
    </row>
    <row r="959" spans="2:16" ht="13.5" thickBot="1" x14ac:dyDescent="0.25">
      <c r="B959" s="120"/>
      <c r="C959" s="127"/>
      <c r="D959" s="120"/>
      <c r="E959" s="120"/>
      <c r="F959" s="120"/>
      <c r="G959" s="120"/>
      <c r="H959" s="146">
        <v>0.19</v>
      </c>
      <c r="I959" s="125"/>
      <c r="J959" s="125"/>
      <c r="K959" s="125"/>
      <c r="L959" s="125"/>
      <c r="M959" s="125"/>
      <c r="N959" s="125"/>
      <c r="O959" s="125"/>
      <c r="P959" s="120"/>
    </row>
    <row r="960" spans="2:16" ht="13.5" thickBot="1" x14ac:dyDescent="0.25">
      <c r="B960" s="120"/>
      <c r="C960" s="127"/>
      <c r="D960" s="120"/>
      <c r="E960" s="120"/>
      <c r="F960" s="120"/>
      <c r="G960" s="120"/>
      <c r="H960" s="146">
        <v>0.19</v>
      </c>
      <c r="I960" s="125"/>
      <c r="J960" s="125"/>
      <c r="K960" s="125"/>
      <c r="L960" s="125"/>
      <c r="M960" s="125"/>
      <c r="N960" s="125"/>
      <c r="O960" s="125"/>
      <c r="P960" s="120"/>
    </row>
    <row r="961" spans="2:16" ht="13.5" thickBot="1" x14ac:dyDescent="0.25">
      <c r="B961" s="120"/>
      <c r="C961" s="127"/>
      <c r="D961" s="120"/>
      <c r="E961" s="120"/>
      <c r="F961" s="120"/>
      <c r="G961" s="120"/>
      <c r="H961" s="146">
        <v>0.19</v>
      </c>
      <c r="I961" s="125"/>
      <c r="J961" s="125"/>
      <c r="K961" s="125"/>
      <c r="L961" s="125"/>
      <c r="M961" s="125"/>
      <c r="N961" s="125"/>
      <c r="O961" s="125"/>
      <c r="P961" s="120"/>
    </row>
    <row r="962" spans="2:16" ht="13.5" thickBot="1" x14ac:dyDescent="0.25">
      <c r="B962" s="120"/>
      <c r="C962" s="127"/>
      <c r="D962" s="120"/>
      <c r="E962" s="120"/>
      <c r="F962" s="120"/>
      <c r="G962" s="120"/>
      <c r="H962" s="146">
        <v>0.19</v>
      </c>
      <c r="I962" s="125"/>
      <c r="J962" s="125"/>
      <c r="K962" s="125"/>
      <c r="L962" s="125"/>
      <c r="M962" s="125"/>
      <c r="N962" s="125"/>
      <c r="O962" s="125"/>
      <c r="P962" s="120"/>
    </row>
    <row r="963" spans="2:16" ht="13.5" thickBot="1" x14ac:dyDescent="0.25">
      <c r="B963" s="120"/>
      <c r="C963" s="127"/>
      <c r="D963" s="120"/>
      <c r="E963" s="120"/>
      <c r="F963" s="120"/>
      <c r="G963" s="120"/>
      <c r="H963" s="146">
        <v>0.19</v>
      </c>
      <c r="I963" s="125"/>
      <c r="J963" s="125"/>
      <c r="K963" s="125"/>
      <c r="L963" s="125"/>
      <c r="M963" s="125"/>
      <c r="N963" s="125"/>
      <c r="O963" s="125"/>
      <c r="P963" s="120"/>
    </row>
    <row r="964" spans="2:16" ht="13.5" thickBot="1" x14ac:dyDescent="0.25">
      <c r="B964" s="120"/>
      <c r="C964" s="127"/>
      <c r="D964" s="120"/>
      <c r="E964" s="120"/>
      <c r="F964" s="120"/>
      <c r="G964" s="120"/>
      <c r="H964" s="146">
        <v>0.19</v>
      </c>
      <c r="I964" s="125"/>
      <c r="J964" s="125"/>
      <c r="K964" s="125"/>
      <c r="L964" s="125"/>
      <c r="M964" s="125"/>
      <c r="N964" s="125"/>
      <c r="O964" s="125"/>
      <c r="P964" s="120"/>
    </row>
    <row r="965" spans="2:16" ht="13.5" thickBot="1" x14ac:dyDescent="0.25">
      <c r="B965" s="120"/>
      <c r="C965" s="127"/>
      <c r="D965" s="120"/>
      <c r="E965" s="120"/>
      <c r="F965" s="120"/>
      <c r="G965" s="120"/>
      <c r="H965" s="146">
        <v>0.19</v>
      </c>
      <c r="I965" s="125"/>
      <c r="J965" s="125"/>
      <c r="K965" s="125"/>
      <c r="L965" s="125"/>
      <c r="M965" s="125"/>
      <c r="N965" s="125"/>
      <c r="O965" s="125"/>
      <c r="P965" s="120"/>
    </row>
    <row r="966" spans="2:16" ht="13.5" thickBot="1" x14ac:dyDescent="0.25">
      <c r="B966" s="120"/>
      <c r="C966" s="127"/>
      <c r="D966" s="120"/>
      <c r="E966" s="120"/>
      <c r="F966" s="120"/>
      <c r="G966" s="120"/>
      <c r="H966" s="146">
        <v>0.19</v>
      </c>
      <c r="I966" s="125"/>
      <c r="J966" s="125"/>
      <c r="K966" s="125"/>
      <c r="L966" s="125"/>
      <c r="M966" s="125"/>
      <c r="N966" s="125"/>
      <c r="O966" s="125"/>
      <c r="P966" s="120"/>
    </row>
    <row r="967" spans="2:16" ht="13.5" thickBot="1" x14ac:dyDescent="0.25">
      <c r="B967" s="120"/>
      <c r="C967" s="127"/>
      <c r="D967" s="120"/>
      <c r="E967" s="120"/>
      <c r="F967" s="120"/>
      <c r="G967" s="120"/>
      <c r="H967" s="146">
        <v>0.19</v>
      </c>
      <c r="I967" s="125"/>
      <c r="J967" s="125"/>
      <c r="K967" s="125"/>
      <c r="L967" s="125"/>
      <c r="M967" s="125"/>
      <c r="N967" s="125"/>
      <c r="O967" s="125"/>
      <c r="P967" s="120"/>
    </row>
    <row r="968" spans="2:16" ht="13.5" thickBot="1" x14ac:dyDescent="0.25">
      <c r="B968" s="120"/>
      <c r="C968" s="127"/>
      <c r="D968" s="120"/>
      <c r="E968" s="120"/>
      <c r="F968" s="120"/>
      <c r="G968" s="120"/>
      <c r="H968" s="146">
        <v>0.19</v>
      </c>
      <c r="I968" s="125"/>
      <c r="J968" s="125"/>
      <c r="K968" s="125"/>
      <c r="L968" s="125"/>
      <c r="M968" s="125"/>
      <c r="N968" s="125"/>
      <c r="O968" s="125"/>
      <c r="P968" s="120"/>
    </row>
    <row r="969" spans="2:16" ht="13.5" thickBot="1" x14ac:dyDescent="0.25">
      <c r="B969" s="120"/>
      <c r="C969" s="127"/>
      <c r="D969" s="120"/>
      <c r="E969" s="120"/>
      <c r="F969" s="120"/>
      <c r="G969" s="120"/>
      <c r="H969" s="146">
        <v>0.19</v>
      </c>
      <c r="I969" s="125"/>
      <c r="J969" s="125"/>
      <c r="K969" s="125"/>
      <c r="L969" s="125"/>
      <c r="M969" s="125"/>
      <c r="N969" s="125"/>
      <c r="O969" s="125"/>
      <c r="P969" s="120"/>
    </row>
    <row r="970" spans="2:16" ht="13.5" thickBot="1" x14ac:dyDescent="0.25">
      <c r="B970" s="120"/>
      <c r="C970" s="127"/>
      <c r="D970" s="120"/>
      <c r="E970" s="120"/>
      <c r="F970" s="120"/>
      <c r="G970" s="120"/>
      <c r="H970" s="146">
        <v>0.19</v>
      </c>
      <c r="I970" s="125"/>
      <c r="J970" s="125"/>
      <c r="K970" s="125"/>
      <c r="L970" s="125"/>
      <c r="M970" s="125"/>
      <c r="N970" s="125"/>
      <c r="O970" s="125"/>
      <c r="P970" s="120"/>
    </row>
    <row r="971" spans="2:16" ht="13.5" thickBot="1" x14ac:dyDescent="0.25">
      <c r="B971" s="120"/>
      <c r="C971" s="127"/>
      <c r="D971" s="120"/>
      <c r="E971" s="120"/>
      <c r="F971" s="120"/>
      <c r="G971" s="120"/>
      <c r="H971" s="146">
        <v>0.19</v>
      </c>
      <c r="I971" s="125"/>
      <c r="J971" s="125"/>
      <c r="K971" s="125"/>
      <c r="L971" s="125"/>
      <c r="M971" s="125"/>
      <c r="N971" s="125"/>
      <c r="O971" s="125"/>
      <c r="P971" s="120"/>
    </row>
    <row r="972" spans="2:16" ht="13.5" thickBot="1" x14ac:dyDescent="0.25">
      <c r="B972" s="120"/>
      <c r="C972" s="127"/>
      <c r="D972" s="120"/>
      <c r="E972" s="120"/>
      <c r="F972" s="120"/>
      <c r="G972" s="120"/>
      <c r="H972" s="146">
        <v>0.19</v>
      </c>
      <c r="I972" s="125"/>
      <c r="J972" s="125"/>
      <c r="K972" s="125"/>
      <c r="L972" s="125"/>
      <c r="M972" s="125"/>
      <c r="N972" s="125"/>
      <c r="O972" s="125"/>
      <c r="P972" s="120"/>
    </row>
    <row r="973" spans="2:16" ht="13.5" thickBot="1" x14ac:dyDescent="0.25">
      <c r="B973" s="120"/>
      <c r="C973" s="127"/>
      <c r="D973" s="120"/>
      <c r="E973" s="120"/>
      <c r="F973" s="120"/>
      <c r="G973" s="120"/>
      <c r="H973" s="146">
        <v>0.19</v>
      </c>
      <c r="I973" s="125"/>
      <c r="J973" s="125"/>
      <c r="K973" s="125"/>
      <c r="L973" s="125"/>
      <c r="M973" s="125"/>
      <c r="N973" s="125"/>
      <c r="O973" s="125"/>
      <c r="P973" s="120"/>
    </row>
    <row r="974" spans="2:16" ht="13.5" thickBot="1" x14ac:dyDescent="0.25">
      <c r="B974" s="120"/>
      <c r="C974" s="127"/>
      <c r="D974" s="120"/>
      <c r="E974" s="120"/>
      <c r="F974" s="120"/>
      <c r="G974" s="120"/>
      <c r="H974" s="146">
        <v>0.19</v>
      </c>
      <c r="I974" s="125"/>
      <c r="J974" s="125"/>
      <c r="K974" s="125"/>
      <c r="L974" s="125"/>
      <c r="M974" s="125"/>
      <c r="N974" s="125"/>
      <c r="O974" s="125"/>
      <c r="P974" s="120"/>
    </row>
    <row r="975" spans="2:16" ht="13.5" thickBot="1" x14ac:dyDescent="0.25">
      <c r="B975" s="120"/>
      <c r="C975" s="127"/>
      <c r="D975" s="120"/>
      <c r="E975" s="120"/>
      <c r="F975" s="120"/>
      <c r="G975" s="120"/>
      <c r="H975" s="146">
        <v>0.19</v>
      </c>
      <c r="I975" s="125"/>
      <c r="J975" s="125"/>
      <c r="K975" s="125"/>
      <c r="L975" s="125"/>
      <c r="M975" s="125"/>
      <c r="N975" s="125"/>
      <c r="O975" s="125"/>
      <c r="P975" s="120"/>
    </row>
    <row r="976" spans="2:16" ht="13.5" thickBot="1" x14ac:dyDescent="0.25">
      <c r="B976" s="120"/>
      <c r="C976" s="127"/>
      <c r="D976" s="120"/>
      <c r="E976" s="120"/>
      <c r="F976" s="120"/>
      <c r="G976" s="120"/>
      <c r="H976" s="146">
        <v>0.19</v>
      </c>
      <c r="I976" s="125"/>
      <c r="J976" s="125"/>
      <c r="K976" s="125"/>
      <c r="L976" s="125"/>
      <c r="M976" s="125"/>
      <c r="N976" s="125"/>
      <c r="O976" s="125"/>
      <c r="P976" s="120"/>
    </row>
    <row r="977" spans="2:16" ht="13.5" thickBot="1" x14ac:dyDescent="0.25">
      <c r="B977" s="120"/>
      <c r="C977" s="127"/>
      <c r="D977" s="120"/>
      <c r="E977" s="120"/>
      <c r="F977" s="120"/>
      <c r="G977" s="120"/>
      <c r="H977" s="146">
        <v>0.19</v>
      </c>
      <c r="I977" s="125"/>
      <c r="J977" s="125"/>
      <c r="K977" s="125"/>
      <c r="L977" s="125"/>
      <c r="M977" s="125"/>
      <c r="N977" s="125"/>
      <c r="O977" s="125"/>
      <c r="P977" s="120"/>
    </row>
    <row r="978" spans="2:16" x14ac:dyDescent="0.2">
      <c r="B978" s="120"/>
      <c r="C978" s="127"/>
      <c r="D978" s="120"/>
      <c r="E978" s="120"/>
      <c r="F978" s="120"/>
      <c r="G978" s="120"/>
      <c r="H978" s="146">
        <v>0.19</v>
      </c>
      <c r="I978" s="125"/>
      <c r="J978" s="125"/>
      <c r="K978" s="125"/>
      <c r="L978" s="125"/>
      <c r="M978" s="125"/>
      <c r="N978" s="125"/>
      <c r="O978" s="125"/>
      <c r="P978" s="120"/>
    </row>
    <row r="979" spans="2:16" x14ac:dyDescent="0.2">
      <c r="B979" s="120"/>
      <c r="C979" s="127"/>
      <c r="D979" s="120"/>
      <c r="E979" s="120"/>
      <c r="F979" s="120"/>
      <c r="G979" s="120"/>
      <c r="H979" s="147"/>
      <c r="I979" s="125"/>
      <c r="J979" s="125"/>
      <c r="K979" s="125"/>
      <c r="L979" s="125"/>
      <c r="M979" s="125"/>
      <c r="N979" s="125"/>
      <c r="O979" s="125"/>
      <c r="P979" s="120"/>
    </row>
    <row r="980" spans="2:16" x14ac:dyDescent="0.2">
      <c r="B980" s="120"/>
      <c r="C980" s="127"/>
      <c r="D980" s="120"/>
      <c r="E980" s="120"/>
      <c r="F980" s="120"/>
      <c r="G980" s="120"/>
      <c r="H980" s="147"/>
      <c r="I980" s="125"/>
      <c r="J980" s="125"/>
      <c r="K980" s="125"/>
      <c r="L980" s="125"/>
      <c r="M980" s="125"/>
      <c r="N980" s="125"/>
      <c r="O980" s="125"/>
      <c r="P980" s="120"/>
    </row>
    <row r="981" spans="2:16" x14ac:dyDescent="0.2">
      <c r="B981" s="120"/>
      <c r="C981" s="127"/>
      <c r="D981" s="120"/>
      <c r="E981" s="120"/>
      <c r="F981" s="120"/>
      <c r="G981" s="120"/>
      <c r="H981" s="147"/>
      <c r="I981" s="125"/>
      <c r="J981" s="125"/>
      <c r="K981" s="125"/>
      <c r="L981" s="125"/>
      <c r="M981" s="125"/>
      <c r="N981" s="125"/>
      <c r="O981" s="125"/>
      <c r="P981" s="120"/>
    </row>
    <row r="982" spans="2:16" x14ac:dyDescent="0.2">
      <c r="B982" s="120"/>
      <c r="C982" s="127"/>
      <c r="D982" s="120"/>
      <c r="E982" s="120"/>
      <c r="F982" s="120"/>
      <c r="G982" s="120"/>
      <c r="H982" s="147"/>
      <c r="I982" s="125"/>
      <c r="J982" s="125"/>
      <c r="K982" s="125"/>
      <c r="L982" s="125"/>
      <c r="M982" s="125"/>
      <c r="N982" s="125"/>
      <c r="O982" s="125"/>
      <c r="P982" s="120"/>
    </row>
    <row r="983" spans="2:16" x14ac:dyDescent="0.2">
      <c r="B983" s="120"/>
      <c r="C983" s="127"/>
      <c r="D983" s="120"/>
      <c r="E983" s="120"/>
      <c r="F983" s="120"/>
      <c r="G983" s="120"/>
      <c r="H983" s="147"/>
      <c r="I983" s="125"/>
      <c r="J983" s="125"/>
      <c r="K983" s="125"/>
      <c r="L983" s="125"/>
      <c r="M983" s="125"/>
      <c r="N983" s="125"/>
      <c r="O983" s="125"/>
      <c r="P983" s="120"/>
    </row>
    <row r="984" spans="2:16" x14ac:dyDescent="0.2">
      <c r="B984" s="120"/>
      <c r="C984" s="127"/>
      <c r="D984" s="120"/>
      <c r="E984" s="120"/>
      <c r="F984" s="120"/>
      <c r="G984" s="120"/>
      <c r="H984" s="147"/>
      <c r="I984" s="125"/>
      <c r="J984" s="125"/>
      <c r="K984" s="125"/>
      <c r="L984" s="125"/>
      <c r="M984" s="125"/>
      <c r="N984" s="125"/>
      <c r="O984" s="125"/>
      <c r="P984" s="120"/>
    </row>
    <row r="985" spans="2:16" x14ac:dyDescent="0.2">
      <c r="B985" s="120"/>
      <c r="C985" s="127"/>
      <c r="D985" s="120"/>
      <c r="E985" s="120"/>
      <c r="F985" s="120"/>
      <c r="G985" s="120"/>
      <c r="H985" s="147"/>
      <c r="I985" s="125"/>
      <c r="J985" s="125"/>
      <c r="K985" s="125"/>
      <c r="L985" s="125"/>
      <c r="M985" s="125"/>
      <c r="N985" s="125"/>
      <c r="O985" s="125"/>
      <c r="P985" s="120"/>
    </row>
    <row r="986" spans="2:16" x14ac:dyDescent="0.2">
      <c r="B986" s="120"/>
      <c r="C986" s="127"/>
      <c r="D986" s="120"/>
      <c r="E986" s="120"/>
      <c r="F986" s="120"/>
      <c r="G986" s="120"/>
      <c r="H986" s="147"/>
      <c r="I986" s="125"/>
      <c r="J986" s="125"/>
      <c r="K986" s="125"/>
      <c r="L986" s="125"/>
      <c r="M986" s="125"/>
      <c r="N986" s="125"/>
      <c r="O986" s="125"/>
      <c r="P986" s="120"/>
    </row>
    <row r="987" spans="2:16" x14ac:dyDescent="0.2">
      <c r="B987" s="120"/>
      <c r="C987" s="127"/>
      <c r="D987" s="120"/>
      <c r="E987" s="120"/>
      <c r="F987" s="120"/>
      <c r="G987" s="120"/>
      <c r="H987" s="147"/>
      <c r="I987" s="125"/>
      <c r="J987" s="125"/>
      <c r="K987" s="125"/>
      <c r="L987" s="125"/>
      <c r="M987" s="125"/>
      <c r="N987" s="125"/>
      <c r="O987" s="125"/>
      <c r="P987" s="120"/>
    </row>
    <row r="988" spans="2:16" x14ac:dyDescent="0.2">
      <c r="B988" s="120"/>
      <c r="C988" s="127"/>
      <c r="D988" s="120"/>
      <c r="E988" s="120"/>
      <c r="F988" s="120"/>
      <c r="G988" s="120"/>
      <c r="H988" s="147"/>
      <c r="I988" s="125"/>
      <c r="J988" s="125"/>
      <c r="K988" s="125"/>
      <c r="L988" s="125"/>
      <c r="M988" s="125"/>
      <c r="N988" s="125"/>
      <c r="O988" s="125"/>
      <c r="P988" s="120"/>
    </row>
    <row r="989" spans="2:16" x14ac:dyDescent="0.2">
      <c r="B989" s="120"/>
      <c r="C989" s="127"/>
      <c r="D989" s="120"/>
      <c r="E989" s="120"/>
      <c r="F989" s="120"/>
      <c r="G989" s="120"/>
      <c r="H989" s="147"/>
      <c r="I989" s="125"/>
      <c r="J989" s="125"/>
      <c r="K989" s="125"/>
      <c r="L989" s="125"/>
      <c r="M989" s="125"/>
      <c r="N989" s="125"/>
      <c r="O989" s="125"/>
      <c r="P989" s="120"/>
    </row>
    <row r="990" spans="2:16" x14ac:dyDescent="0.2">
      <c r="B990" s="120"/>
      <c r="C990" s="127"/>
      <c r="D990" s="120"/>
      <c r="E990" s="120"/>
      <c r="F990" s="120"/>
      <c r="G990" s="120"/>
      <c r="H990" s="147"/>
      <c r="I990" s="125"/>
      <c r="J990" s="125"/>
      <c r="K990" s="125"/>
      <c r="L990" s="125"/>
      <c r="M990" s="125"/>
      <c r="N990" s="125"/>
      <c r="O990" s="125"/>
      <c r="P990" s="120"/>
    </row>
    <row r="991" spans="2:16" x14ac:dyDescent="0.2">
      <c r="B991" s="120"/>
      <c r="C991" s="127"/>
      <c r="D991" s="120"/>
      <c r="E991" s="120"/>
      <c r="F991" s="120"/>
      <c r="G991" s="120"/>
      <c r="H991" s="147"/>
      <c r="I991" s="125"/>
      <c r="J991" s="125"/>
      <c r="K991" s="125"/>
      <c r="L991" s="125"/>
      <c r="M991" s="125"/>
      <c r="N991" s="125"/>
      <c r="O991" s="125"/>
      <c r="P991" s="120"/>
    </row>
    <row r="992" spans="2:16" x14ac:dyDescent="0.2">
      <c r="B992" s="120"/>
      <c r="C992" s="127"/>
      <c r="D992" s="120"/>
      <c r="E992" s="120"/>
      <c r="F992" s="120"/>
      <c r="G992" s="120"/>
      <c r="H992" s="147"/>
      <c r="I992" s="125"/>
      <c r="J992" s="125"/>
      <c r="K992" s="125"/>
      <c r="L992" s="125"/>
      <c r="M992" s="125"/>
      <c r="N992" s="125"/>
      <c r="O992" s="125"/>
      <c r="P992" s="120"/>
    </row>
    <row r="993" spans="2:16" x14ac:dyDescent="0.2">
      <c r="B993" s="120"/>
      <c r="C993" s="127"/>
      <c r="D993" s="120"/>
      <c r="E993" s="120"/>
      <c r="F993" s="120"/>
      <c r="G993" s="120"/>
      <c r="H993" s="147"/>
      <c r="I993" s="125"/>
      <c r="J993" s="125"/>
      <c r="K993" s="125"/>
      <c r="L993" s="125"/>
      <c r="M993" s="125"/>
      <c r="N993" s="125"/>
      <c r="O993" s="125"/>
      <c r="P993" s="120"/>
    </row>
    <row r="994" spans="2:16" x14ac:dyDescent="0.2">
      <c r="B994" s="120"/>
      <c r="C994" s="127"/>
      <c r="D994" s="120"/>
      <c r="E994" s="120"/>
      <c r="F994" s="120"/>
      <c r="G994" s="120"/>
      <c r="H994" s="147"/>
      <c r="I994" s="125"/>
      <c r="J994" s="125"/>
      <c r="K994" s="125"/>
      <c r="L994" s="125"/>
      <c r="M994" s="125"/>
      <c r="N994" s="125"/>
      <c r="O994" s="125"/>
      <c r="P994" s="120"/>
    </row>
    <row r="995" spans="2:16" x14ac:dyDescent="0.2">
      <c r="B995" s="120"/>
      <c r="C995" s="127"/>
      <c r="D995" s="120"/>
      <c r="E995" s="120"/>
      <c r="F995" s="120"/>
      <c r="G995" s="120"/>
      <c r="H995" s="147"/>
      <c r="I995" s="125"/>
      <c r="J995" s="125"/>
      <c r="K995" s="125"/>
      <c r="L995" s="125"/>
      <c r="M995" s="125"/>
      <c r="N995" s="125"/>
      <c r="O995" s="125"/>
      <c r="P995" s="120"/>
    </row>
    <row r="996" spans="2:16" x14ac:dyDescent="0.2">
      <c r="B996" s="120"/>
      <c r="C996" s="127"/>
      <c r="D996" s="120"/>
      <c r="E996" s="120"/>
      <c r="F996" s="120"/>
      <c r="G996" s="120"/>
      <c r="H996" s="147"/>
      <c r="I996" s="125"/>
      <c r="J996" s="125"/>
      <c r="K996" s="125"/>
      <c r="L996" s="125"/>
      <c r="M996" s="125"/>
      <c r="N996" s="125"/>
      <c r="O996" s="125"/>
      <c r="P996" s="120"/>
    </row>
    <row r="997" spans="2:16" x14ac:dyDescent="0.2">
      <c r="B997" s="120"/>
      <c r="C997" s="127"/>
      <c r="D997" s="120"/>
      <c r="E997" s="120"/>
      <c r="F997" s="120"/>
      <c r="G997" s="120"/>
      <c r="H997" s="147"/>
      <c r="I997" s="125"/>
      <c r="J997" s="125"/>
      <c r="K997" s="125"/>
      <c r="L997" s="125"/>
      <c r="M997" s="125"/>
      <c r="N997" s="125"/>
      <c r="O997" s="125"/>
      <c r="P997" s="120"/>
    </row>
    <row r="998" spans="2:16" x14ac:dyDescent="0.2">
      <c r="B998" s="120"/>
      <c r="C998" s="127"/>
      <c r="D998" s="120"/>
      <c r="E998" s="120"/>
      <c r="F998" s="120"/>
      <c r="G998" s="120"/>
      <c r="H998" s="147"/>
      <c r="I998" s="125"/>
      <c r="J998" s="125"/>
      <c r="K998" s="125"/>
      <c r="L998" s="125"/>
      <c r="M998" s="125"/>
      <c r="N998" s="125"/>
      <c r="O998" s="125"/>
      <c r="P998" s="120"/>
    </row>
    <row r="999" spans="2:16" x14ac:dyDescent="0.2">
      <c r="B999" s="120"/>
      <c r="C999" s="127"/>
      <c r="D999" s="120"/>
      <c r="E999" s="120"/>
      <c r="F999" s="120"/>
      <c r="G999" s="120"/>
      <c r="H999" s="147"/>
      <c r="I999" s="125"/>
      <c r="J999" s="125"/>
      <c r="K999" s="125"/>
      <c r="L999" s="125"/>
      <c r="M999" s="125"/>
      <c r="N999" s="125"/>
      <c r="O999" s="125"/>
      <c r="P999" s="120"/>
    </row>
    <row r="1000" spans="2:16" x14ac:dyDescent="0.2">
      <c r="B1000" s="120"/>
      <c r="C1000" s="127"/>
      <c r="D1000" s="120"/>
      <c r="E1000" s="120"/>
      <c r="F1000" s="120"/>
      <c r="G1000" s="120"/>
      <c r="H1000" s="147"/>
      <c r="I1000" s="125"/>
      <c r="J1000" s="125"/>
      <c r="K1000" s="125"/>
      <c r="L1000" s="125"/>
      <c r="M1000" s="125"/>
      <c r="N1000" s="125"/>
      <c r="O1000" s="125"/>
      <c r="P1000" s="120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648"/>
  <sheetViews>
    <sheetView workbookViewId="0">
      <pane ySplit="1" topLeftCell="A2" activePane="bottomLeft" state="frozen"/>
      <selection activeCell="N1" sqref="N1"/>
      <selection pane="bottomLeft" activeCell="E23" sqref="E23"/>
    </sheetView>
  </sheetViews>
  <sheetFormatPr baseColWidth="10" defaultRowHeight="12.75" x14ac:dyDescent="0.2"/>
  <cols>
    <col min="1" max="1" width="5" style="95" bestFit="1" customWidth="1"/>
    <col min="2" max="2" width="16.5703125" customWidth="1"/>
    <col min="3" max="3" width="40.42578125" customWidth="1"/>
    <col min="4" max="4" width="13.7109375" customWidth="1"/>
    <col min="5" max="13" width="17.7109375" customWidth="1"/>
    <col min="14" max="24" width="17.28515625" customWidth="1"/>
    <col min="25" max="25" width="27.85546875" customWidth="1"/>
    <col min="26" max="26" width="49.42578125" customWidth="1"/>
  </cols>
  <sheetData>
    <row r="1" spans="1:26" ht="26.25" thickBot="1" x14ac:dyDescent="0.25">
      <c r="A1" s="87" t="s">
        <v>143</v>
      </c>
      <c r="B1" s="87" t="s">
        <v>144</v>
      </c>
      <c r="C1" s="87" t="s">
        <v>1</v>
      </c>
      <c r="D1" s="87" t="s">
        <v>145</v>
      </c>
      <c r="E1" s="87" t="s">
        <v>146</v>
      </c>
      <c r="F1" s="87" t="s">
        <v>147</v>
      </c>
      <c r="G1" s="87" t="s">
        <v>148</v>
      </c>
      <c r="H1" s="87" t="s">
        <v>149</v>
      </c>
      <c r="I1" s="87" t="s">
        <v>150</v>
      </c>
      <c r="J1" s="87" t="s">
        <v>151</v>
      </c>
      <c r="K1" s="87" t="s">
        <v>152</v>
      </c>
      <c r="L1" s="87" t="s">
        <v>153</v>
      </c>
      <c r="M1" s="87" t="s">
        <v>154</v>
      </c>
      <c r="N1" s="87" t="s">
        <v>163</v>
      </c>
      <c r="O1" s="87" t="s">
        <v>164</v>
      </c>
      <c r="P1" s="87" t="s">
        <v>165</v>
      </c>
      <c r="Q1" s="87" t="s">
        <v>166</v>
      </c>
      <c r="R1" s="87" t="s">
        <v>167</v>
      </c>
      <c r="S1" s="87" t="s">
        <v>168</v>
      </c>
      <c r="T1" s="87" t="s">
        <v>169</v>
      </c>
      <c r="U1" s="87" t="s">
        <v>170</v>
      </c>
      <c r="V1" s="87" t="s">
        <v>171</v>
      </c>
      <c r="W1" s="87" t="s">
        <v>172</v>
      </c>
      <c r="X1" s="87" t="s">
        <v>173</v>
      </c>
      <c r="Y1" s="88" t="s">
        <v>155</v>
      </c>
      <c r="Z1" s="88" t="s">
        <v>51</v>
      </c>
    </row>
    <row r="2" spans="1:26" ht="13.5" thickBot="1" x14ac:dyDescent="0.25">
      <c r="A2" s="89">
        <v>1</v>
      </c>
      <c r="B2" s="90" t="str">
        <f>IF(ISERROR(VLOOKUP(A2,Baukosten!$A$10:$F$1164,6,FALSE)),"",VLOOKUP(A2,Baukosten!$A$10:$F$1164,6,FALSE))</f>
        <v/>
      </c>
      <c r="C2" s="103" t="str">
        <f>IF(ISERROR(VLOOKUP(A2,Baukosten!$A$10:$F$1164,4,FALSE)),"",VLOOKUP(A2,Baukosten!$A$10:$F$1164,4,FALSE))</f>
        <v/>
      </c>
      <c r="D2" s="105"/>
      <c r="E2" s="106"/>
      <c r="F2" s="106"/>
      <c r="G2" s="106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11">
        <f>SUM(D2:X2)</f>
        <v>0</v>
      </c>
      <c r="Z2" s="102" t="s">
        <v>162</v>
      </c>
    </row>
    <row r="3" spans="1:26" ht="13.5" thickBot="1" x14ac:dyDescent="0.25">
      <c r="A3" s="89">
        <v>2</v>
      </c>
      <c r="B3" s="90" t="str">
        <f>IF(ISERROR(VLOOKUP(A3,Baukosten!$A$10:$F$1164,6,FALSE)),"",VLOOKUP(A3,Baukosten!$A$10:$F$1164,6,FALSE))</f>
        <v/>
      </c>
      <c r="C3" s="103" t="str">
        <f>IF(ISERROR(VLOOKUP(A3,Baukosten!$A$10:$F$1164,4,FALSE)),"",VLOOKUP(A3,Baukosten!$A$10:$F$1164,4,FALSE))</f>
        <v/>
      </c>
      <c r="D3" s="108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10"/>
      <c r="Y3" s="111">
        <f t="shared" ref="Y3:Y66" si="0">SUM(D3:X3)</f>
        <v>0</v>
      </c>
      <c r="Z3" s="102"/>
    </row>
    <row r="4" spans="1:26" ht="13.5" thickBot="1" x14ac:dyDescent="0.25">
      <c r="A4" s="89">
        <v>3</v>
      </c>
      <c r="B4" s="90" t="str">
        <f>IF(ISERROR(VLOOKUP(A4,Baukosten!$A$10:$F$1164,6,FALSE)),"",VLOOKUP(A4,Baukosten!$A$10:$F$1164,6,FALSE))</f>
        <v/>
      </c>
      <c r="C4" s="103" t="str">
        <f>IF(ISERROR(VLOOKUP(A4,Baukosten!$A$10:$F$1164,4,FALSE)),"",VLOOKUP(A4,Baukosten!$A$10:$F$1164,4,FALSE))</f>
        <v/>
      </c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11">
        <f t="shared" si="0"/>
        <v>0</v>
      </c>
      <c r="Z4" s="101"/>
    </row>
    <row r="5" spans="1:26" ht="13.5" thickBot="1" x14ac:dyDescent="0.25">
      <c r="A5" s="89">
        <v>4</v>
      </c>
      <c r="B5" s="90" t="str">
        <f>IF(ISERROR(VLOOKUP(A5,Baukosten!$A$10:$F$1164,6,FALSE)),"",VLOOKUP(A5,Baukosten!$A$10:$F$1164,6,FALSE))</f>
        <v/>
      </c>
      <c r="C5" s="103" t="str">
        <f>IF(ISERROR(VLOOKUP(A5,Baukosten!$A$10:$F$1164,4,FALSE)),"",VLOOKUP(A5,Baukosten!$A$10:$F$1164,4,FALSE))</f>
        <v/>
      </c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11">
        <f t="shared" si="0"/>
        <v>0</v>
      </c>
      <c r="Z5" s="101"/>
    </row>
    <row r="6" spans="1:26" ht="13.5" thickBot="1" x14ac:dyDescent="0.25">
      <c r="A6" s="89">
        <v>5</v>
      </c>
      <c r="B6" s="90" t="str">
        <f>IF(ISERROR(VLOOKUP(A6,Baukosten!$A$10:$F$1164,6,FALSE)),"",VLOOKUP(A6,Baukosten!$A$10:$F$1164,6,FALSE))</f>
        <v/>
      </c>
      <c r="C6" s="103" t="str">
        <f>IF(ISERROR(VLOOKUP(A6,Baukosten!$A$10:$F$1164,4,FALSE)),"",VLOOKUP(A6,Baukosten!$A$10:$F$1164,4,FALSE))</f>
        <v/>
      </c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11">
        <f t="shared" si="0"/>
        <v>0</v>
      </c>
      <c r="Z6" s="101"/>
    </row>
    <row r="7" spans="1:26" ht="13.5" thickBot="1" x14ac:dyDescent="0.25">
      <c r="A7" s="89">
        <v>6</v>
      </c>
      <c r="B7" s="90" t="str">
        <f>IF(ISERROR(VLOOKUP(A7,Baukosten!$A$10:$F$1164,6,FALSE)),"",VLOOKUP(A7,Baukosten!$A$10:$F$1164,6,FALSE))</f>
        <v/>
      </c>
      <c r="C7" s="103" t="str">
        <f>IF(ISERROR(VLOOKUP(A7,Baukosten!$A$10:$F$1164,4,FALSE)),"",VLOOKUP(A7,Baukosten!$A$10:$F$1164,4,FALSE))</f>
        <v/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11">
        <f t="shared" si="0"/>
        <v>0</v>
      </c>
      <c r="Z7" s="101"/>
    </row>
    <row r="8" spans="1:26" ht="13.5" thickBot="1" x14ac:dyDescent="0.25">
      <c r="A8" s="89">
        <v>7</v>
      </c>
      <c r="B8" s="90" t="str">
        <f>IF(ISERROR(VLOOKUP(A8,Baukosten!$A$10:$F$1164,6,FALSE)),"",VLOOKUP(A8,Baukosten!$A$10:$F$1164,6,FALSE))</f>
        <v/>
      </c>
      <c r="C8" s="103" t="str">
        <f>IF(ISERROR(VLOOKUP(A8,Baukosten!$A$10:$F$1164,4,FALSE)),"",VLOOKUP(A8,Baukosten!$A$10:$F$1164,4,FALSE))</f>
        <v/>
      </c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11">
        <f t="shared" si="0"/>
        <v>0</v>
      </c>
      <c r="Z8" s="101"/>
    </row>
    <row r="9" spans="1:26" ht="13.5" thickBot="1" x14ac:dyDescent="0.25">
      <c r="A9" s="89">
        <v>8</v>
      </c>
      <c r="B9" s="90" t="str">
        <f>IF(ISERROR(VLOOKUP(A9,Baukosten!$A$10:$F$1164,6,FALSE)),"",VLOOKUP(A9,Baukosten!$A$10:$F$1164,6,FALSE))</f>
        <v/>
      </c>
      <c r="C9" s="103" t="str">
        <f>IF(ISERROR(VLOOKUP(A9,Baukosten!$A$10:$F$1164,4,FALSE)),"",VLOOKUP(A9,Baukosten!$A$10:$F$1164,4,FALSE))</f>
        <v/>
      </c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11">
        <f t="shared" si="0"/>
        <v>0</v>
      </c>
      <c r="Z9" s="101"/>
    </row>
    <row r="10" spans="1:26" ht="13.5" thickBot="1" x14ac:dyDescent="0.25">
      <c r="A10" s="89">
        <v>9</v>
      </c>
      <c r="B10" s="90" t="str">
        <f>IF(ISERROR(VLOOKUP(A10,Baukosten!$A$10:$F$1164,6,FALSE)),"",VLOOKUP(A10,Baukosten!$A$10:$F$1164,6,FALSE))</f>
        <v/>
      </c>
      <c r="C10" s="103" t="str">
        <f>IF(ISERROR(VLOOKUP(A10,Baukosten!$A$10:$F$1164,4,FALSE)),"",VLOOKUP(A10,Baukosten!$A$10:$F$1164,4,FALSE))</f>
        <v/>
      </c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11">
        <f t="shared" si="0"/>
        <v>0</v>
      </c>
      <c r="Z10" s="101"/>
    </row>
    <row r="11" spans="1:26" ht="13.5" thickBot="1" x14ac:dyDescent="0.25">
      <c r="A11" s="89">
        <v>10</v>
      </c>
      <c r="B11" s="90" t="str">
        <f>IF(ISERROR(VLOOKUP(A11,Baukosten!$A$10:$F$1164,6,FALSE)),"",VLOOKUP(A11,Baukosten!$A$10:$F$1164,6,FALSE))</f>
        <v/>
      </c>
      <c r="C11" s="103" t="str">
        <f>IF(ISERROR(VLOOKUP(A11,Baukosten!$A$10:$F$1164,4,FALSE)),"",VLOOKUP(A11,Baukosten!$A$10:$F$1164,4,FALSE))</f>
        <v/>
      </c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11">
        <f t="shared" si="0"/>
        <v>0</v>
      </c>
      <c r="Z11" s="101"/>
    </row>
    <row r="12" spans="1:26" ht="13.5" thickBot="1" x14ac:dyDescent="0.25">
      <c r="A12" s="89">
        <v>11</v>
      </c>
      <c r="B12" s="90" t="str">
        <f>IF(ISERROR(VLOOKUP(A12,Baukosten!$A$10:$F$1164,6,FALSE)),"",VLOOKUP(A12,Baukosten!$A$10:$F$1164,6,FALSE))</f>
        <v/>
      </c>
      <c r="C12" s="103" t="str">
        <f>IF(ISERROR(VLOOKUP(A12,Baukosten!$A$10:$F$1164,4,FALSE)),"",VLOOKUP(A12,Baukosten!$A$10:$F$1164,4,FALSE))</f>
        <v/>
      </c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11">
        <f t="shared" si="0"/>
        <v>0</v>
      </c>
      <c r="Z12" s="101"/>
    </row>
    <row r="13" spans="1:26" ht="13.5" thickBot="1" x14ac:dyDescent="0.25">
      <c r="A13" s="89">
        <v>12</v>
      </c>
      <c r="B13" s="90" t="str">
        <f>IF(ISERROR(VLOOKUP(A13,Baukosten!$A$10:$F$1164,6,FALSE)),"",VLOOKUP(A13,Baukosten!$A$10:$F$1164,6,FALSE))</f>
        <v/>
      </c>
      <c r="C13" s="103" t="str">
        <f>IF(ISERROR(VLOOKUP(A13,Baukosten!$A$10:$F$1164,4,FALSE)),"",VLOOKUP(A13,Baukosten!$A$10:$F$1164,4,FALSE))</f>
        <v/>
      </c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11">
        <f t="shared" si="0"/>
        <v>0</v>
      </c>
      <c r="Z13" s="101"/>
    </row>
    <row r="14" spans="1:26" ht="13.5" thickBot="1" x14ac:dyDescent="0.25">
      <c r="A14" s="89">
        <v>13</v>
      </c>
      <c r="B14" s="90" t="str">
        <f>IF(ISERROR(VLOOKUP(A14,Baukosten!$A$10:$F$1164,6,FALSE)),"",VLOOKUP(A14,Baukosten!$A$10:$F$1164,6,FALSE))</f>
        <v/>
      </c>
      <c r="C14" s="103" t="str">
        <f>IF(ISERROR(VLOOKUP(A14,Baukosten!$A$10:$F$1164,4,FALSE)),"",VLOOKUP(A14,Baukosten!$A$10:$F$1164,4,FALSE))</f>
        <v/>
      </c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11">
        <f t="shared" si="0"/>
        <v>0</v>
      </c>
      <c r="Z14" s="101"/>
    </row>
    <row r="15" spans="1:26" ht="13.5" thickBot="1" x14ac:dyDescent="0.25">
      <c r="A15" s="89">
        <v>14</v>
      </c>
      <c r="B15" s="90" t="str">
        <f>IF(ISERROR(VLOOKUP(A15,Baukosten!$A$10:$F$1164,6,FALSE)),"",VLOOKUP(A15,Baukosten!$A$10:$F$1164,6,FALSE))</f>
        <v/>
      </c>
      <c r="C15" s="103" t="str">
        <f>IF(ISERROR(VLOOKUP(A15,Baukosten!$A$10:$F$1164,4,FALSE)),"",VLOOKUP(A15,Baukosten!$A$10:$F$1164,4,FALSE))</f>
        <v/>
      </c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11">
        <f t="shared" si="0"/>
        <v>0</v>
      </c>
      <c r="Z15" s="101"/>
    </row>
    <row r="16" spans="1:26" ht="13.5" thickBot="1" x14ac:dyDescent="0.25">
      <c r="A16" s="89">
        <v>15</v>
      </c>
      <c r="B16" s="90" t="str">
        <f>IF(ISERROR(VLOOKUP(A16,Baukosten!$A$10:$F$1164,6,FALSE)),"",VLOOKUP(A16,Baukosten!$A$10:$F$1164,6,FALSE))</f>
        <v/>
      </c>
      <c r="C16" s="103" t="str">
        <f>IF(ISERROR(VLOOKUP(A16,Baukosten!$A$10:$F$1164,4,FALSE)),"",VLOOKUP(A16,Baukosten!$A$10:$F$1164,4,FALSE))</f>
        <v/>
      </c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11">
        <f t="shared" si="0"/>
        <v>0</v>
      </c>
      <c r="Z16" s="101"/>
    </row>
    <row r="17" spans="1:26" ht="13.5" thickBot="1" x14ac:dyDescent="0.25">
      <c r="A17" s="89">
        <v>16</v>
      </c>
      <c r="B17" s="90" t="str">
        <f>IF(ISERROR(VLOOKUP(A17,Baukosten!$A$10:$F$1164,6,FALSE)),"",VLOOKUP(A17,Baukosten!$A$10:$F$1164,6,FALSE))</f>
        <v/>
      </c>
      <c r="C17" s="103" t="str">
        <f>IF(ISERROR(VLOOKUP(A17,Baukosten!$A$10:$F$1164,4,FALSE)),"",VLOOKUP(A17,Baukosten!$A$10:$F$1164,4,FALSE))</f>
        <v/>
      </c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11">
        <f t="shared" si="0"/>
        <v>0</v>
      </c>
      <c r="Z17" s="101"/>
    </row>
    <row r="18" spans="1:26" ht="13.5" thickBot="1" x14ac:dyDescent="0.25">
      <c r="A18" s="89">
        <v>17</v>
      </c>
      <c r="B18" s="90" t="str">
        <f>IF(ISERROR(VLOOKUP(A18,Baukosten!$A$10:$F$1164,6,FALSE)),"",VLOOKUP(A18,Baukosten!$A$10:$F$1164,6,FALSE))</f>
        <v/>
      </c>
      <c r="C18" s="103" t="str">
        <f>IF(ISERROR(VLOOKUP(A18,Baukosten!$A$10:$F$1164,4,FALSE)),"",VLOOKUP(A18,Baukosten!$A$10:$F$1164,4,FALSE))</f>
        <v/>
      </c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11">
        <f t="shared" si="0"/>
        <v>0</v>
      </c>
      <c r="Z18" s="101"/>
    </row>
    <row r="19" spans="1:26" ht="13.5" thickBot="1" x14ac:dyDescent="0.25">
      <c r="A19" s="89">
        <v>18</v>
      </c>
      <c r="B19" s="90" t="str">
        <f>IF(ISERROR(VLOOKUP(A19,Baukosten!$A$10:$F$1164,6,FALSE)),"",VLOOKUP(A19,Baukosten!$A$10:$F$1164,6,FALSE))</f>
        <v/>
      </c>
      <c r="C19" s="103" t="str">
        <f>IF(ISERROR(VLOOKUP(A19,Baukosten!$A$10:$F$1164,4,FALSE)),"",VLOOKUP(A19,Baukosten!$A$10:$F$1164,4,FALSE))</f>
        <v/>
      </c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11">
        <f t="shared" si="0"/>
        <v>0</v>
      </c>
      <c r="Z19" s="101"/>
    </row>
    <row r="20" spans="1:26" ht="13.5" thickBot="1" x14ac:dyDescent="0.25">
      <c r="A20" s="89">
        <v>19</v>
      </c>
      <c r="B20" s="90" t="str">
        <f>IF(ISERROR(VLOOKUP(A20,Baukosten!$A$10:$F$1164,6,FALSE)),"",VLOOKUP(A20,Baukosten!$A$10:$F$1164,6,FALSE))</f>
        <v/>
      </c>
      <c r="C20" s="103" t="str">
        <f>IF(ISERROR(VLOOKUP(A20,Baukosten!$A$10:$F$1164,4,FALSE)),"",VLOOKUP(A20,Baukosten!$A$10:$F$1164,4,FALSE))</f>
        <v/>
      </c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11">
        <f t="shared" si="0"/>
        <v>0</v>
      </c>
      <c r="Z20" s="101"/>
    </row>
    <row r="21" spans="1:26" ht="13.5" thickBot="1" x14ac:dyDescent="0.25">
      <c r="A21" s="89">
        <v>20</v>
      </c>
      <c r="B21" s="90" t="str">
        <f>IF(ISERROR(VLOOKUP(A21,Baukosten!$A$10:$F$1164,6,FALSE)),"",VLOOKUP(A21,Baukosten!$A$10:$F$1164,6,FALSE))</f>
        <v/>
      </c>
      <c r="C21" s="103" t="str">
        <f>IF(ISERROR(VLOOKUP(A21,Baukosten!$A$10:$F$1164,4,FALSE)),"",VLOOKUP(A21,Baukosten!$A$10:$F$1164,4,FALSE))</f>
        <v/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11">
        <f t="shared" si="0"/>
        <v>0</v>
      </c>
      <c r="Z21" s="101"/>
    </row>
    <row r="22" spans="1:26" ht="13.5" thickBot="1" x14ac:dyDescent="0.25">
      <c r="A22" s="89">
        <v>21</v>
      </c>
      <c r="B22" s="90" t="str">
        <f>IF(ISERROR(VLOOKUP(A22,Baukosten!$A$10:$F$1164,6,FALSE)),"",VLOOKUP(A22,Baukosten!$A$10:$F$1164,6,FALSE))</f>
        <v/>
      </c>
      <c r="C22" s="103" t="str">
        <f>IF(ISERROR(VLOOKUP(A22,Baukosten!$A$10:$F$1164,4,FALSE)),"",VLOOKUP(A22,Baukosten!$A$10:$F$1164,4,FALSE))</f>
        <v/>
      </c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11">
        <f t="shared" si="0"/>
        <v>0</v>
      </c>
      <c r="Z22" s="101"/>
    </row>
    <row r="23" spans="1:26" ht="13.5" thickBot="1" x14ac:dyDescent="0.25">
      <c r="A23" s="89">
        <v>22</v>
      </c>
      <c r="B23" s="90" t="str">
        <f>IF(ISERROR(VLOOKUP(A23,Baukosten!$A$10:$F$1164,6,FALSE)),"",VLOOKUP(A23,Baukosten!$A$10:$F$1164,6,FALSE))</f>
        <v/>
      </c>
      <c r="C23" s="103" t="str">
        <f>IF(ISERROR(VLOOKUP(A23,Baukosten!$A$10:$F$1164,4,FALSE)),"",VLOOKUP(A23,Baukosten!$A$10:$F$1164,4,FALSE))</f>
        <v/>
      </c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11">
        <f t="shared" si="0"/>
        <v>0</v>
      </c>
      <c r="Z23" s="101"/>
    </row>
    <row r="24" spans="1:26" ht="13.5" thickBot="1" x14ac:dyDescent="0.25">
      <c r="A24" s="89">
        <v>23</v>
      </c>
      <c r="B24" s="90" t="str">
        <f>IF(ISERROR(VLOOKUP(A24,Baukosten!$A$10:$F$1164,6,FALSE)),"",VLOOKUP(A24,Baukosten!$A$10:$F$1164,6,FALSE))</f>
        <v/>
      </c>
      <c r="C24" s="103" t="str">
        <f>IF(ISERROR(VLOOKUP(A24,Baukosten!$A$10:$F$1164,4,FALSE)),"",VLOOKUP(A24,Baukosten!$A$10:$F$1164,4,FALSE))</f>
        <v/>
      </c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11">
        <f t="shared" si="0"/>
        <v>0</v>
      </c>
      <c r="Z24" s="101"/>
    </row>
    <row r="25" spans="1:26" ht="13.5" thickBot="1" x14ac:dyDescent="0.25">
      <c r="A25" s="89">
        <v>24</v>
      </c>
      <c r="B25" s="90" t="str">
        <f>IF(ISERROR(VLOOKUP(A25,Baukosten!$A$10:$F$1164,6,FALSE)),"",VLOOKUP(A25,Baukosten!$A$10:$F$1164,6,FALSE))</f>
        <v/>
      </c>
      <c r="C25" s="103" t="str">
        <f>IF(ISERROR(VLOOKUP(A25,Baukosten!$A$10:$F$1164,4,FALSE)),"",VLOOKUP(A25,Baukosten!$A$10:$F$1164,4,FALSE))</f>
        <v/>
      </c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11">
        <f t="shared" si="0"/>
        <v>0</v>
      </c>
      <c r="Z25" s="101"/>
    </row>
    <row r="26" spans="1:26" ht="13.5" thickBot="1" x14ac:dyDescent="0.25">
      <c r="A26" s="89">
        <v>25</v>
      </c>
      <c r="B26" s="90" t="str">
        <f>IF(ISERROR(VLOOKUP(A26,Baukosten!$A$10:$F$1164,6,FALSE)),"",VLOOKUP(A26,Baukosten!$A$10:$F$1164,6,FALSE))</f>
        <v/>
      </c>
      <c r="C26" s="103" t="str">
        <f>IF(ISERROR(VLOOKUP(A26,Baukosten!$A$10:$F$1164,4,FALSE)),"",VLOOKUP(A26,Baukosten!$A$10:$F$1164,4,FALSE))</f>
        <v/>
      </c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11">
        <f t="shared" si="0"/>
        <v>0</v>
      </c>
      <c r="Z26" s="101"/>
    </row>
    <row r="27" spans="1:26" ht="13.5" thickBot="1" x14ac:dyDescent="0.25">
      <c r="A27" s="89">
        <v>26</v>
      </c>
      <c r="B27" s="90" t="str">
        <f>IF(ISERROR(VLOOKUP(A27,Baukosten!$A$10:$F$1164,6,FALSE)),"",VLOOKUP(A27,Baukosten!$A$10:$F$1164,6,FALSE))</f>
        <v/>
      </c>
      <c r="C27" s="103" t="str">
        <f>IF(ISERROR(VLOOKUP(A27,Baukosten!$A$10:$F$1164,4,FALSE)),"",VLOOKUP(A27,Baukosten!$A$10:$F$1164,4,FALSE))</f>
        <v/>
      </c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11">
        <f t="shared" si="0"/>
        <v>0</v>
      </c>
      <c r="Z27" s="101"/>
    </row>
    <row r="28" spans="1:26" ht="13.5" thickBot="1" x14ac:dyDescent="0.25">
      <c r="A28" s="89">
        <v>27</v>
      </c>
      <c r="B28" s="90" t="str">
        <f>IF(ISERROR(VLOOKUP(A28,Baukosten!$A$10:$F$1164,6,FALSE)),"",VLOOKUP(A28,Baukosten!$A$10:$F$1164,6,FALSE))</f>
        <v/>
      </c>
      <c r="C28" s="103" t="str">
        <f>IF(ISERROR(VLOOKUP(A28,Baukosten!$A$10:$F$1164,4,FALSE)),"",VLOOKUP(A28,Baukosten!$A$10:$F$1164,4,FALSE))</f>
        <v/>
      </c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11">
        <f t="shared" si="0"/>
        <v>0</v>
      </c>
      <c r="Z28" s="101"/>
    </row>
    <row r="29" spans="1:26" ht="13.5" thickBot="1" x14ac:dyDescent="0.25">
      <c r="A29" s="89">
        <v>28</v>
      </c>
      <c r="B29" s="90" t="str">
        <f>IF(ISERROR(VLOOKUP(A29,Baukosten!$A$10:$F$1164,6,FALSE)),"",VLOOKUP(A29,Baukosten!$A$10:$F$1164,6,FALSE))</f>
        <v/>
      </c>
      <c r="C29" s="103" t="str">
        <f>IF(ISERROR(VLOOKUP(A29,Baukosten!$A$10:$F$1164,4,FALSE)),"",VLOOKUP(A29,Baukosten!$A$10:$F$1164,4,FALSE))</f>
        <v/>
      </c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11">
        <f t="shared" si="0"/>
        <v>0</v>
      </c>
      <c r="Z29" s="101"/>
    </row>
    <row r="30" spans="1:26" ht="13.5" thickBot="1" x14ac:dyDescent="0.25">
      <c r="A30" s="89">
        <v>29</v>
      </c>
      <c r="B30" s="90" t="str">
        <f>IF(ISERROR(VLOOKUP(A30,Baukosten!$A$10:$F$1164,6,FALSE)),"",VLOOKUP(A30,Baukosten!$A$10:$F$1164,6,FALSE))</f>
        <v/>
      </c>
      <c r="C30" s="103" t="str">
        <f>IF(ISERROR(VLOOKUP(A30,Baukosten!$A$10:$F$1164,4,FALSE)),"",VLOOKUP(A30,Baukosten!$A$10:$F$1164,4,FALSE))</f>
        <v/>
      </c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11">
        <f t="shared" si="0"/>
        <v>0</v>
      </c>
      <c r="Z30" s="101"/>
    </row>
    <row r="31" spans="1:26" ht="13.5" thickBot="1" x14ac:dyDescent="0.25">
      <c r="A31" s="89">
        <v>30</v>
      </c>
      <c r="B31" s="90" t="str">
        <f>IF(ISERROR(VLOOKUP(A31,Baukosten!$A$10:$F$1164,6,FALSE)),"",VLOOKUP(A31,Baukosten!$A$10:$F$1164,6,FALSE))</f>
        <v/>
      </c>
      <c r="C31" s="103" t="str">
        <f>IF(ISERROR(VLOOKUP(A31,Baukosten!$A$10:$F$1164,4,FALSE)),"",VLOOKUP(A31,Baukosten!$A$10:$F$1164,4,FALSE))</f>
        <v/>
      </c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11">
        <f t="shared" si="0"/>
        <v>0</v>
      </c>
      <c r="Z31" s="101"/>
    </row>
    <row r="32" spans="1:26" ht="13.5" thickBot="1" x14ac:dyDescent="0.25">
      <c r="A32" s="89">
        <v>31</v>
      </c>
      <c r="B32" s="90" t="str">
        <f>IF(ISERROR(VLOOKUP(A32,Baukosten!$A$10:$F$1164,6,FALSE)),"",VLOOKUP(A32,Baukosten!$A$10:$F$1164,6,FALSE))</f>
        <v/>
      </c>
      <c r="C32" s="103" t="str">
        <f>IF(ISERROR(VLOOKUP(A32,Baukosten!$A$10:$F$1164,4,FALSE)),"",VLOOKUP(A32,Baukosten!$A$10:$F$1164,4,FALSE))</f>
        <v/>
      </c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11">
        <f t="shared" si="0"/>
        <v>0</v>
      </c>
      <c r="Z32" s="101"/>
    </row>
    <row r="33" spans="1:26" ht="13.5" thickBot="1" x14ac:dyDescent="0.25">
      <c r="A33" s="89">
        <v>32</v>
      </c>
      <c r="B33" s="90" t="str">
        <f>IF(ISERROR(VLOOKUP(A33,Baukosten!$A$10:$F$1164,6,FALSE)),"",VLOOKUP(A33,Baukosten!$A$10:$F$1164,6,FALSE))</f>
        <v/>
      </c>
      <c r="C33" s="103" t="str">
        <f>IF(ISERROR(VLOOKUP(A33,Baukosten!$A$10:$F$1164,4,FALSE)),"",VLOOKUP(A33,Baukosten!$A$10:$F$1164,4,FALSE))</f>
        <v/>
      </c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11">
        <f t="shared" si="0"/>
        <v>0</v>
      </c>
      <c r="Z33" s="101"/>
    </row>
    <row r="34" spans="1:26" ht="13.5" thickBot="1" x14ac:dyDescent="0.25">
      <c r="A34" s="89">
        <v>33</v>
      </c>
      <c r="B34" s="90" t="str">
        <f>IF(ISERROR(VLOOKUP(A34,Baukosten!$A$10:$F$1164,6,FALSE)),"",VLOOKUP(A34,Baukosten!$A$10:$F$1164,6,FALSE))</f>
        <v/>
      </c>
      <c r="C34" s="103" t="str">
        <f>IF(ISERROR(VLOOKUP(A34,Baukosten!$A$10:$F$1164,4,FALSE)),"",VLOOKUP(A34,Baukosten!$A$10:$F$1164,4,FALSE))</f>
        <v/>
      </c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11">
        <f t="shared" si="0"/>
        <v>0</v>
      </c>
      <c r="Z34" s="101"/>
    </row>
    <row r="35" spans="1:26" ht="13.5" thickBot="1" x14ac:dyDescent="0.25">
      <c r="A35" s="89">
        <v>34</v>
      </c>
      <c r="B35" s="90" t="str">
        <f>IF(ISERROR(VLOOKUP(A35,Baukosten!$A$10:$F$1164,6,FALSE)),"",VLOOKUP(A35,Baukosten!$A$10:$F$1164,6,FALSE))</f>
        <v/>
      </c>
      <c r="C35" s="103" t="str">
        <f>IF(ISERROR(VLOOKUP(A35,Baukosten!$A$10:$F$1164,4,FALSE)),"",VLOOKUP(A35,Baukosten!$A$10:$F$1164,4,FALSE))</f>
        <v/>
      </c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11">
        <f t="shared" si="0"/>
        <v>0</v>
      </c>
      <c r="Z35" s="101"/>
    </row>
    <row r="36" spans="1:26" ht="13.5" thickBot="1" x14ac:dyDescent="0.25">
      <c r="A36" s="89">
        <v>35</v>
      </c>
      <c r="B36" s="90" t="str">
        <f>IF(ISERROR(VLOOKUP(A36,Baukosten!$A$10:$F$1164,6,FALSE)),"",VLOOKUP(A36,Baukosten!$A$10:$F$1164,6,FALSE))</f>
        <v/>
      </c>
      <c r="C36" s="103" t="str">
        <f>IF(ISERROR(VLOOKUP(A36,Baukosten!$A$10:$F$1164,4,FALSE)),"",VLOOKUP(A36,Baukosten!$A$10:$F$1164,4,FALSE))</f>
        <v/>
      </c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11">
        <f t="shared" si="0"/>
        <v>0</v>
      </c>
      <c r="Z36" s="101"/>
    </row>
    <row r="37" spans="1:26" ht="13.5" thickBot="1" x14ac:dyDescent="0.25">
      <c r="A37" s="89">
        <v>36</v>
      </c>
      <c r="B37" s="90" t="str">
        <f>IF(ISERROR(VLOOKUP(A37,Baukosten!$A$10:$F$1164,6,FALSE)),"",VLOOKUP(A37,Baukosten!$A$10:$F$1164,6,FALSE))</f>
        <v/>
      </c>
      <c r="C37" s="103" t="str">
        <f>IF(ISERROR(VLOOKUP(A37,Baukosten!$A$10:$F$1164,4,FALSE)),"",VLOOKUP(A37,Baukosten!$A$10:$F$1164,4,FALSE))</f>
        <v/>
      </c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11">
        <f t="shared" si="0"/>
        <v>0</v>
      </c>
      <c r="Z37" s="101"/>
    </row>
    <row r="38" spans="1:26" ht="13.5" thickBot="1" x14ac:dyDescent="0.25">
      <c r="A38" s="89">
        <v>37</v>
      </c>
      <c r="B38" s="90" t="str">
        <f>IF(ISERROR(VLOOKUP(A38,Baukosten!$A$10:$F$1164,6,FALSE)),"",VLOOKUP(A38,Baukosten!$A$10:$F$1164,6,FALSE))</f>
        <v/>
      </c>
      <c r="C38" s="103" t="str">
        <f>IF(ISERROR(VLOOKUP(A38,Baukosten!$A$10:$F$1164,4,FALSE)),"",VLOOKUP(A38,Baukosten!$A$10:$F$1164,4,FALSE))</f>
        <v/>
      </c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11">
        <f t="shared" si="0"/>
        <v>0</v>
      </c>
      <c r="Z38" s="101"/>
    </row>
    <row r="39" spans="1:26" ht="13.5" thickBot="1" x14ac:dyDescent="0.25">
      <c r="A39" s="89">
        <v>38</v>
      </c>
      <c r="B39" s="90" t="str">
        <f>IF(ISERROR(VLOOKUP(A39,Baukosten!$A$10:$F$1164,6,FALSE)),"",VLOOKUP(A39,Baukosten!$A$10:$F$1164,6,FALSE))</f>
        <v/>
      </c>
      <c r="C39" s="103" t="str">
        <f>IF(ISERROR(VLOOKUP(A39,Baukosten!$A$10:$F$1164,4,FALSE)),"",VLOOKUP(A39,Baukosten!$A$10:$F$1164,4,FALSE))</f>
        <v/>
      </c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11">
        <f t="shared" si="0"/>
        <v>0</v>
      </c>
      <c r="Z39" s="101"/>
    </row>
    <row r="40" spans="1:26" ht="13.5" thickBot="1" x14ac:dyDescent="0.25">
      <c r="A40" s="89">
        <v>39</v>
      </c>
      <c r="B40" s="90" t="str">
        <f>IF(ISERROR(VLOOKUP(A40,Baukosten!$A$10:$F$1164,6,FALSE)),"",VLOOKUP(A40,Baukosten!$A$10:$F$1164,6,FALSE))</f>
        <v/>
      </c>
      <c r="C40" s="103" t="str">
        <f>IF(ISERROR(VLOOKUP(A40,Baukosten!$A$10:$F$1164,4,FALSE)),"",VLOOKUP(A40,Baukosten!$A$10:$F$1164,4,FALSE))</f>
        <v/>
      </c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11">
        <f t="shared" si="0"/>
        <v>0</v>
      </c>
      <c r="Z40" s="101"/>
    </row>
    <row r="41" spans="1:26" ht="13.5" thickBot="1" x14ac:dyDescent="0.25">
      <c r="A41" s="89">
        <v>40</v>
      </c>
      <c r="B41" s="90" t="str">
        <f>IF(ISERROR(VLOOKUP(A41,Baukosten!$A$10:$F$1164,6,FALSE)),"",VLOOKUP(A41,Baukosten!$A$10:$F$1164,6,FALSE))</f>
        <v/>
      </c>
      <c r="C41" s="103" t="str">
        <f>IF(ISERROR(VLOOKUP(A41,Baukosten!$A$10:$F$1164,4,FALSE)),"",VLOOKUP(A41,Baukosten!$A$10:$F$1164,4,FALSE))</f>
        <v/>
      </c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11">
        <f t="shared" si="0"/>
        <v>0</v>
      </c>
      <c r="Z41" s="101"/>
    </row>
    <row r="42" spans="1:26" ht="13.5" thickBot="1" x14ac:dyDescent="0.25">
      <c r="A42" s="89">
        <v>41</v>
      </c>
      <c r="B42" s="90" t="str">
        <f>IF(ISERROR(VLOOKUP(A42,Baukosten!$A$10:$F$1164,6,FALSE)),"",VLOOKUP(A42,Baukosten!$A$10:$F$1164,6,FALSE))</f>
        <v/>
      </c>
      <c r="C42" s="103" t="str">
        <f>IF(ISERROR(VLOOKUP(A42,Baukosten!$A$10:$F$1164,4,FALSE)),"",VLOOKUP(A42,Baukosten!$A$10:$F$1164,4,FALSE))</f>
        <v/>
      </c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11">
        <f t="shared" si="0"/>
        <v>0</v>
      </c>
      <c r="Z42" s="101"/>
    </row>
    <row r="43" spans="1:26" ht="13.5" thickBot="1" x14ac:dyDescent="0.25">
      <c r="A43" s="89">
        <v>42</v>
      </c>
      <c r="B43" s="90" t="str">
        <f>IF(ISERROR(VLOOKUP(A43,Baukosten!$A$10:$F$1164,6,FALSE)),"",VLOOKUP(A43,Baukosten!$A$10:$F$1164,6,FALSE))</f>
        <v/>
      </c>
      <c r="C43" s="103" t="str">
        <f>IF(ISERROR(VLOOKUP(A43,Baukosten!$A$10:$F$1164,4,FALSE)),"",VLOOKUP(A43,Baukosten!$A$10:$F$1164,4,FALSE))</f>
        <v/>
      </c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11">
        <f t="shared" si="0"/>
        <v>0</v>
      </c>
      <c r="Z43" s="101"/>
    </row>
    <row r="44" spans="1:26" ht="13.5" thickBot="1" x14ac:dyDescent="0.25">
      <c r="A44" s="89">
        <v>43</v>
      </c>
      <c r="B44" s="90" t="str">
        <f>IF(ISERROR(VLOOKUP(A44,Baukosten!$A$10:$F$1164,6,FALSE)),"",VLOOKUP(A44,Baukosten!$A$10:$F$1164,6,FALSE))</f>
        <v/>
      </c>
      <c r="C44" s="103" t="str">
        <f>IF(ISERROR(VLOOKUP(A44,Baukosten!$A$10:$F$1164,4,FALSE)),"",VLOOKUP(A44,Baukosten!$A$10:$F$1164,4,FALSE))</f>
        <v/>
      </c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11">
        <f t="shared" si="0"/>
        <v>0</v>
      </c>
      <c r="Z44" s="101"/>
    </row>
    <row r="45" spans="1:26" ht="13.5" thickBot="1" x14ac:dyDescent="0.25">
      <c r="A45" s="89">
        <v>44</v>
      </c>
      <c r="B45" s="90" t="str">
        <f>IF(ISERROR(VLOOKUP(A45,Baukosten!$A$10:$F$1164,6,FALSE)),"",VLOOKUP(A45,Baukosten!$A$10:$F$1164,6,FALSE))</f>
        <v/>
      </c>
      <c r="C45" s="103" t="str">
        <f>IF(ISERROR(VLOOKUP(A45,Baukosten!$A$10:$F$1164,4,FALSE)),"",VLOOKUP(A45,Baukosten!$A$10:$F$1164,4,FALSE))</f>
        <v/>
      </c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11">
        <f t="shared" si="0"/>
        <v>0</v>
      </c>
      <c r="Z45" s="101"/>
    </row>
    <row r="46" spans="1:26" ht="13.5" thickBot="1" x14ac:dyDescent="0.25">
      <c r="A46" s="89">
        <v>45</v>
      </c>
      <c r="B46" s="90" t="str">
        <f>IF(ISERROR(VLOOKUP(A46,Baukosten!$A$10:$F$1164,6,FALSE)),"",VLOOKUP(A46,Baukosten!$A$10:$F$1164,6,FALSE))</f>
        <v/>
      </c>
      <c r="C46" s="103" t="str">
        <f>IF(ISERROR(VLOOKUP(A46,Baukosten!$A$10:$F$1164,4,FALSE)),"",VLOOKUP(A46,Baukosten!$A$10:$F$1164,4,FALSE))</f>
        <v/>
      </c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11">
        <f t="shared" si="0"/>
        <v>0</v>
      </c>
      <c r="Z46" s="101"/>
    </row>
    <row r="47" spans="1:26" ht="13.5" thickBot="1" x14ac:dyDescent="0.25">
      <c r="A47" s="89">
        <v>46</v>
      </c>
      <c r="B47" s="90" t="str">
        <f>IF(ISERROR(VLOOKUP(A47,Baukosten!$A$10:$F$1164,6,FALSE)),"",VLOOKUP(A47,Baukosten!$A$10:$F$1164,6,FALSE))</f>
        <v/>
      </c>
      <c r="C47" s="103" t="str">
        <f>IF(ISERROR(VLOOKUP(A47,Baukosten!$A$10:$F$1164,4,FALSE)),"",VLOOKUP(A47,Baukosten!$A$10:$F$1164,4,FALSE))</f>
        <v/>
      </c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11">
        <f t="shared" si="0"/>
        <v>0</v>
      </c>
      <c r="Z47" s="101"/>
    </row>
    <row r="48" spans="1:26" ht="13.5" thickBot="1" x14ac:dyDescent="0.25">
      <c r="A48" s="89">
        <v>47</v>
      </c>
      <c r="B48" s="90" t="str">
        <f>IF(ISERROR(VLOOKUP(A48,Baukosten!$A$10:$F$1164,6,FALSE)),"",VLOOKUP(A48,Baukosten!$A$10:$F$1164,6,FALSE))</f>
        <v/>
      </c>
      <c r="C48" s="103" t="str">
        <f>IF(ISERROR(VLOOKUP(A48,Baukosten!$A$10:$F$1164,4,FALSE)),"",VLOOKUP(A48,Baukosten!$A$10:$F$1164,4,FALSE))</f>
        <v/>
      </c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11">
        <f t="shared" si="0"/>
        <v>0</v>
      </c>
      <c r="Z48" s="101"/>
    </row>
    <row r="49" spans="1:26" ht="13.5" thickBot="1" x14ac:dyDescent="0.25">
      <c r="A49" s="89">
        <v>48</v>
      </c>
      <c r="B49" s="90" t="str">
        <f>IF(ISERROR(VLOOKUP(A49,Baukosten!$A$10:$F$1164,6,FALSE)),"",VLOOKUP(A49,Baukosten!$A$10:$F$1164,6,FALSE))</f>
        <v/>
      </c>
      <c r="C49" s="103" t="str">
        <f>IF(ISERROR(VLOOKUP(A49,Baukosten!$A$10:$F$1164,4,FALSE)),"",VLOOKUP(A49,Baukosten!$A$10:$F$1164,4,FALSE))</f>
        <v/>
      </c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11">
        <f t="shared" si="0"/>
        <v>0</v>
      </c>
      <c r="Z49" s="101"/>
    </row>
    <row r="50" spans="1:26" ht="13.5" thickBot="1" x14ac:dyDescent="0.25">
      <c r="A50" s="89">
        <v>49</v>
      </c>
      <c r="B50" s="90" t="str">
        <f>IF(ISERROR(VLOOKUP(A50,Baukosten!$A$10:$F$1164,6,FALSE)),"",VLOOKUP(A50,Baukosten!$A$10:$F$1164,6,FALSE))</f>
        <v/>
      </c>
      <c r="C50" s="103" t="str">
        <f>IF(ISERROR(VLOOKUP(A50,Baukosten!$A$10:$F$1164,4,FALSE)),"",VLOOKUP(A50,Baukosten!$A$10:$F$1164,4,FALSE))</f>
        <v/>
      </c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11">
        <f t="shared" si="0"/>
        <v>0</v>
      </c>
      <c r="Z50" s="101"/>
    </row>
    <row r="51" spans="1:26" ht="13.5" thickBot="1" x14ac:dyDescent="0.25">
      <c r="A51" s="89">
        <v>50</v>
      </c>
      <c r="B51" s="90" t="str">
        <f>IF(ISERROR(VLOOKUP(A51,Baukosten!$A$10:$F$1164,6,FALSE)),"",VLOOKUP(A51,Baukosten!$A$10:$F$1164,6,FALSE))</f>
        <v/>
      </c>
      <c r="C51" s="103" t="str">
        <f>IF(ISERROR(VLOOKUP(A51,Baukosten!$A$10:$F$1164,4,FALSE)),"",VLOOKUP(A51,Baukosten!$A$10:$F$1164,4,FALSE))</f>
        <v/>
      </c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11">
        <f t="shared" si="0"/>
        <v>0</v>
      </c>
      <c r="Z51" s="101"/>
    </row>
    <row r="52" spans="1:26" ht="13.5" thickBot="1" x14ac:dyDescent="0.25">
      <c r="A52" s="89">
        <v>51</v>
      </c>
      <c r="B52" s="90" t="str">
        <f>IF(ISERROR(VLOOKUP(A52,Baukosten!$A$10:$F$1164,6,FALSE)),"",VLOOKUP(A52,Baukosten!$A$10:$F$1164,6,FALSE))</f>
        <v/>
      </c>
      <c r="C52" s="103" t="str">
        <f>IF(ISERROR(VLOOKUP(A52,Baukosten!$A$10:$F$1164,4,FALSE)),"",VLOOKUP(A52,Baukosten!$A$10:$F$1164,4,FALSE))</f>
        <v/>
      </c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11">
        <f t="shared" si="0"/>
        <v>0</v>
      </c>
      <c r="Z52" s="101"/>
    </row>
    <row r="53" spans="1:26" ht="13.5" thickBot="1" x14ac:dyDescent="0.25">
      <c r="A53" s="89">
        <v>52</v>
      </c>
      <c r="B53" s="90" t="str">
        <f>IF(ISERROR(VLOOKUP(A53,Baukosten!$A$10:$F$1164,6,FALSE)),"",VLOOKUP(A53,Baukosten!$A$10:$F$1164,6,FALSE))</f>
        <v/>
      </c>
      <c r="C53" s="103" t="str">
        <f>IF(ISERROR(VLOOKUP(A53,Baukosten!$A$10:$F$1164,4,FALSE)),"",VLOOKUP(A53,Baukosten!$A$10:$F$1164,4,FALSE))</f>
        <v/>
      </c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11">
        <f t="shared" si="0"/>
        <v>0</v>
      </c>
      <c r="Z53" s="101"/>
    </row>
    <row r="54" spans="1:26" ht="13.5" thickBot="1" x14ac:dyDescent="0.25">
      <c r="A54" s="89">
        <v>53</v>
      </c>
      <c r="B54" s="90" t="str">
        <f>IF(ISERROR(VLOOKUP(A54,Baukosten!$A$10:$F$1164,6,FALSE)),"",VLOOKUP(A54,Baukosten!$A$10:$F$1164,6,FALSE))</f>
        <v/>
      </c>
      <c r="C54" s="103" t="str">
        <f>IF(ISERROR(VLOOKUP(A54,Baukosten!$A$10:$F$1164,4,FALSE)),"",VLOOKUP(A54,Baukosten!$A$10:$F$1164,4,FALSE))</f>
        <v/>
      </c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11">
        <f t="shared" si="0"/>
        <v>0</v>
      </c>
      <c r="Z54" s="101"/>
    </row>
    <row r="55" spans="1:26" ht="13.5" thickBot="1" x14ac:dyDescent="0.25">
      <c r="A55" s="89">
        <v>54</v>
      </c>
      <c r="B55" s="90" t="str">
        <f>IF(ISERROR(VLOOKUP(A55,Baukosten!$A$10:$F$1164,6,FALSE)),"",VLOOKUP(A55,Baukosten!$A$10:$F$1164,6,FALSE))</f>
        <v/>
      </c>
      <c r="C55" s="103" t="str">
        <f>IF(ISERROR(VLOOKUP(A55,Baukosten!$A$10:$F$1164,4,FALSE)),"",VLOOKUP(A55,Baukosten!$A$10:$F$1164,4,FALSE))</f>
        <v/>
      </c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11">
        <f t="shared" si="0"/>
        <v>0</v>
      </c>
      <c r="Z55" s="101"/>
    </row>
    <row r="56" spans="1:26" ht="13.5" thickBot="1" x14ac:dyDescent="0.25">
      <c r="A56" s="89">
        <v>55</v>
      </c>
      <c r="B56" s="90" t="str">
        <f>IF(ISERROR(VLOOKUP(A56,Baukosten!$A$10:$F$1164,6,FALSE)),"",VLOOKUP(A56,Baukosten!$A$10:$F$1164,6,FALSE))</f>
        <v/>
      </c>
      <c r="C56" s="103" t="str">
        <f>IF(ISERROR(VLOOKUP(A56,Baukosten!$A$10:$F$1164,4,FALSE)),"",VLOOKUP(A56,Baukosten!$A$10:$F$1164,4,FALSE))</f>
        <v/>
      </c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11">
        <f t="shared" si="0"/>
        <v>0</v>
      </c>
      <c r="Z56" s="101"/>
    </row>
    <row r="57" spans="1:26" ht="13.5" thickBot="1" x14ac:dyDescent="0.25">
      <c r="A57" s="89">
        <v>56</v>
      </c>
      <c r="B57" s="90" t="str">
        <f>IF(ISERROR(VLOOKUP(A57,Baukosten!$A$10:$F$1164,6,FALSE)),"",VLOOKUP(A57,Baukosten!$A$10:$F$1164,6,FALSE))</f>
        <v/>
      </c>
      <c r="C57" s="103" t="str">
        <f>IF(ISERROR(VLOOKUP(A57,Baukosten!$A$10:$F$1164,4,FALSE)),"",VLOOKUP(A57,Baukosten!$A$10:$F$1164,4,FALSE))</f>
        <v/>
      </c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11">
        <f t="shared" si="0"/>
        <v>0</v>
      </c>
      <c r="Z57" s="101"/>
    </row>
    <row r="58" spans="1:26" ht="13.5" thickBot="1" x14ac:dyDescent="0.25">
      <c r="A58" s="89">
        <v>57</v>
      </c>
      <c r="B58" s="90" t="str">
        <f>IF(ISERROR(VLOOKUP(A58,Baukosten!$A$10:$F$1164,6,FALSE)),"",VLOOKUP(A58,Baukosten!$A$10:$F$1164,6,FALSE))</f>
        <v/>
      </c>
      <c r="C58" s="103" t="str">
        <f>IF(ISERROR(VLOOKUP(A58,Baukosten!$A$10:$F$1164,4,FALSE)),"",VLOOKUP(A58,Baukosten!$A$10:$F$1164,4,FALSE))</f>
        <v/>
      </c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11">
        <f t="shared" si="0"/>
        <v>0</v>
      </c>
      <c r="Z58" s="101"/>
    </row>
    <row r="59" spans="1:26" ht="13.5" thickBot="1" x14ac:dyDescent="0.25">
      <c r="A59" s="89">
        <v>58</v>
      </c>
      <c r="B59" s="90" t="str">
        <f>IF(ISERROR(VLOOKUP(A59,Baukosten!$A$10:$F$1164,6,FALSE)),"",VLOOKUP(A59,Baukosten!$A$10:$F$1164,6,FALSE))</f>
        <v/>
      </c>
      <c r="C59" s="103" t="str">
        <f>IF(ISERROR(VLOOKUP(A59,Baukosten!$A$10:$F$1164,4,FALSE)),"",VLOOKUP(A59,Baukosten!$A$10:$F$1164,4,FALSE))</f>
        <v/>
      </c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11">
        <f t="shared" si="0"/>
        <v>0</v>
      </c>
      <c r="Z59" s="101"/>
    </row>
    <row r="60" spans="1:26" ht="13.5" thickBot="1" x14ac:dyDescent="0.25">
      <c r="A60" s="89">
        <v>59</v>
      </c>
      <c r="B60" s="90" t="str">
        <f>IF(ISERROR(VLOOKUP(A60,Baukosten!$A$10:$F$1164,6,FALSE)),"",VLOOKUP(A60,Baukosten!$A$10:$F$1164,6,FALSE))</f>
        <v/>
      </c>
      <c r="C60" s="103" t="str">
        <f>IF(ISERROR(VLOOKUP(A60,Baukosten!$A$10:$F$1164,4,FALSE)),"",VLOOKUP(A60,Baukosten!$A$10:$F$1164,4,FALSE))</f>
        <v/>
      </c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11">
        <f t="shared" si="0"/>
        <v>0</v>
      </c>
      <c r="Z60" s="101"/>
    </row>
    <row r="61" spans="1:26" ht="13.5" thickBot="1" x14ac:dyDescent="0.25">
      <c r="A61" s="89">
        <v>60</v>
      </c>
      <c r="B61" s="90" t="str">
        <f>IF(ISERROR(VLOOKUP(A61,Baukosten!$A$10:$F$1164,6,FALSE)),"",VLOOKUP(A61,Baukosten!$A$10:$F$1164,6,FALSE))</f>
        <v/>
      </c>
      <c r="C61" s="103" t="str">
        <f>IF(ISERROR(VLOOKUP(A61,Baukosten!$A$10:$F$1164,4,FALSE)),"",VLOOKUP(A61,Baukosten!$A$10:$F$1164,4,FALSE))</f>
        <v/>
      </c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11">
        <f t="shared" si="0"/>
        <v>0</v>
      </c>
      <c r="Z61" s="101"/>
    </row>
    <row r="62" spans="1:26" ht="13.5" thickBot="1" x14ac:dyDescent="0.25">
      <c r="A62" s="89">
        <v>61</v>
      </c>
      <c r="B62" s="90" t="str">
        <f>IF(ISERROR(VLOOKUP(A62,Baukosten!$A$10:$F$1164,6,FALSE)),"",VLOOKUP(A62,Baukosten!$A$10:$F$1164,6,FALSE))</f>
        <v/>
      </c>
      <c r="C62" s="103" t="str">
        <f>IF(ISERROR(VLOOKUP(A62,Baukosten!$A$10:$F$1164,4,FALSE)),"",VLOOKUP(A62,Baukosten!$A$10:$F$1164,4,FALSE))</f>
        <v/>
      </c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11">
        <f t="shared" si="0"/>
        <v>0</v>
      </c>
      <c r="Z62" s="101"/>
    </row>
    <row r="63" spans="1:26" ht="13.5" thickBot="1" x14ac:dyDescent="0.25">
      <c r="A63" s="89">
        <v>62</v>
      </c>
      <c r="B63" s="90" t="str">
        <f>IF(ISERROR(VLOOKUP(A63,Baukosten!$A$10:$F$1164,6,FALSE)),"",VLOOKUP(A63,Baukosten!$A$10:$F$1164,6,FALSE))</f>
        <v/>
      </c>
      <c r="C63" s="103" t="str">
        <f>IF(ISERROR(VLOOKUP(A63,Baukosten!$A$10:$F$1164,4,FALSE)),"",VLOOKUP(A63,Baukosten!$A$10:$F$1164,4,FALSE))</f>
        <v/>
      </c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11">
        <f t="shared" si="0"/>
        <v>0</v>
      </c>
      <c r="Z63" s="101"/>
    </row>
    <row r="64" spans="1:26" ht="13.5" thickBot="1" x14ac:dyDescent="0.25">
      <c r="A64" s="89">
        <v>63</v>
      </c>
      <c r="B64" s="90" t="str">
        <f>IF(ISERROR(VLOOKUP(A64,Baukosten!$A$10:$F$1164,6,FALSE)),"",VLOOKUP(A64,Baukosten!$A$10:$F$1164,6,FALSE))</f>
        <v/>
      </c>
      <c r="C64" s="103" t="str">
        <f>IF(ISERROR(VLOOKUP(A64,Baukosten!$A$10:$F$1164,4,FALSE)),"",VLOOKUP(A64,Baukosten!$A$10:$F$1164,4,FALSE))</f>
        <v/>
      </c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11">
        <f t="shared" si="0"/>
        <v>0</v>
      </c>
      <c r="Z64" s="101"/>
    </row>
    <row r="65" spans="1:26" ht="13.5" thickBot="1" x14ac:dyDescent="0.25">
      <c r="A65" s="89">
        <v>64</v>
      </c>
      <c r="B65" s="90" t="str">
        <f>IF(ISERROR(VLOOKUP(A65,Baukosten!$A$10:$F$1164,6,FALSE)),"",VLOOKUP(A65,Baukosten!$A$10:$F$1164,6,FALSE))</f>
        <v/>
      </c>
      <c r="C65" s="103" t="str">
        <f>IF(ISERROR(VLOOKUP(A65,Baukosten!$A$10:$F$1164,4,FALSE)),"",VLOOKUP(A65,Baukosten!$A$10:$F$1164,4,FALSE))</f>
        <v/>
      </c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11">
        <f t="shared" si="0"/>
        <v>0</v>
      </c>
      <c r="Z65" s="101"/>
    </row>
    <row r="66" spans="1:26" ht="13.5" thickBot="1" x14ac:dyDescent="0.25">
      <c r="A66" s="89">
        <v>65</v>
      </c>
      <c r="B66" s="90" t="str">
        <f>IF(ISERROR(VLOOKUP(A66,Baukosten!$A$10:$F$1164,6,FALSE)),"",VLOOKUP(A66,Baukosten!$A$10:$F$1164,6,FALSE))</f>
        <v/>
      </c>
      <c r="C66" s="103" t="str">
        <f>IF(ISERROR(VLOOKUP(A66,Baukosten!$A$10:$F$1164,4,FALSE)),"",VLOOKUP(A66,Baukosten!$A$10:$F$1164,4,FALSE))</f>
        <v/>
      </c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11">
        <f t="shared" si="0"/>
        <v>0</v>
      </c>
      <c r="Z66" s="101"/>
    </row>
    <row r="67" spans="1:26" ht="13.5" thickBot="1" x14ac:dyDescent="0.25">
      <c r="A67" s="89">
        <v>66</v>
      </c>
      <c r="B67" s="90" t="str">
        <f>IF(ISERROR(VLOOKUP(A67,Baukosten!$A$10:$F$1164,6,FALSE)),"",VLOOKUP(A67,Baukosten!$A$10:$F$1164,6,FALSE))</f>
        <v/>
      </c>
      <c r="C67" s="103" t="str">
        <f>IF(ISERROR(VLOOKUP(A67,Baukosten!$A$10:$F$1164,4,FALSE)),"",VLOOKUP(A67,Baukosten!$A$10:$F$1164,4,FALSE))</f>
        <v/>
      </c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1">
        <f t="shared" ref="Y67:Y130" si="1">SUM(D67:X67)</f>
        <v>0</v>
      </c>
      <c r="Z67" s="101"/>
    </row>
    <row r="68" spans="1:26" ht="13.5" thickBot="1" x14ac:dyDescent="0.25">
      <c r="A68" s="89">
        <v>67</v>
      </c>
      <c r="B68" s="90" t="str">
        <f>IF(ISERROR(VLOOKUP(A68,Baukosten!$A$10:$F$1164,6,FALSE)),"",VLOOKUP(A68,Baukosten!$A$10:$F$1164,6,FALSE))</f>
        <v/>
      </c>
      <c r="C68" s="103" t="str">
        <f>IF(ISERROR(VLOOKUP(A68,Baukosten!$A$10:$F$1164,4,FALSE)),"",VLOOKUP(A68,Baukosten!$A$10:$F$1164,4,FALSE))</f>
        <v/>
      </c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1">
        <f t="shared" si="1"/>
        <v>0</v>
      </c>
      <c r="Z68" s="101"/>
    </row>
    <row r="69" spans="1:26" ht="13.5" thickBot="1" x14ac:dyDescent="0.25">
      <c r="A69" s="89">
        <v>68</v>
      </c>
      <c r="B69" s="90" t="str">
        <f>IF(ISERROR(VLOOKUP(A69,Baukosten!$A$10:$F$1164,6,FALSE)),"",VLOOKUP(A69,Baukosten!$A$10:$F$1164,6,FALSE))</f>
        <v/>
      </c>
      <c r="C69" s="103" t="str">
        <f>IF(ISERROR(VLOOKUP(A69,Baukosten!$A$10:$F$1164,4,FALSE)),"",VLOOKUP(A69,Baukosten!$A$10:$F$1164,4,FALSE))</f>
        <v/>
      </c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1">
        <f t="shared" si="1"/>
        <v>0</v>
      </c>
      <c r="Z69" s="101"/>
    </row>
    <row r="70" spans="1:26" ht="13.5" thickBot="1" x14ac:dyDescent="0.25">
      <c r="A70" s="89">
        <v>69</v>
      </c>
      <c r="B70" s="90" t="str">
        <f>IF(ISERROR(VLOOKUP(A70,Baukosten!$A$10:$F$1164,6,FALSE)),"",VLOOKUP(A70,Baukosten!$A$10:$F$1164,6,FALSE))</f>
        <v/>
      </c>
      <c r="C70" s="103" t="str">
        <f>IF(ISERROR(VLOOKUP(A70,Baukosten!$A$10:$F$1164,4,FALSE)),"",VLOOKUP(A70,Baukosten!$A$10:$F$1164,4,FALSE))</f>
        <v/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11">
        <f t="shared" si="1"/>
        <v>0</v>
      </c>
      <c r="Z70" s="101"/>
    </row>
    <row r="71" spans="1:26" ht="13.5" thickBot="1" x14ac:dyDescent="0.25">
      <c r="A71" s="89">
        <v>70</v>
      </c>
      <c r="B71" s="90" t="str">
        <f>IF(ISERROR(VLOOKUP(A71,Baukosten!$A$10:$F$1164,6,FALSE)),"",VLOOKUP(A71,Baukosten!$A$10:$F$1164,6,FALSE))</f>
        <v/>
      </c>
      <c r="C71" s="103" t="str">
        <f>IF(ISERROR(VLOOKUP(A71,Baukosten!$A$10:$F$1164,4,FALSE)),"",VLOOKUP(A71,Baukosten!$A$10:$F$1164,4,FALSE))</f>
        <v/>
      </c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1">
        <f t="shared" si="1"/>
        <v>0</v>
      </c>
      <c r="Z71" s="101"/>
    </row>
    <row r="72" spans="1:26" ht="13.5" thickBot="1" x14ac:dyDescent="0.25">
      <c r="A72" s="89">
        <v>71</v>
      </c>
      <c r="B72" s="90" t="str">
        <f>IF(ISERROR(VLOOKUP(A72,Baukosten!$A$10:$F$1164,6,FALSE)),"",VLOOKUP(A72,Baukosten!$A$10:$F$1164,6,FALSE))</f>
        <v/>
      </c>
      <c r="C72" s="103" t="str">
        <f>IF(ISERROR(VLOOKUP(A72,Baukosten!$A$10:$F$1164,4,FALSE)),"",VLOOKUP(A72,Baukosten!$A$10:$F$1164,4,FALSE))</f>
        <v/>
      </c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1">
        <f t="shared" si="1"/>
        <v>0</v>
      </c>
      <c r="Z72" s="101"/>
    </row>
    <row r="73" spans="1:26" ht="13.5" thickBot="1" x14ac:dyDescent="0.25">
      <c r="A73" s="89">
        <v>72</v>
      </c>
      <c r="B73" s="90" t="str">
        <f>IF(ISERROR(VLOOKUP(A73,Baukosten!$A$10:$F$1164,6,FALSE)),"",VLOOKUP(A73,Baukosten!$A$10:$F$1164,6,FALSE))</f>
        <v/>
      </c>
      <c r="C73" s="103" t="str">
        <f>IF(ISERROR(VLOOKUP(A73,Baukosten!$A$10:$F$1164,4,FALSE)),"",VLOOKUP(A73,Baukosten!$A$10:$F$1164,4,FALSE))</f>
        <v/>
      </c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1">
        <f t="shared" si="1"/>
        <v>0</v>
      </c>
      <c r="Z73" s="101"/>
    </row>
    <row r="74" spans="1:26" ht="13.5" thickBot="1" x14ac:dyDescent="0.25">
      <c r="A74" s="89">
        <v>73</v>
      </c>
      <c r="B74" s="90" t="str">
        <f>IF(ISERROR(VLOOKUP(A74,Baukosten!$A$10:$F$1164,6,FALSE)),"",VLOOKUP(A74,Baukosten!$A$10:$F$1164,6,FALSE))</f>
        <v/>
      </c>
      <c r="C74" s="103" t="str">
        <f>IF(ISERROR(VLOOKUP(A74,Baukosten!$A$10:$F$1164,4,FALSE)),"",VLOOKUP(A74,Baukosten!$A$10:$F$1164,4,FALSE))</f>
        <v/>
      </c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1">
        <f t="shared" si="1"/>
        <v>0</v>
      </c>
      <c r="Z74" s="101"/>
    </row>
    <row r="75" spans="1:26" ht="13.5" thickBot="1" x14ac:dyDescent="0.25">
      <c r="A75" s="89">
        <v>74</v>
      </c>
      <c r="B75" s="90" t="str">
        <f>IF(ISERROR(VLOOKUP(A75,Baukosten!$A$10:$F$1164,6,FALSE)),"",VLOOKUP(A75,Baukosten!$A$10:$F$1164,6,FALSE))</f>
        <v/>
      </c>
      <c r="C75" s="103" t="str">
        <f>IF(ISERROR(VLOOKUP(A75,Baukosten!$A$10:$F$1164,4,FALSE)),"",VLOOKUP(A75,Baukosten!$A$10:$F$1164,4,FALSE))</f>
        <v/>
      </c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1">
        <f t="shared" si="1"/>
        <v>0</v>
      </c>
      <c r="Z75" s="101"/>
    </row>
    <row r="76" spans="1:26" ht="13.5" thickBot="1" x14ac:dyDescent="0.25">
      <c r="A76" s="89">
        <v>75</v>
      </c>
      <c r="B76" s="90" t="str">
        <f>IF(ISERROR(VLOOKUP(A76,Baukosten!$A$10:$F$1164,6,FALSE)),"",VLOOKUP(A76,Baukosten!$A$10:$F$1164,6,FALSE))</f>
        <v/>
      </c>
      <c r="C76" s="103" t="str">
        <f>IF(ISERROR(VLOOKUP(A76,Baukosten!$A$10:$F$1164,4,FALSE)),"",VLOOKUP(A76,Baukosten!$A$10:$F$1164,4,FALSE))</f>
        <v/>
      </c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1">
        <f t="shared" si="1"/>
        <v>0</v>
      </c>
      <c r="Z76" s="101"/>
    </row>
    <row r="77" spans="1:26" ht="13.5" thickBot="1" x14ac:dyDescent="0.25">
      <c r="A77" s="89">
        <v>76</v>
      </c>
      <c r="B77" s="90" t="str">
        <f>IF(ISERROR(VLOOKUP(A77,Baukosten!$A$10:$F$1164,6,FALSE)),"",VLOOKUP(A77,Baukosten!$A$10:$F$1164,6,FALSE))</f>
        <v/>
      </c>
      <c r="C77" s="103" t="str">
        <f>IF(ISERROR(VLOOKUP(A77,Baukosten!$A$10:$F$1164,4,FALSE)),"",VLOOKUP(A77,Baukosten!$A$10:$F$1164,4,FALSE))</f>
        <v/>
      </c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1">
        <f t="shared" si="1"/>
        <v>0</v>
      </c>
      <c r="Z77" s="101"/>
    </row>
    <row r="78" spans="1:26" ht="13.5" thickBot="1" x14ac:dyDescent="0.25">
      <c r="A78" s="89">
        <v>77</v>
      </c>
      <c r="B78" s="90" t="str">
        <f>IF(ISERROR(VLOOKUP(A78,Baukosten!$A$10:$F$1164,6,FALSE)),"",VLOOKUP(A78,Baukosten!$A$10:$F$1164,6,FALSE))</f>
        <v/>
      </c>
      <c r="C78" s="103" t="str">
        <f>IF(ISERROR(VLOOKUP(A78,Baukosten!$A$10:$F$1164,4,FALSE)),"",VLOOKUP(A78,Baukosten!$A$10:$F$1164,4,FALSE))</f>
        <v/>
      </c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11">
        <f t="shared" si="1"/>
        <v>0</v>
      </c>
      <c r="Z78" s="101"/>
    </row>
    <row r="79" spans="1:26" ht="13.5" thickBot="1" x14ac:dyDescent="0.25">
      <c r="A79" s="89">
        <v>78</v>
      </c>
      <c r="B79" s="90" t="str">
        <f>IF(ISERROR(VLOOKUP(A79,Baukosten!$A$10:$F$1164,6,FALSE)),"",VLOOKUP(A79,Baukosten!$A$10:$F$1164,6,FALSE))</f>
        <v/>
      </c>
      <c r="C79" s="103" t="str">
        <f>IF(ISERROR(VLOOKUP(A79,Baukosten!$A$10:$F$1164,4,FALSE)),"",VLOOKUP(A79,Baukosten!$A$10:$F$1164,4,FALSE))</f>
        <v/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1">
        <f t="shared" si="1"/>
        <v>0</v>
      </c>
      <c r="Z79" s="101"/>
    </row>
    <row r="80" spans="1:26" ht="13.5" thickBot="1" x14ac:dyDescent="0.25">
      <c r="A80" s="89">
        <v>79</v>
      </c>
      <c r="B80" s="90" t="str">
        <f>IF(ISERROR(VLOOKUP(A80,Baukosten!$A$10:$F$1164,6,FALSE)),"",VLOOKUP(A80,Baukosten!$A$10:$F$1164,6,FALSE))</f>
        <v/>
      </c>
      <c r="C80" s="103" t="str">
        <f>IF(ISERROR(VLOOKUP(A80,Baukosten!$A$10:$F$1164,4,FALSE)),"",VLOOKUP(A80,Baukosten!$A$10:$F$1164,4,FALSE))</f>
        <v/>
      </c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11">
        <f t="shared" si="1"/>
        <v>0</v>
      </c>
      <c r="Z80" s="101"/>
    </row>
    <row r="81" spans="1:26" ht="13.5" thickBot="1" x14ac:dyDescent="0.25">
      <c r="A81" s="89">
        <v>80</v>
      </c>
      <c r="B81" s="90" t="str">
        <f>IF(ISERROR(VLOOKUP(A81,Baukosten!$A$10:$F$1164,6,FALSE)),"",VLOOKUP(A81,Baukosten!$A$10:$F$1164,6,FALSE))</f>
        <v/>
      </c>
      <c r="C81" s="103" t="str">
        <f>IF(ISERROR(VLOOKUP(A81,Baukosten!$A$10:$F$1164,4,FALSE)),"",VLOOKUP(A81,Baukosten!$A$10:$F$1164,4,FALSE))</f>
        <v/>
      </c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11">
        <f t="shared" si="1"/>
        <v>0</v>
      </c>
      <c r="Z81" s="101"/>
    </row>
    <row r="82" spans="1:26" ht="13.5" thickBot="1" x14ac:dyDescent="0.25">
      <c r="A82" s="89">
        <v>81</v>
      </c>
      <c r="B82" s="90" t="str">
        <f>IF(ISERROR(VLOOKUP(A82,Baukosten!$A$10:$F$1164,6,FALSE)),"",VLOOKUP(A82,Baukosten!$A$10:$F$1164,6,FALSE))</f>
        <v/>
      </c>
      <c r="C82" s="103" t="str">
        <f>IF(ISERROR(VLOOKUP(A82,Baukosten!$A$10:$F$1164,4,FALSE)),"",VLOOKUP(A82,Baukosten!$A$10:$F$1164,4,FALSE))</f>
        <v/>
      </c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11">
        <f t="shared" si="1"/>
        <v>0</v>
      </c>
      <c r="Z82" s="101"/>
    </row>
    <row r="83" spans="1:26" ht="13.5" thickBot="1" x14ac:dyDescent="0.25">
      <c r="A83" s="89">
        <v>82</v>
      </c>
      <c r="B83" s="90" t="str">
        <f>IF(ISERROR(VLOOKUP(A83,Baukosten!$A$10:$F$1164,6,FALSE)),"",VLOOKUP(A83,Baukosten!$A$10:$F$1164,6,FALSE))</f>
        <v/>
      </c>
      <c r="C83" s="103" t="str">
        <f>IF(ISERROR(VLOOKUP(A83,Baukosten!$A$10:$F$1164,4,FALSE)),"",VLOOKUP(A83,Baukosten!$A$10:$F$1164,4,FALSE))</f>
        <v/>
      </c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11">
        <f t="shared" si="1"/>
        <v>0</v>
      </c>
      <c r="Z83" s="101"/>
    </row>
    <row r="84" spans="1:26" ht="13.5" thickBot="1" x14ac:dyDescent="0.25">
      <c r="A84" s="89">
        <v>83</v>
      </c>
      <c r="B84" s="90" t="str">
        <f>IF(ISERROR(VLOOKUP(A84,Baukosten!$A$10:$F$1164,6,FALSE)),"",VLOOKUP(A84,Baukosten!$A$10:$F$1164,6,FALSE))</f>
        <v/>
      </c>
      <c r="C84" s="103" t="str">
        <f>IF(ISERROR(VLOOKUP(A84,Baukosten!$A$10:$F$1164,4,FALSE)),"",VLOOKUP(A84,Baukosten!$A$10:$F$1164,4,FALSE))</f>
        <v/>
      </c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11">
        <f t="shared" si="1"/>
        <v>0</v>
      </c>
      <c r="Z84" s="101"/>
    </row>
    <row r="85" spans="1:26" ht="13.5" thickBot="1" x14ac:dyDescent="0.25">
      <c r="A85" s="89">
        <v>84</v>
      </c>
      <c r="B85" s="90" t="str">
        <f>IF(ISERROR(VLOOKUP(A85,Baukosten!$A$10:$F$1164,6,FALSE)),"",VLOOKUP(A85,Baukosten!$A$10:$F$1164,6,FALSE))</f>
        <v/>
      </c>
      <c r="C85" s="103" t="str">
        <f>IF(ISERROR(VLOOKUP(A85,Baukosten!$A$10:$F$1164,4,FALSE)),"",VLOOKUP(A85,Baukosten!$A$10:$F$1164,4,FALSE))</f>
        <v/>
      </c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11">
        <f t="shared" si="1"/>
        <v>0</v>
      </c>
      <c r="Z85" s="101"/>
    </row>
    <row r="86" spans="1:26" ht="13.5" thickBot="1" x14ac:dyDescent="0.25">
      <c r="A86" s="89">
        <v>85</v>
      </c>
      <c r="B86" s="90" t="str">
        <f>IF(ISERROR(VLOOKUP(A86,Baukosten!$A$10:$F$1164,6,FALSE)),"",VLOOKUP(A86,Baukosten!$A$10:$F$1164,6,FALSE))</f>
        <v/>
      </c>
      <c r="C86" s="103" t="str">
        <f>IF(ISERROR(VLOOKUP(A86,Baukosten!$A$10:$F$1164,4,FALSE)),"",VLOOKUP(A86,Baukosten!$A$10:$F$1164,4,FALSE))</f>
        <v/>
      </c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11">
        <f t="shared" si="1"/>
        <v>0</v>
      </c>
      <c r="Z86" s="101"/>
    </row>
    <row r="87" spans="1:26" ht="13.5" thickBot="1" x14ac:dyDescent="0.25">
      <c r="A87" s="89">
        <v>86</v>
      </c>
      <c r="B87" s="90" t="str">
        <f>IF(ISERROR(VLOOKUP(A87,Baukosten!$A$10:$F$1164,6,FALSE)),"",VLOOKUP(A87,Baukosten!$A$10:$F$1164,6,FALSE))</f>
        <v/>
      </c>
      <c r="C87" s="103" t="str">
        <f>IF(ISERROR(VLOOKUP(A87,Baukosten!$A$10:$F$1164,4,FALSE)),"",VLOOKUP(A87,Baukosten!$A$10:$F$1164,4,FALSE))</f>
        <v/>
      </c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11">
        <f t="shared" si="1"/>
        <v>0</v>
      </c>
      <c r="Z87" s="101"/>
    </row>
    <row r="88" spans="1:26" ht="13.5" thickBot="1" x14ac:dyDescent="0.25">
      <c r="A88" s="89">
        <v>87</v>
      </c>
      <c r="B88" s="90" t="str">
        <f>IF(ISERROR(VLOOKUP(A88,Baukosten!$A$10:$F$1164,6,FALSE)),"",VLOOKUP(A88,Baukosten!$A$10:$F$1164,6,FALSE))</f>
        <v/>
      </c>
      <c r="C88" s="103" t="str">
        <f>IF(ISERROR(VLOOKUP(A88,Baukosten!$A$10:$F$1164,4,FALSE)),"",VLOOKUP(A88,Baukosten!$A$10:$F$1164,4,FALSE))</f>
        <v/>
      </c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11">
        <f t="shared" si="1"/>
        <v>0</v>
      </c>
      <c r="Z88" s="101"/>
    </row>
    <row r="89" spans="1:26" ht="13.5" thickBot="1" x14ac:dyDescent="0.25">
      <c r="A89" s="89">
        <v>88</v>
      </c>
      <c r="B89" s="90" t="str">
        <f>IF(ISERROR(VLOOKUP(A89,Baukosten!$A$10:$F$1164,6,FALSE)),"",VLOOKUP(A89,Baukosten!$A$10:$F$1164,6,FALSE))</f>
        <v/>
      </c>
      <c r="C89" s="103" t="str">
        <f>IF(ISERROR(VLOOKUP(A89,Baukosten!$A$10:$F$1164,4,FALSE)),"",VLOOKUP(A89,Baukosten!$A$10:$F$1164,4,FALSE))</f>
        <v/>
      </c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11">
        <f t="shared" si="1"/>
        <v>0</v>
      </c>
      <c r="Z89" s="101"/>
    </row>
    <row r="90" spans="1:26" ht="13.5" thickBot="1" x14ac:dyDescent="0.25">
      <c r="A90" s="89">
        <v>89</v>
      </c>
      <c r="B90" s="90" t="str">
        <f>IF(ISERROR(VLOOKUP(A90,Baukosten!$A$10:$F$1164,6,FALSE)),"",VLOOKUP(A90,Baukosten!$A$10:$F$1164,6,FALSE))</f>
        <v/>
      </c>
      <c r="C90" s="103" t="str">
        <f>IF(ISERROR(VLOOKUP(A90,Baukosten!$A$10:$F$1164,4,FALSE)),"",VLOOKUP(A90,Baukosten!$A$10:$F$1164,4,FALSE))</f>
        <v/>
      </c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11">
        <f t="shared" si="1"/>
        <v>0</v>
      </c>
      <c r="Z90" s="101"/>
    </row>
    <row r="91" spans="1:26" ht="13.5" thickBot="1" x14ac:dyDescent="0.25">
      <c r="A91" s="89">
        <v>90</v>
      </c>
      <c r="B91" s="90" t="str">
        <f>IF(ISERROR(VLOOKUP(A91,Baukosten!$A$10:$F$1164,6,FALSE)),"",VLOOKUP(A91,Baukosten!$A$10:$F$1164,6,FALSE))</f>
        <v/>
      </c>
      <c r="C91" s="103" t="str">
        <f>IF(ISERROR(VLOOKUP(A91,Baukosten!$A$10:$F$1164,4,FALSE)),"",VLOOKUP(A91,Baukosten!$A$10:$F$1164,4,FALSE))</f>
        <v/>
      </c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11">
        <f t="shared" si="1"/>
        <v>0</v>
      </c>
      <c r="Z91" s="101"/>
    </row>
    <row r="92" spans="1:26" ht="13.5" thickBot="1" x14ac:dyDescent="0.25">
      <c r="A92" s="89">
        <v>91</v>
      </c>
      <c r="B92" s="90" t="str">
        <f>IF(ISERROR(VLOOKUP(A92,Baukosten!$A$10:$F$1164,6,FALSE)),"",VLOOKUP(A92,Baukosten!$A$10:$F$1164,6,FALSE))</f>
        <v/>
      </c>
      <c r="C92" s="103" t="str">
        <f>IF(ISERROR(VLOOKUP(A92,Baukosten!$A$10:$F$1164,4,FALSE)),"",VLOOKUP(A92,Baukosten!$A$10:$F$1164,4,FALSE))</f>
        <v/>
      </c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11">
        <f t="shared" si="1"/>
        <v>0</v>
      </c>
      <c r="Z92" s="101"/>
    </row>
    <row r="93" spans="1:26" ht="13.5" thickBot="1" x14ac:dyDescent="0.25">
      <c r="A93" s="89">
        <v>92</v>
      </c>
      <c r="B93" s="90" t="str">
        <f>IF(ISERROR(VLOOKUP(A93,Baukosten!$A$10:$F$1164,6,FALSE)),"",VLOOKUP(A93,Baukosten!$A$10:$F$1164,6,FALSE))</f>
        <v/>
      </c>
      <c r="C93" s="103" t="str">
        <f>IF(ISERROR(VLOOKUP(A93,Baukosten!$A$10:$F$1164,4,FALSE)),"",VLOOKUP(A93,Baukosten!$A$10:$F$1164,4,FALSE))</f>
        <v/>
      </c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11">
        <f t="shared" si="1"/>
        <v>0</v>
      </c>
      <c r="Z93" s="101"/>
    </row>
    <row r="94" spans="1:26" ht="13.5" thickBot="1" x14ac:dyDescent="0.25">
      <c r="A94" s="89">
        <v>93</v>
      </c>
      <c r="B94" s="90" t="str">
        <f>IF(ISERROR(VLOOKUP(A94,Baukosten!$A$10:$F$1164,6,FALSE)),"",VLOOKUP(A94,Baukosten!$A$10:$F$1164,6,FALSE))</f>
        <v/>
      </c>
      <c r="C94" s="103" t="str">
        <f>IF(ISERROR(VLOOKUP(A94,Baukosten!$A$10:$F$1164,4,FALSE)),"",VLOOKUP(A94,Baukosten!$A$10:$F$1164,4,FALSE))</f>
        <v/>
      </c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11">
        <f t="shared" si="1"/>
        <v>0</v>
      </c>
      <c r="Z94" s="101"/>
    </row>
    <row r="95" spans="1:26" ht="13.5" thickBot="1" x14ac:dyDescent="0.25">
      <c r="A95" s="89">
        <v>94</v>
      </c>
      <c r="B95" s="90" t="str">
        <f>IF(ISERROR(VLOOKUP(A95,Baukosten!$A$10:$F$1164,6,FALSE)),"",VLOOKUP(A95,Baukosten!$A$10:$F$1164,6,FALSE))</f>
        <v/>
      </c>
      <c r="C95" s="103" t="str">
        <f>IF(ISERROR(VLOOKUP(A95,Baukosten!$A$10:$F$1164,4,FALSE)),"",VLOOKUP(A95,Baukosten!$A$10:$F$1164,4,FALSE))</f>
        <v/>
      </c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11">
        <f t="shared" si="1"/>
        <v>0</v>
      </c>
      <c r="Z95" s="101"/>
    </row>
    <row r="96" spans="1:26" ht="13.5" thickBot="1" x14ac:dyDescent="0.25">
      <c r="A96" s="89">
        <v>95</v>
      </c>
      <c r="B96" s="90" t="str">
        <f>IF(ISERROR(VLOOKUP(A96,Baukosten!$A$10:$F$1164,6,FALSE)),"",VLOOKUP(A96,Baukosten!$A$10:$F$1164,6,FALSE))</f>
        <v/>
      </c>
      <c r="C96" s="103" t="str">
        <f>IF(ISERROR(VLOOKUP(A96,Baukosten!$A$10:$F$1164,4,FALSE)),"",VLOOKUP(A96,Baukosten!$A$10:$F$1164,4,FALSE))</f>
        <v/>
      </c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11">
        <f t="shared" si="1"/>
        <v>0</v>
      </c>
      <c r="Z96" s="101"/>
    </row>
    <row r="97" spans="1:26" ht="13.5" thickBot="1" x14ac:dyDescent="0.25">
      <c r="A97" s="89">
        <v>96</v>
      </c>
      <c r="B97" s="90" t="str">
        <f>IF(ISERROR(VLOOKUP(A97,Baukosten!$A$10:$F$1164,6,FALSE)),"",VLOOKUP(A97,Baukosten!$A$10:$F$1164,6,FALSE))</f>
        <v/>
      </c>
      <c r="C97" s="103" t="str">
        <f>IF(ISERROR(VLOOKUP(A97,Baukosten!$A$10:$F$1164,4,FALSE)),"",VLOOKUP(A97,Baukosten!$A$10:$F$1164,4,FALSE))</f>
        <v/>
      </c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11">
        <f t="shared" si="1"/>
        <v>0</v>
      </c>
      <c r="Z97" s="101"/>
    </row>
    <row r="98" spans="1:26" ht="13.5" thickBot="1" x14ac:dyDescent="0.25">
      <c r="A98" s="89">
        <v>97</v>
      </c>
      <c r="B98" s="90" t="str">
        <f>IF(ISERROR(VLOOKUP(A98,Baukosten!$A$10:$F$1164,6,FALSE)),"",VLOOKUP(A98,Baukosten!$A$10:$F$1164,6,FALSE))</f>
        <v/>
      </c>
      <c r="C98" s="103" t="str">
        <f>IF(ISERROR(VLOOKUP(A98,Baukosten!$A$10:$F$1164,4,FALSE)),"",VLOOKUP(A98,Baukosten!$A$10:$F$1164,4,FALSE))</f>
        <v/>
      </c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11">
        <f t="shared" si="1"/>
        <v>0</v>
      </c>
      <c r="Z98" s="101"/>
    </row>
    <row r="99" spans="1:26" ht="13.5" thickBot="1" x14ac:dyDescent="0.25">
      <c r="A99" s="89">
        <v>98</v>
      </c>
      <c r="B99" s="90" t="str">
        <f>IF(ISERROR(VLOOKUP(A99,Baukosten!$A$10:$F$1164,6,FALSE)),"",VLOOKUP(A99,Baukosten!$A$10:$F$1164,6,FALSE))</f>
        <v/>
      </c>
      <c r="C99" s="103" t="str">
        <f>IF(ISERROR(VLOOKUP(A99,Baukosten!$A$10:$F$1164,4,FALSE)),"",VLOOKUP(A99,Baukosten!$A$10:$F$1164,4,FALSE))</f>
        <v/>
      </c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11">
        <f t="shared" si="1"/>
        <v>0</v>
      </c>
      <c r="Z99" s="101"/>
    </row>
    <row r="100" spans="1:26" ht="13.5" thickBot="1" x14ac:dyDescent="0.25">
      <c r="A100" s="89">
        <v>99</v>
      </c>
      <c r="B100" s="90" t="str">
        <f>IF(ISERROR(VLOOKUP(A100,Baukosten!$A$10:$F$1164,6,FALSE)),"",VLOOKUP(A100,Baukosten!$A$10:$F$1164,6,FALSE))</f>
        <v/>
      </c>
      <c r="C100" s="103" t="str">
        <f>IF(ISERROR(VLOOKUP(A100,Baukosten!$A$10:$F$1164,4,FALSE)),"",VLOOKUP(A100,Baukosten!$A$10:$F$1164,4,FALSE))</f>
        <v/>
      </c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11">
        <f t="shared" si="1"/>
        <v>0</v>
      </c>
      <c r="Z100" s="101"/>
    </row>
    <row r="101" spans="1:26" ht="13.5" thickBot="1" x14ac:dyDescent="0.25">
      <c r="A101" s="89">
        <v>100</v>
      </c>
      <c r="B101" s="90" t="str">
        <f>IF(ISERROR(VLOOKUP(A101,Baukosten!$A$10:$F$1164,6,FALSE)),"",VLOOKUP(A101,Baukosten!$A$10:$F$1164,6,FALSE))</f>
        <v/>
      </c>
      <c r="C101" s="103" t="str">
        <f>IF(ISERROR(VLOOKUP(A101,Baukosten!$A$10:$F$1164,4,FALSE)),"",VLOOKUP(A101,Baukosten!$A$10:$F$1164,4,FALSE))</f>
        <v/>
      </c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11">
        <f t="shared" si="1"/>
        <v>0</v>
      </c>
      <c r="Z101" s="101"/>
    </row>
    <row r="102" spans="1:26" ht="13.5" thickBot="1" x14ac:dyDescent="0.25">
      <c r="A102" s="89">
        <v>101</v>
      </c>
      <c r="B102" s="90" t="str">
        <f>IF(ISERROR(VLOOKUP(A102,Baukosten!$A$10:$F$1164,6,FALSE)),"",VLOOKUP(A102,Baukosten!$A$10:$F$1164,6,FALSE))</f>
        <v/>
      </c>
      <c r="C102" s="103" t="str">
        <f>IF(ISERROR(VLOOKUP(A102,Baukosten!$A$10:$F$1164,4,FALSE)),"",VLOOKUP(A102,Baukosten!$A$10:$F$1164,4,FALSE))</f>
        <v/>
      </c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11">
        <f t="shared" si="1"/>
        <v>0</v>
      </c>
      <c r="Z102" s="101"/>
    </row>
    <row r="103" spans="1:26" ht="13.5" thickBot="1" x14ac:dyDescent="0.25">
      <c r="A103" s="89">
        <v>102</v>
      </c>
      <c r="B103" s="90" t="str">
        <f>IF(ISERROR(VLOOKUP(A103,Baukosten!$A$10:$F$1164,6,FALSE)),"",VLOOKUP(A103,Baukosten!$A$10:$F$1164,6,FALSE))</f>
        <v/>
      </c>
      <c r="C103" s="103" t="str">
        <f>IF(ISERROR(VLOOKUP(A103,Baukosten!$A$10:$F$1164,4,FALSE)),"",VLOOKUP(A103,Baukosten!$A$10:$F$1164,4,FALSE))</f>
        <v/>
      </c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11">
        <f t="shared" si="1"/>
        <v>0</v>
      </c>
      <c r="Z103" s="101"/>
    </row>
    <row r="104" spans="1:26" ht="13.5" thickBot="1" x14ac:dyDescent="0.25">
      <c r="A104" s="89">
        <v>103</v>
      </c>
      <c r="B104" s="90" t="str">
        <f>IF(ISERROR(VLOOKUP(A104,Baukosten!$A$10:$F$1164,6,FALSE)),"",VLOOKUP(A104,Baukosten!$A$10:$F$1164,6,FALSE))</f>
        <v/>
      </c>
      <c r="C104" s="103" t="str">
        <f>IF(ISERROR(VLOOKUP(A104,Baukosten!$A$10:$F$1164,4,FALSE)),"",VLOOKUP(A104,Baukosten!$A$10:$F$1164,4,FALSE))</f>
        <v/>
      </c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11">
        <f t="shared" si="1"/>
        <v>0</v>
      </c>
      <c r="Z104" s="101"/>
    </row>
    <row r="105" spans="1:26" ht="13.5" thickBot="1" x14ac:dyDescent="0.25">
      <c r="A105" s="89">
        <v>104</v>
      </c>
      <c r="B105" s="90" t="str">
        <f>IF(ISERROR(VLOOKUP(A105,Baukosten!$A$10:$F$1164,6,FALSE)),"",VLOOKUP(A105,Baukosten!$A$10:$F$1164,6,FALSE))</f>
        <v/>
      </c>
      <c r="C105" s="103" t="str">
        <f>IF(ISERROR(VLOOKUP(A105,Baukosten!$A$10:$F$1164,4,FALSE)),"",VLOOKUP(A105,Baukosten!$A$10:$F$1164,4,FALSE))</f>
        <v/>
      </c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11">
        <f t="shared" si="1"/>
        <v>0</v>
      </c>
      <c r="Z105" s="101"/>
    </row>
    <row r="106" spans="1:26" ht="13.5" thickBot="1" x14ac:dyDescent="0.25">
      <c r="A106" s="89">
        <v>105</v>
      </c>
      <c r="B106" s="90" t="str">
        <f>IF(ISERROR(VLOOKUP(A106,Baukosten!$A$10:$F$1164,6,FALSE)),"",VLOOKUP(A106,Baukosten!$A$10:$F$1164,6,FALSE))</f>
        <v/>
      </c>
      <c r="C106" s="103" t="str">
        <f>IF(ISERROR(VLOOKUP(A106,Baukosten!$A$10:$F$1164,4,FALSE)),"",VLOOKUP(A106,Baukosten!$A$10:$F$1164,4,FALSE))</f>
        <v/>
      </c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11">
        <f t="shared" si="1"/>
        <v>0</v>
      </c>
      <c r="Z106" s="101"/>
    </row>
    <row r="107" spans="1:26" ht="13.5" thickBot="1" x14ac:dyDescent="0.25">
      <c r="A107" s="89">
        <v>106</v>
      </c>
      <c r="B107" s="90" t="str">
        <f>IF(ISERROR(VLOOKUP(A107,Baukosten!$A$10:$F$1164,6,FALSE)),"",VLOOKUP(A107,Baukosten!$A$10:$F$1164,6,FALSE))</f>
        <v/>
      </c>
      <c r="C107" s="103" t="str">
        <f>IF(ISERROR(VLOOKUP(A107,Baukosten!$A$10:$F$1164,4,FALSE)),"",VLOOKUP(A107,Baukosten!$A$10:$F$1164,4,FALSE))</f>
        <v/>
      </c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11">
        <f t="shared" si="1"/>
        <v>0</v>
      </c>
      <c r="Z107" s="101"/>
    </row>
    <row r="108" spans="1:26" ht="13.5" thickBot="1" x14ac:dyDescent="0.25">
      <c r="A108" s="89">
        <v>107</v>
      </c>
      <c r="B108" s="90" t="str">
        <f>IF(ISERROR(VLOOKUP(A108,Baukosten!$A$10:$F$1164,6,FALSE)),"",VLOOKUP(A108,Baukosten!$A$10:$F$1164,6,FALSE))</f>
        <v/>
      </c>
      <c r="C108" s="103" t="str">
        <f>IF(ISERROR(VLOOKUP(A108,Baukosten!$A$10:$F$1164,4,FALSE)),"",VLOOKUP(A108,Baukosten!$A$10:$F$1164,4,FALSE))</f>
        <v/>
      </c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11">
        <f t="shared" si="1"/>
        <v>0</v>
      </c>
      <c r="Z108" s="101"/>
    </row>
    <row r="109" spans="1:26" ht="13.5" thickBot="1" x14ac:dyDescent="0.25">
      <c r="A109" s="89">
        <v>108</v>
      </c>
      <c r="B109" s="90" t="str">
        <f>IF(ISERROR(VLOOKUP(A109,Baukosten!$A$10:$F$1164,6,FALSE)),"",VLOOKUP(A109,Baukosten!$A$10:$F$1164,6,FALSE))</f>
        <v/>
      </c>
      <c r="C109" s="103" t="str">
        <f>IF(ISERROR(VLOOKUP(A109,Baukosten!$A$10:$F$1164,4,FALSE)),"",VLOOKUP(A109,Baukosten!$A$10:$F$1164,4,FALSE))</f>
        <v/>
      </c>
      <c r="D109" s="109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11">
        <f t="shared" si="1"/>
        <v>0</v>
      </c>
      <c r="Z109" s="101"/>
    </row>
    <row r="110" spans="1:26" ht="13.5" thickBot="1" x14ac:dyDescent="0.25">
      <c r="A110" s="89">
        <v>109</v>
      </c>
      <c r="B110" s="90" t="str">
        <f>IF(ISERROR(VLOOKUP(A110,Baukosten!$A$10:$F$1164,6,FALSE)),"",VLOOKUP(A110,Baukosten!$A$10:$F$1164,6,FALSE))</f>
        <v/>
      </c>
      <c r="C110" s="103" t="str">
        <f>IF(ISERROR(VLOOKUP(A110,Baukosten!$A$10:$F$1164,4,FALSE)),"",VLOOKUP(A110,Baukosten!$A$10:$F$1164,4,FALSE))</f>
        <v/>
      </c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11">
        <f t="shared" si="1"/>
        <v>0</v>
      </c>
      <c r="Z110" s="101"/>
    </row>
    <row r="111" spans="1:26" ht="13.5" thickBot="1" x14ac:dyDescent="0.25">
      <c r="A111" s="89">
        <v>110</v>
      </c>
      <c r="B111" s="90" t="str">
        <f>IF(ISERROR(VLOOKUP(A111,Baukosten!$A$10:$F$1164,6,FALSE)),"",VLOOKUP(A111,Baukosten!$A$10:$F$1164,6,FALSE))</f>
        <v/>
      </c>
      <c r="C111" s="103" t="str">
        <f>IF(ISERROR(VLOOKUP(A111,Baukosten!$A$10:$F$1164,4,FALSE)),"",VLOOKUP(A111,Baukosten!$A$10:$F$1164,4,FALSE))</f>
        <v/>
      </c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11">
        <f t="shared" si="1"/>
        <v>0</v>
      </c>
      <c r="Z111" s="101"/>
    </row>
    <row r="112" spans="1:26" ht="13.5" thickBot="1" x14ac:dyDescent="0.25">
      <c r="A112" s="89">
        <v>111</v>
      </c>
      <c r="B112" s="90" t="str">
        <f>IF(ISERROR(VLOOKUP(A112,Baukosten!$A$10:$F$1164,6,FALSE)),"",VLOOKUP(A112,Baukosten!$A$10:$F$1164,6,FALSE))</f>
        <v/>
      </c>
      <c r="C112" s="103" t="str">
        <f>IF(ISERROR(VLOOKUP(A112,Baukosten!$A$10:$F$1164,4,FALSE)),"",VLOOKUP(A112,Baukosten!$A$10:$F$1164,4,FALSE))</f>
        <v/>
      </c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11">
        <f t="shared" si="1"/>
        <v>0</v>
      </c>
      <c r="Z112" s="101"/>
    </row>
    <row r="113" spans="1:26" ht="13.5" thickBot="1" x14ac:dyDescent="0.25">
      <c r="A113" s="89">
        <v>112</v>
      </c>
      <c r="B113" s="90" t="str">
        <f>IF(ISERROR(VLOOKUP(A113,Baukosten!$A$10:$F$1164,6,FALSE)),"",VLOOKUP(A113,Baukosten!$A$10:$F$1164,6,FALSE))</f>
        <v/>
      </c>
      <c r="C113" s="103" t="str">
        <f>IF(ISERROR(VLOOKUP(A113,Baukosten!$A$10:$F$1164,4,FALSE)),"",VLOOKUP(A113,Baukosten!$A$10:$F$1164,4,FALSE))</f>
        <v/>
      </c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11">
        <f t="shared" si="1"/>
        <v>0</v>
      </c>
      <c r="Z113" s="101"/>
    </row>
    <row r="114" spans="1:26" ht="13.5" thickBot="1" x14ac:dyDescent="0.25">
      <c r="A114" s="89">
        <v>113</v>
      </c>
      <c r="B114" s="90" t="str">
        <f>IF(ISERROR(VLOOKUP(A114,Baukosten!$A$10:$F$1164,6,FALSE)),"",VLOOKUP(A114,Baukosten!$A$10:$F$1164,6,FALSE))</f>
        <v/>
      </c>
      <c r="C114" s="103" t="str">
        <f>IF(ISERROR(VLOOKUP(A114,Baukosten!$A$10:$F$1164,4,FALSE)),"",VLOOKUP(A114,Baukosten!$A$10:$F$1164,4,FALSE))</f>
        <v/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11">
        <f t="shared" si="1"/>
        <v>0</v>
      </c>
      <c r="Z114" s="101"/>
    </row>
    <row r="115" spans="1:26" ht="13.5" thickBot="1" x14ac:dyDescent="0.25">
      <c r="A115" s="89">
        <v>114</v>
      </c>
      <c r="B115" s="90" t="str">
        <f>IF(ISERROR(VLOOKUP(A115,Baukosten!$A$10:$F$1164,6,FALSE)),"",VLOOKUP(A115,Baukosten!$A$10:$F$1164,6,FALSE))</f>
        <v/>
      </c>
      <c r="C115" s="103" t="str">
        <f>IF(ISERROR(VLOOKUP(A115,Baukosten!$A$10:$F$1164,4,FALSE)),"",VLOOKUP(A115,Baukosten!$A$10:$F$1164,4,FALSE))</f>
        <v/>
      </c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111">
        <f t="shared" si="1"/>
        <v>0</v>
      </c>
      <c r="Z115" s="101"/>
    </row>
    <row r="116" spans="1:26" ht="13.5" thickBot="1" x14ac:dyDescent="0.25">
      <c r="A116" s="89">
        <v>115</v>
      </c>
      <c r="B116" s="90" t="str">
        <f>IF(ISERROR(VLOOKUP(A116,Baukosten!$A$10:$F$1164,6,FALSE)),"",VLOOKUP(A116,Baukosten!$A$10:$F$1164,6,FALSE))</f>
        <v/>
      </c>
      <c r="C116" s="103" t="str">
        <f>IF(ISERROR(VLOOKUP(A116,Baukosten!$A$10:$F$1164,4,FALSE)),"",VLOOKUP(A116,Baukosten!$A$10:$F$1164,4,FALSE))</f>
        <v/>
      </c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11">
        <f t="shared" si="1"/>
        <v>0</v>
      </c>
      <c r="Z116" s="101"/>
    </row>
    <row r="117" spans="1:26" ht="13.5" thickBot="1" x14ac:dyDescent="0.25">
      <c r="A117" s="89">
        <v>116</v>
      </c>
      <c r="B117" s="90" t="str">
        <f>IF(ISERROR(VLOOKUP(A117,Baukosten!$A$10:$F$1164,6,FALSE)),"",VLOOKUP(A117,Baukosten!$A$10:$F$1164,6,FALSE))</f>
        <v/>
      </c>
      <c r="C117" s="103" t="str">
        <f>IF(ISERROR(VLOOKUP(A117,Baukosten!$A$10:$F$1164,4,FALSE)),"",VLOOKUP(A117,Baukosten!$A$10:$F$1164,4,FALSE))</f>
        <v/>
      </c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  <c r="V117" s="109"/>
      <c r="W117" s="109"/>
      <c r="X117" s="109"/>
      <c r="Y117" s="111">
        <f t="shared" si="1"/>
        <v>0</v>
      </c>
      <c r="Z117" s="101"/>
    </row>
    <row r="118" spans="1:26" ht="13.5" thickBot="1" x14ac:dyDescent="0.25">
      <c r="A118" s="89">
        <v>117</v>
      </c>
      <c r="B118" s="90" t="str">
        <f>IF(ISERROR(VLOOKUP(A118,Baukosten!$A$10:$F$1164,6,FALSE)),"",VLOOKUP(A118,Baukosten!$A$10:$F$1164,6,FALSE))</f>
        <v/>
      </c>
      <c r="C118" s="103" t="str">
        <f>IF(ISERROR(VLOOKUP(A118,Baukosten!$A$10:$F$1164,4,FALSE)),"",VLOOKUP(A118,Baukosten!$A$10:$F$1164,4,FALSE))</f>
        <v/>
      </c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11">
        <f t="shared" si="1"/>
        <v>0</v>
      </c>
      <c r="Z118" s="101"/>
    </row>
    <row r="119" spans="1:26" ht="13.5" thickBot="1" x14ac:dyDescent="0.25">
      <c r="A119" s="89">
        <v>118</v>
      </c>
      <c r="B119" s="90" t="str">
        <f>IF(ISERROR(VLOOKUP(A119,Baukosten!$A$10:$F$1164,6,FALSE)),"",VLOOKUP(A119,Baukosten!$A$10:$F$1164,6,FALSE))</f>
        <v/>
      </c>
      <c r="C119" s="103" t="str">
        <f>IF(ISERROR(VLOOKUP(A119,Baukosten!$A$10:$F$1164,4,FALSE)),"",VLOOKUP(A119,Baukosten!$A$10:$F$1164,4,FALSE))</f>
        <v/>
      </c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11">
        <f t="shared" si="1"/>
        <v>0</v>
      </c>
      <c r="Z119" s="101"/>
    </row>
    <row r="120" spans="1:26" ht="13.5" thickBot="1" x14ac:dyDescent="0.25">
      <c r="A120" s="89">
        <v>119</v>
      </c>
      <c r="B120" s="90" t="str">
        <f>IF(ISERROR(VLOOKUP(A120,Baukosten!$A$10:$F$1164,6,FALSE)),"",VLOOKUP(A120,Baukosten!$A$10:$F$1164,6,FALSE))</f>
        <v/>
      </c>
      <c r="C120" s="103" t="str">
        <f>IF(ISERROR(VLOOKUP(A120,Baukosten!$A$10:$F$1164,4,FALSE)),"",VLOOKUP(A120,Baukosten!$A$10:$F$1164,4,FALSE))</f>
        <v/>
      </c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11">
        <f t="shared" si="1"/>
        <v>0</v>
      </c>
      <c r="Z120" s="101"/>
    </row>
    <row r="121" spans="1:26" ht="13.5" thickBot="1" x14ac:dyDescent="0.25">
      <c r="A121" s="89">
        <v>120</v>
      </c>
      <c r="B121" s="90" t="str">
        <f>IF(ISERROR(VLOOKUP(A121,Baukosten!$A$10:$F$1164,6,FALSE)),"",VLOOKUP(A121,Baukosten!$A$10:$F$1164,6,FALSE))</f>
        <v/>
      </c>
      <c r="C121" s="103" t="str">
        <f>IF(ISERROR(VLOOKUP(A121,Baukosten!$A$10:$F$1164,4,FALSE)),"",VLOOKUP(A121,Baukosten!$A$10:$F$1164,4,FALSE))</f>
        <v/>
      </c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11">
        <f t="shared" si="1"/>
        <v>0</v>
      </c>
      <c r="Z121" s="101"/>
    </row>
    <row r="122" spans="1:26" ht="13.5" thickBot="1" x14ac:dyDescent="0.25">
      <c r="A122" s="89">
        <v>121</v>
      </c>
      <c r="B122" s="90" t="str">
        <f>IF(ISERROR(VLOOKUP(A122,Baukosten!$A$10:$F$1164,6,FALSE)),"",VLOOKUP(A122,Baukosten!$A$10:$F$1164,6,FALSE))</f>
        <v/>
      </c>
      <c r="C122" s="103" t="str">
        <f>IF(ISERROR(VLOOKUP(A122,Baukosten!$A$10:$F$1164,4,FALSE)),"",VLOOKUP(A122,Baukosten!$A$10:$F$1164,4,FALSE))</f>
        <v/>
      </c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11">
        <f t="shared" si="1"/>
        <v>0</v>
      </c>
      <c r="Z122" s="101"/>
    </row>
    <row r="123" spans="1:26" ht="13.5" thickBot="1" x14ac:dyDescent="0.25">
      <c r="A123" s="89">
        <v>122</v>
      </c>
      <c r="B123" s="90" t="str">
        <f>IF(ISERROR(VLOOKUP(A123,Baukosten!$A$10:$F$1164,6,FALSE)),"",VLOOKUP(A123,Baukosten!$A$10:$F$1164,6,FALSE))</f>
        <v/>
      </c>
      <c r="C123" s="103" t="str">
        <f>IF(ISERROR(VLOOKUP(A123,Baukosten!$A$10:$F$1164,4,FALSE)),"",VLOOKUP(A123,Baukosten!$A$10:$F$1164,4,FALSE))</f>
        <v/>
      </c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11">
        <f t="shared" si="1"/>
        <v>0</v>
      </c>
      <c r="Z123" s="101"/>
    </row>
    <row r="124" spans="1:26" ht="13.5" thickBot="1" x14ac:dyDescent="0.25">
      <c r="A124" s="89">
        <v>123</v>
      </c>
      <c r="B124" s="90" t="str">
        <f>IF(ISERROR(VLOOKUP(A124,Baukosten!$A$10:$F$1164,6,FALSE)),"",VLOOKUP(A124,Baukosten!$A$10:$F$1164,6,FALSE))</f>
        <v/>
      </c>
      <c r="C124" s="103" t="str">
        <f>IF(ISERROR(VLOOKUP(A124,Baukosten!$A$10:$F$1164,4,FALSE)),"",VLOOKUP(A124,Baukosten!$A$10:$F$1164,4,FALSE))</f>
        <v/>
      </c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11">
        <f t="shared" si="1"/>
        <v>0</v>
      </c>
      <c r="Z124" s="101"/>
    </row>
    <row r="125" spans="1:26" ht="13.5" thickBot="1" x14ac:dyDescent="0.25">
      <c r="A125" s="89">
        <v>124</v>
      </c>
      <c r="B125" s="90" t="str">
        <f>IF(ISERROR(VLOOKUP(A125,Baukosten!$A$10:$F$1164,6,FALSE)),"",VLOOKUP(A125,Baukosten!$A$10:$F$1164,6,FALSE))</f>
        <v/>
      </c>
      <c r="C125" s="103" t="str">
        <f>IF(ISERROR(VLOOKUP(A125,Baukosten!$A$10:$F$1164,4,FALSE)),"",VLOOKUP(A125,Baukosten!$A$10:$F$1164,4,FALSE))</f>
        <v/>
      </c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11">
        <f t="shared" si="1"/>
        <v>0</v>
      </c>
      <c r="Z125" s="101"/>
    </row>
    <row r="126" spans="1:26" ht="13.5" thickBot="1" x14ac:dyDescent="0.25">
      <c r="A126" s="89">
        <v>125</v>
      </c>
      <c r="B126" s="90" t="str">
        <f>IF(ISERROR(VLOOKUP(A126,Baukosten!$A$10:$F$1164,6,FALSE)),"",VLOOKUP(A126,Baukosten!$A$10:$F$1164,6,FALSE))</f>
        <v/>
      </c>
      <c r="C126" s="103" t="str">
        <f>IF(ISERROR(VLOOKUP(A126,Baukosten!$A$10:$F$1164,4,FALSE)),"",VLOOKUP(A126,Baukosten!$A$10:$F$1164,4,FALSE))</f>
        <v/>
      </c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11">
        <f t="shared" si="1"/>
        <v>0</v>
      </c>
      <c r="Z126" s="101"/>
    </row>
    <row r="127" spans="1:26" ht="13.5" thickBot="1" x14ac:dyDescent="0.25">
      <c r="A127" s="89">
        <v>126</v>
      </c>
      <c r="B127" s="90" t="str">
        <f>IF(ISERROR(VLOOKUP(A127,Baukosten!$A$10:$F$1164,6,FALSE)),"",VLOOKUP(A127,Baukosten!$A$10:$F$1164,6,FALSE))</f>
        <v/>
      </c>
      <c r="C127" s="103" t="str">
        <f>IF(ISERROR(VLOOKUP(A127,Baukosten!$A$10:$F$1164,4,FALSE)),"",VLOOKUP(A127,Baukosten!$A$10:$F$1164,4,FALSE))</f>
        <v/>
      </c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11">
        <f t="shared" si="1"/>
        <v>0</v>
      </c>
      <c r="Z127" s="101"/>
    </row>
    <row r="128" spans="1:26" ht="13.5" thickBot="1" x14ac:dyDescent="0.25">
      <c r="A128" s="89">
        <v>127</v>
      </c>
      <c r="B128" s="90" t="str">
        <f>IF(ISERROR(VLOOKUP(A128,Baukosten!$A$10:$F$1164,6,FALSE)),"",VLOOKUP(A128,Baukosten!$A$10:$F$1164,6,FALSE))</f>
        <v/>
      </c>
      <c r="C128" s="103" t="str">
        <f>IF(ISERROR(VLOOKUP(A128,Baukosten!$A$10:$F$1164,4,FALSE)),"",VLOOKUP(A128,Baukosten!$A$10:$F$1164,4,FALSE))</f>
        <v/>
      </c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11">
        <f t="shared" si="1"/>
        <v>0</v>
      </c>
      <c r="Z128" s="101"/>
    </row>
    <row r="129" spans="1:26" ht="13.5" thickBot="1" x14ac:dyDescent="0.25">
      <c r="A129" s="89">
        <v>128</v>
      </c>
      <c r="B129" s="90" t="str">
        <f>IF(ISERROR(VLOOKUP(A129,Baukosten!$A$10:$F$1164,6,FALSE)),"",VLOOKUP(A129,Baukosten!$A$10:$F$1164,6,FALSE))</f>
        <v/>
      </c>
      <c r="C129" s="103" t="str">
        <f>IF(ISERROR(VLOOKUP(A129,Baukosten!$A$10:$F$1164,4,FALSE)),"",VLOOKUP(A129,Baukosten!$A$10:$F$1164,4,FALSE))</f>
        <v/>
      </c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11">
        <f t="shared" si="1"/>
        <v>0</v>
      </c>
      <c r="Z129" s="101"/>
    </row>
    <row r="130" spans="1:26" ht="13.5" thickBot="1" x14ac:dyDescent="0.25">
      <c r="A130" s="89">
        <v>129</v>
      </c>
      <c r="B130" s="90" t="str">
        <f>IF(ISERROR(VLOOKUP(A130,Baukosten!$A$10:$F$1164,6,FALSE)),"",VLOOKUP(A130,Baukosten!$A$10:$F$1164,6,FALSE))</f>
        <v/>
      </c>
      <c r="C130" s="103" t="str">
        <f>IF(ISERROR(VLOOKUP(A130,Baukosten!$A$10:$F$1164,4,FALSE)),"",VLOOKUP(A130,Baukosten!$A$10:$F$1164,4,FALSE))</f>
        <v/>
      </c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11">
        <f t="shared" si="1"/>
        <v>0</v>
      </c>
      <c r="Z130" s="101"/>
    </row>
    <row r="131" spans="1:26" ht="13.5" thickBot="1" x14ac:dyDescent="0.25">
      <c r="A131" s="89">
        <v>130</v>
      </c>
      <c r="B131" s="90" t="str">
        <f>IF(ISERROR(VLOOKUP(A131,Baukosten!$A$10:$F$1164,6,FALSE)),"",VLOOKUP(A131,Baukosten!$A$10:$F$1164,6,FALSE))</f>
        <v/>
      </c>
      <c r="C131" s="103" t="str">
        <f>IF(ISERROR(VLOOKUP(A131,Baukosten!$A$10:$F$1164,4,FALSE)),"",VLOOKUP(A131,Baukosten!$A$10:$F$1164,4,FALSE))</f>
        <v/>
      </c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  <c r="V131" s="109"/>
      <c r="W131" s="109"/>
      <c r="X131" s="109"/>
      <c r="Y131" s="111">
        <f t="shared" ref="Y131:Y194" si="2">SUM(D131:X131)</f>
        <v>0</v>
      </c>
      <c r="Z131" s="101"/>
    </row>
    <row r="132" spans="1:26" ht="13.5" thickBot="1" x14ac:dyDescent="0.25">
      <c r="A132" s="89">
        <v>131</v>
      </c>
      <c r="B132" s="90" t="str">
        <f>IF(ISERROR(VLOOKUP(A132,Baukosten!$A$10:$F$1164,6,FALSE)),"",VLOOKUP(A132,Baukosten!$A$10:$F$1164,6,FALSE))</f>
        <v/>
      </c>
      <c r="C132" s="103" t="str">
        <f>IF(ISERROR(VLOOKUP(A132,Baukosten!$A$10:$F$1164,4,FALSE)),"",VLOOKUP(A132,Baukosten!$A$10:$F$1164,4,FALSE))</f>
        <v/>
      </c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09"/>
      <c r="X132" s="109"/>
      <c r="Y132" s="111">
        <f t="shared" si="2"/>
        <v>0</v>
      </c>
      <c r="Z132" s="101"/>
    </row>
    <row r="133" spans="1:26" ht="13.5" thickBot="1" x14ac:dyDescent="0.25">
      <c r="A133" s="89">
        <v>132</v>
      </c>
      <c r="B133" s="90" t="str">
        <f>IF(ISERROR(VLOOKUP(A133,Baukosten!$A$10:$F$1164,6,FALSE)),"",VLOOKUP(A133,Baukosten!$A$10:$F$1164,6,FALSE))</f>
        <v/>
      </c>
      <c r="C133" s="103" t="str">
        <f>IF(ISERROR(VLOOKUP(A133,Baukosten!$A$10:$F$1164,4,FALSE)),"",VLOOKUP(A133,Baukosten!$A$10:$F$1164,4,FALSE))</f>
        <v/>
      </c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11">
        <f t="shared" si="2"/>
        <v>0</v>
      </c>
      <c r="Z133" s="101"/>
    </row>
    <row r="134" spans="1:26" ht="13.5" thickBot="1" x14ac:dyDescent="0.25">
      <c r="A134" s="89">
        <v>133</v>
      </c>
      <c r="B134" s="90" t="str">
        <f>IF(ISERROR(VLOOKUP(A134,Baukosten!$A$10:$F$1164,6,FALSE)),"",VLOOKUP(A134,Baukosten!$A$10:$F$1164,6,FALSE))</f>
        <v/>
      </c>
      <c r="C134" s="103" t="str">
        <f>IF(ISERROR(VLOOKUP(A134,Baukosten!$A$10:$F$1164,4,FALSE)),"",VLOOKUP(A134,Baukosten!$A$10:$F$1164,4,FALSE))</f>
        <v/>
      </c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11">
        <f t="shared" si="2"/>
        <v>0</v>
      </c>
      <c r="Z134" s="101"/>
    </row>
    <row r="135" spans="1:26" ht="13.5" thickBot="1" x14ac:dyDescent="0.25">
      <c r="A135" s="89">
        <v>134</v>
      </c>
      <c r="B135" s="90" t="str">
        <f>IF(ISERROR(VLOOKUP(A135,Baukosten!$A$10:$F$1164,6,FALSE)),"",VLOOKUP(A135,Baukosten!$A$10:$F$1164,6,FALSE))</f>
        <v/>
      </c>
      <c r="C135" s="103" t="str">
        <f>IF(ISERROR(VLOOKUP(A135,Baukosten!$A$10:$F$1164,4,FALSE)),"",VLOOKUP(A135,Baukosten!$A$10:$F$1164,4,FALSE))</f>
        <v/>
      </c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11">
        <f t="shared" si="2"/>
        <v>0</v>
      </c>
      <c r="Z135" s="101"/>
    </row>
    <row r="136" spans="1:26" ht="13.5" thickBot="1" x14ac:dyDescent="0.25">
      <c r="A136" s="89">
        <v>135</v>
      </c>
      <c r="B136" s="90" t="str">
        <f>IF(ISERROR(VLOOKUP(A136,Baukosten!$A$10:$F$1164,6,FALSE)),"",VLOOKUP(A136,Baukosten!$A$10:$F$1164,6,FALSE))</f>
        <v/>
      </c>
      <c r="C136" s="103" t="str">
        <f>IF(ISERROR(VLOOKUP(A136,Baukosten!$A$10:$F$1164,4,FALSE)),"",VLOOKUP(A136,Baukosten!$A$10:$F$1164,4,FALSE))</f>
        <v/>
      </c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11">
        <f t="shared" si="2"/>
        <v>0</v>
      </c>
      <c r="Z136" s="101"/>
    </row>
    <row r="137" spans="1:26" ht="13.5" thickBot="1" x14ac:dyDescent="0.25">
      <c r="A137" s="89">
        <v>136</v>
      </c>
      <c r="B137" s="90" t="str">
        <f>IF(ISERROR(VLOOKUP(A137,Baukosten!$A$10:$F$1164,6,FALSE)),"",VLOOKUP(A137,Baukosten!$A$10:$F$1164,6,FALSE))</f>
        <v/>
      </c>
      <c r="C137" s="103" t="str">
        <f>IF(ISERROR(VLOOKUP(A137,Baukosten!$A$10:$F$1164,4,FALSE)),"",VLOOKUP(A137,Baukosten!$A$10:$F$1164,4,FALSE))</f>
        <v/>
      </c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11">
        <f t="shared" si="2"/>
        <v>0</v>
      </c>
      <c r="Z137" s="101"/>
    </row>
    <row r="138" spans="1:26" ht="13.5" thickBot="1" x14ac:dyDescent="0.25">
      <c r="A138" s="89">
        <v>137</v>
      </c>
      <c r="B138" s="90" t="str">
        <f>IF(ISERROR(VLOOKUP(A138,Baukosten!$A$10:$F$1164,6,FALSE)),"",VLOOKUP(A138,Baukosten!$A$10:$F$1164,6,FALSE))</f>
        <v/>
      </c>
      <c r="C138" s="103" t="str">
        <f>IF(ISERROR(VLOOKUP(A138,Baukosten!$A$10:$F$1164,4,FALSE)),"",VLOOKUP(A138,Baukosten!$A$10:$F$1164,4,FALSE))</f>
        <v/>
      </c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11">
        <f t="shared" si="2"/>
        <v>0</v>
      </c>
      <c r="Z138" s="101"/>
    </row>
    <row r="139" spans="1:26" ht="13.5" thickBot="1" x14ac:dyDescent="0.25">
      <c r="A139" s="89">
        <v>138</v>
      </c>
      <c r="B139" s="90" t="str">
        <f>IF(ISERROR(VLOOKUP(A139,Baukosten!$A$10:$F$1164,6,FALSE)),"",VLOOKUP(A139,Baukosten!$A$10:$F$1164,6,FALSE))</f>
        <v/>
      </c>
      <c r="C139" s="103" t="str">
        <f>IF(ISERROR(VLOOKUP(A139,Baukosten!$A$10:$F$1164,4,FALSE)),"",VLOOKUP(A139,Baukosten!$A$10:$F$1164,4,FALSE))</f>
        <v/>
      </c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09"/>
      <c r="Y139" s="111">
        <f t="shared" si="2"/>
        <v>0</v>
      </c>
      <c r="Z139" s="101"/>
    </row>
    <row r="140" spans="1:26" ht="13.5" thickBot="1" x14ac:dyDescent="0.25">
      <c r="A140" s="89">
        <v>139</v>
      </c>
      <c r="B140" s="90" t="str">
        <f>IF(ISERROR(VLOOKUP(A140,Baukosten!$A$10:$F$1164,6,FALSE)),"",VLOOKUP(A140,Baukosten!$A$10:$F$1164,6,FALSE))</f>
        <v/>
      </c>
      <c r="C140" s="103" t="str">
        <f>IF(ISERROR(VLOOKUP(A140,Baukosten!$A$10:$F$1164,4,FALSE)),"",VLOOKUP(A140,Baukosten!$A$10:$F$1164,4,FALSE))</f>
        <v/>
      </c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11">
        <f t="shared" si="2"/>
        <v>0</v>
      </c>
      <c r="Z140" s="101"/>
    </row>
    <row r="141" spans="1:26" ht="13.5" thickBot="1" x14ac:dyDescent="0.25">
      <c r="A141" s="89">
        <v>140</v>
      </c>
      <c r="B141" s="90" t="str">
        <f>IF(ISERROR(VLOOKUP(A141,Baukosten!$A$10:$F$1164,6,FALSE)),"",VLOOKUP(A141,Baukosten!$A$10:$F$1164,6,FALSE))</f>
        <v/>
      </c>
      <c r="C141" s="103" t="str">
        <f>IF(ISERROR(VLOOKUP(A141,Baukosten!$A$10:$F$1164,4,FALSE)),"",VLOOKUP(A141,Baukosten!$A$10:$F$1164,4,FALSE))</f>
        <v/>
      </c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11">
        <f t="shared" si="2"/>
        <v>0</v>
      </c>
      <c r="Z141" s="101"/>
    </row>
    <row r="142" spans="1:26" ht="13.5" thickBot="1" x14ac:dyDescent="0.25">
      <c r="A142" s="89">
        <v>141</v>
      </c>
      <c r="B142" s="90" t="str">
        <f>IF(ISERROR(VLOOKUP(A142,Baukosten!$A$10:$F$1164,6,FALSE)),"",VLOOKUP(A142,Baukosten!$A$10:$F$1164,6,FALSE))</f>
        <v/>
      </c>
      <c r="C142" s="103" t="str">
        <f>IF(ISERROR(VLOOKUP(A142,Baukosten!$A$10:$F$1164,4,FALSE)),"",VLOOKUP(A142,Baukosten!$A$10:$F$1164,4,FALSE))</f>
        <v/>
      </c>
      <c r="D142" s="109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11">
        <f t="shared" si="2"/>
        <v>0</v>
      </c>
      <c r="Z142" s="101"/>
    </row>
    <row r="143" spans="1:26" ht="13.5" thickBot="1" x14ac:dyDescent="0.25">
      <c r="A143" s="89">
        <v>142</v>
      </c>
      <c r="B143" s="90" t="str">
        <f>IF(ISERROR(VLOOKUP(A143,Baukosten!$A$10:$F$1164,6,FALSE)),"",VLOOKUP(A143,Baukosten!$A$10:$F$1164,6,FALSE))</f>
        <v/>
      </c>
      <c r="C143" s="103" t="str">
        <f>IF(ISERROR(VLOOKUP(A143,Baukosten!$A$10:$F$1164,4,FALSE)),"",VLOOKUP(A143,Baukosten!$A$10:$F$1164,4,FALSE))</f>
        <v/>
      </c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11">
        <f t="shared" si="2"/>
        <v>0</v>
      </c>
      <c r="Z143" s="101"/>
    </row>
    <row r="144" spans="1:26" ht="13.5" thickBot="1" x14ac:dyDescent="0.25">
      <c r="A144" s="89">
        <v>143</v>
      </c>
      <c r="B144" s="90" t="str">
        <f>IF(ISERROR(VLOOKUP(A144,Baukosten!$A$10:$F$1164,6,FALSE)),"",VLOOKUP(A144,Baukosten!$A$10:$F$1164,6,FALSE))</f>
        <v/>
      </c>
      <c r="C144" s="103" t="str">
        <f>IF(ISERROR(VLOOKUP(A144,Baukosten!$A$10:$F$1164,4,FALSE)),"",VLOOKUP(A144,Baukosten!$A$10:$F$1164,4,FALSE))</f>
        <v/>
      </c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11">
        <f t="shared" si="2"/>
        <v>0</v>
      </c>
      <c r="Z144" s="101"/>
    </row>
    <row r="145" spans="1:26" ht="13.5" thickBot="1" x14ac:dyDescent="0.25">
      <c r="A145" s="89">
        <v>144</v>
      </c>
      <c r="B145" s="90" t="str">
        <f>IF(ISERROR(VLOOKUP(A145,Baukosten!$A$10:$F$1164,6,FALSE)),"",VLOOKUP(A145,Baukosten!$A$10:$F$1164,6,FALSE))</f>
        <v/>
      </c>
      <c r="C145" s="103" t="str">
        <f>IF(ISERROR(VLOOKUP(A145,Baukosten!$A$10:$F$1164,4,FALSE)),"",VLOOKUP(A145,Baukosten!$A$10:$F$1164,4,FALSE))</f>
        <v/>
      </c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11">
        <f t="shared" si="2"/>
        <v>0</v>
      </c>
      <c r="Z145" s="101"/>
    </row>
    <row r="146" spans="1:26" ht="13.5" thickBot="1" x14ac:dyDescent="0.25">
      <c r="A146" s="89">
        <v>145</v>
      </c>
      <c r="B146" s="90" t="str">
        <f>IF(ISERROR(VLOOKUP(A146,Baukosten!$A$10:$F$1164,6,FALSE)),"",VLOOKUP(A146,Baukosten!$A$10:$F$1164,6,FALSE))</f>
        <v/>
      </c>
      <c r="C146" s="103" t="str">
        <f>IF(ISERROR(VLOOKUP(A146,Baukosten!$A$10:$F$1164,4,FALSE)),"",VLOOKUP(A146,Baukosten!$A$10:$F$1164,4,FALSE))</f>
        <v/>
      </c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11">
        <f t="shared" si="2"/>
        <v>0</v>
      </c>
      <c r="Z146" s="101"/>
    </row>
    <row r="147" spans="1:26" ht="13.5" thickBot="1" x14ac:dyDescent="0.25">
      <c r="A147" s="89">
        <v>146</v>
      </c>
      <c r="B147" s="90" t="str">
        <f>IF(ISERROR(VLOOKUP(A147,Baukosten!$A$10:$F$1164,6,FALSE)),"",VLOOKUP(A147,Baukosten!$A$10:$F$1164,6,FALSE))</f>
        <v/>
      </c>
      <c r="C147" s="103" t="str">
        <f>IF(ISERROR(VLOOKUP(A147,Baukosten!$A$10:$F$1164,4,FALSE)),"",VLOOKUP(A147,Baukosten!$A$10:$F$1164,4,FALSE))</f>
        <v/>
      </c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11">
        <f t="shared" si="2"/>
        <v>0</v>
      </c>
      <c r="Z147" s="101"/>
    </row>
    <row r="148" spans="1:26" ht="13.5" thickBot="1" x14ac:dyDescent="0.25">
      <c r="A148" s="89">
        <v>147</v>
      </c>
      <c r="B148" s="90" t="str">
        <f>IF(ISERROR(VLOOKUP(A148,Baukosten!$A$10:$F$1164,6,FALSE)),"",VLOOKUP(A148,Baukosten!$A$10:$F$1164,6,FALSE))</f>
        <v/>
      </c>
      <c r="C148" s="103" t="str">
        <f>IF(ISERROR(VLOOKUP(A148,Baukosten!$A$10:$F$1164,4,FALSE)),"",VLOOKUP(A148,Baukosten!$A$10:$F$1164,4,FALSE))</f>
        <v/>
      </c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11">
        <f t="shared" si="2"/>
        <v>0</v>
      </c>
      <c r="Z148" s="101"/>
    </row>
    <row r="149" spans="1:26" ht="13.5" thickBot="1" x14ac:dyDescent="0.25">
      <c r="A149" s="89">
        <v>148</v>
      </c>
      <c r="B149" s="90" t="str">
        <f>IF(ISERROR(VLOOKUP(A149,Baukosten!$A$10:$F$1164,6,FALSE)),"",VLOOKUP(A149,Baukosten!$A$10:$F$1164,6,FALSE))</f>
        <v/>
      </c>
      <c r="C149" s="103" t="str">
        <f>IF(ISERROR(VLOOKUP(A149,Baukosten!$A$10:$F$1164,4,FALSE)),"",VLOOKUP(A149,Baukosten!$A$10:$F$1164,4,FALSE))</f>
        <v/>
      </c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11">
        <f t="shared" si="2"/>
        <v>0</v>
      </c>
      <c r="Z149" s="101"/>
    </row>
    <row r="150" spans="1:26" ht="13.5" thickBot="1" x14ac:dyDescent="0.25">
      <c r="A150" s="89">
        <v>149</v>
      </c>
      <c r="B150" s="90" t="str">
        <f>IF(ISERROR(VLOOKUP(A150,Baukosten!$A$10:$F$1164,6,FALSE)),"",VLOOKUP(A150,Baukosten!$A$10:$F$1164,6,FALSE))</f>
        <v/>
      </c>
      <c r="C150" s="103" t="str">
        <f>IF(ISERROR(VLOOKUP(A150,Baukosten!$A$10:$F$1164,4,FALSE)),"",VLOOKUP(A150,Baukosten!$A$10:$F$1164,4,FALSE))</f>
        <v/>
      </c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11">
        <f t="shared" si="2"/>
        <v>0</v>
      </c>
      <c r="Z150" s="101"/>
    </row>
    <row r="151" spans="1:26" ht="13.5" thickBot="1" x14ac:dyDescent="0.25">
      <c r="A151" s="89">
        <v>150</v>
      </c>
      <c r="B151" s="90" t="str">
        <f>IF(ISERROR(VLOOKUP(A151,Baukosten!$A$10:$F$1164,6,FALSE)),"",VLOOKUP(A151,Baukosten!$A$10:$F$1164,6,FALSE))</f>
        <v/>
      </c>
      <c r="C151" s="103" t="str">
        <f>IF(ISERROR(VLOOKUP(A151,Baukosten!$A$10:$F$1164,4,FALSE)),"",VLOOKUP(A151,Baukosten!$A$10:$F$1164,4,FALSE))</f>
        <v/>
      </c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109"/>
      <c r="W151" s="109"/>
      <c r="X151" s="109"/>
      <c r="Y151" s="111">
        <f t="shared" si="2"/>
        <v>0</v>
      </c>
      <c r="Z151" s="101"/>
    </row>
    <row r="152" spans="1:26" ht="13.5" thickBot="1" x14ac:dyDescent="0.25">
      <c r="A152" s="89">
        <v>151</v>
      </c>
      <c r="B152" s="90" t="str">
        <f>IF(ISERROR(VLOOKUP(A152,Baukosten!$A$10:$F$1164,6,FALSE)),"",VLOOKUP(A152,Baukosten!$A$10:$F$1164,6,FALSE))</f>
        <v/>
      </c>
      <c r="C152" s="103" t="str">
        <f>IF(ISERROR(VLOOKUP(A152,Baukosten!$A$10:$F$1164,4,FALSE)),"",VLOOKUP(A152,Baukosten!$A$10:$F$1164,4,FALSE))</f>
        <v/>
      </c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11">
        <f t="shared" si="2"/>
        <v>0</v>
      </c>
      <c r="Z152" s="101"/>
    </row>
    <row r="153" spans="1:26" ht="13.5" thickBot="1" x14ac:dyDescent="0.25">
      <c r="A153" s="89">
        <v>152</v>
      </c>
      <c r="B153" s="90" t="str">
        <f>IF(ISERROR(VLOOKUP(A153,Baukosten!$A$10:$F$1164,6,FALSE)),"",VLOOKUP(A153,Baukosten!$A$10:$F$1164,6,FALSE))</f>
        <v/>
      </c>
      <c r="C153" s="103" t="str">
        <f>IF(ISERROR(VLOOKUP(A153,Baukosten!$A$10:$F$1164,4,FALSE)),"",VLOOKUP(A153,Baukosten!$A$10:$F$1164,4,FALSE))</f>
        <v/>
      </c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11">
        <f t="shared" si="2"/>
        <v>0</v>
      </c>
      <c r="Z153" s="101"/>
    </row>
    <row r="154" spans="1:26" ht="13.5" thickBot="1" x14ac:dyDescent="0.25">
      <c r="A154" s="89">
        <v>153</v>
      </c>
      <c r="B154" s="90" t="str">
        <f>IF(ISERROR(VLOOKUP(A154,Baukosten!$A$10:$F$1164,6,FALSE)),"",VLOOKUP(A154,Baukosten!$A$10:$F$1164,6,FALSE))</f>
        <v/>
      </c>
      <c r="C154" s="103" t="str">
        <f>IF(ISERROR(VLOOKUP(A154,Baukosten!$A$10:$F$1164,4,FALSE)),"",VLOOKUP(A154,Baukosten!$A$10:$F$1164,4,FALSE))</f>
        <v/>
      </c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11">
        <f t="shared" si="2"/>
        <v>0</v>
      </c>
      <c r="Z154" s="101"/>
    </row>
    <row r="155" spans="1:26" ht="13.5" thickBot="1" x14ac:dyDescent="0.25">
      <c r="A155" s="89">
        <v>154</v>
      </c>
      <c r="B155" s="90" t="str">
        <f>IF(ISERROR(VLOOKUP(A155,Baukosten!$A$10:$F$1164,6,FALSE)),"",VLOOKUP(A155,Baukosten!$A$10:$F$1164,6,FALSE))</f>
        <v/>
      </c>
      <c r="C155" s="103" t="str">
        <f>IF(ISERROR(VLOOKUP(A155,Baukosten!$A$10:$F$1164,4,FALSE)),"",VLOOKUP(A155,Baukosten!$A$10:$F$1164,4,FALSE))</f>
        <v/>
      </c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  <c r="V155" s="109"/>
      <c r="W155" s="109"/>
      <c r="X155" s="109"/>
      <c r="Y155" s="111">
        <f t="shared" si="2"/>
        <v>0</v>
      </c>
      <c r="Z155" s="101"/>
    </row>
    <row r="156" spans="1:26" ht="13.5" thickBot="1" x14ac:dyDescent="0.25">
      <c r="A156" s="89">
        <v>155</v>
      </c>
      <c r="B156" s="90" t="str">
        <f>IF(ISERROR(VLOOKUP(A156,Baukosten!$A$10:$F$1164,6,FALSE)),"",VLOOKUP(A156,Baukosten!$A$10:$F$1164,6,FALSE))</f>
        <v/>
      </c>
      <c r="C156" s="103" t="str">
        <f>IF(ISERROR(VLOOKUP(A156,Baukosten!$A$10:$F$1164,4,FALSE)),"",VLOOKUP(A156,Baukosten!$A$10:$F$1164,4,FALSE))</f>
        <v/>
      </c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11">
        <f t="shared" si="2"/>
        <v>0</v>
      </c>
      <c r="Z156" s="101"/>
    </row>
    <row r="157" spans="1:26" ht="13.5" thickBot="1" x14ac:dyDescent="0.25">
      <c r="A157" s="89">
        <v>156</v>
      </c>
      <c r="B157" s="90" t="str">
        <f>IF(ISERROR(VLOOKUP(A157,Baukosten!$A$10:$F$1164,6,FALSE)),"",VLOOKUP(A157,Baukosten!$A$10:$F$1164,6,FALSE))</f>
        <v/>
      </c>
      <c r="C157" s="103" t="str">
        <f>IF(ISERROR(VLOOKUP(A157,Baukosten!$A$10:$F$1164,4,FALSE)),"",VLOOKUP(A157,Baukosten!$A$10:$F$1164,4,FALSE))</f>
        <v/>
      </c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11">
        <f t="shared" si="2"/>
        <v>0</v>
      </c>
      <c r="Z157" s="101"/>
    </row>
    <row r="158" spans="1:26" ht="13.5" thickBot="1" x14ac:dyDescent="0.25">
      <c r="A158" s="89">
        <v>157</v>
      </c>
      <c r="B158" s="90" t="str">
        <f>IF(ISERROR(VLOOKUP(A158,Baukosten!$A$10:$F$1164,6,FALSE)),"",VLOOKUP(A158,Baukosten!$A$10:$F$1164,6,FALSE))</f>
        <v/>
      </c>
      <c r="C158" s="103" t="str">
        <f>IF(ISERROR(VLOOKUP(A158,Baukosten!$A$10:$F$1164,4,FALSE)),"",VLOOKUP(A158,Baukosten!$A$10:$F$1164,4,FALSE))</f>
        <v/>
      </c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11">
        <f t="shared" si="2"/>
        <v>0</v>
      </c>
      <c r="Z158" s="101"/>
    </row>
    <row r="159" spans="1:26" ht="13.5" thickBot="1" x14ac:dyDescent="0.25">
      <c r="A159" s="89">
        <v>158</v>
      </c>
      <c r="B159" s="90" t="str">
        <f>IF(ISERROR(VLOOKUP(A159,Baukosten!$A$10:$F$1164,6,FALSE)),"",VLOOKUP(A159,Baukosten!$A$10:$F$1164,6,FALSE))</f>
        <v/>
      </c>
      <c r="C159" s="103" t="str">
        <f>IF(ISERROR(VLOOKUP(A159,Baukosten!$A$10:$F$1164,4,FALSE)),"",VLOOKUP(A159,Baukosten!$A$10:$F$1164,4,FALSE))</f>
        <v/>
      </c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11">
        <f t="shared" si="2"/>
        <v>0</v>
      </c>
      <c r="Z159" s="101"/>
    </row>
    <row r="160" spans="1:26" ht="13.5" thickBot="1" x14ac:dyDescent="0.25">
      <c r="A160" s="89">
        <v>159</v>
      </c>
      <c r="B160" s="90" t="str">
        <f>IF(ISERROR(VLOOKUP(A160,Baukosten!$A$10:$F$1164,6,FALSE)),"",VLOOKUP(A160,Baukosten!$A$10:$F$1164,6,FALSE))</f>
        <v/>
      </c>
      <c r="C160" s="103" t="str">
        <f>IF(ISERROR(VLOOKUP(A160,Baukosten!$A$10:$F$1164,4,FALSE)),"",VLOOKUP(A160,Baukosten!$A$10:$F$1164,4,FALSE))</f>
        <v/>
      </c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11">
        <f t="shared" si="2"/>
        <v>0</v>
      </c>
      <c r="Z160" s="101"/>
    </row>
    <row r="161" spans="1:26" ht="13.5" thickBot="1" x14ac:dyDescent="0.25">
      <c r="A161" s="89">
        <v>160</v>
      </c>
      <c r="B161" s="90" t="str">
        <f>IF(ISERROR(VLOOKUP(A161,Baukosten!$A$10:$F$1164,6,FALSE)),"",VLOOKUP(A161,Baukosten!$A$10:$F$1164,6,FALSE))</f>
        <v/>
      </c>
      <c r="C161" s="103" t="str">
        <f>IF(ISERROR(VLOOKUP(A161,Baukosten!$A$10:$F$1164,4,FALSE)),"",VLOOKUP(A161,Baukosten!$A$10:$F$1164,4,FALSE))</f>
        <v/>
      </c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11">
        <f t="shared" si="2"/>
        <v>0</v>
      </c>
      <c r="Z161" s="101"/>
    </row>
    <row r="162" spans="1:26" ht="13.5" thickBot="1" x14ac:dyDescent="0.25">
      <c r="A162" s="89">
        <v>161</v>
      </c>
      <c r="B162" s="90" t="str">
        <f>IF(ISERROR(VLOOKUP(A162,Baukosten!$A$10:$F$1164,6,FALSE)),"",VLOOKUP(A162,Baukosten!$A$10:$F$1164,6,FALSE))</f>
        <v/>
      </c>
      <c r="C162" s="103" t="str">
        <f>IF(ISERROR(VLOOKUP(A162,Baukosten!$A$10:$F$1164,4,FALSE)),"",VLOOKUP(A162,Baukosten!$A$10:$F$1164,4,FALSE))</f>
        <v/>
      </c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11">
        <f t="shared" si="2"/>
        <v>0</v>
      </c>
      <c r="Z162" s="101"/>
    </row>
    <row r="163" spans="1:26" ht="13.5" thickBot="1" x14ac:dyDescent="0.25">
      <c r="A163" s="89">
        <v>162</v>
      </c>
      <c r="B163" s="90" t="str">
        <f>IF(ISERROR(VLOOKUP(A163,Baukosten!$A$10:$F$1164,6,FALSE)),"",VLOOKUP(A163,Baukosten!$A$10:$F$1164,6,FALSE))</f>
        <v/>
      </c>
      <c r="C163" s="103" t="str">
        <f>IF(ISERROR(VLOOKUP(A163,Baukosten!$A$10:$F$1164,4,FALSE)),"",VLOOKUP(A163,Baukosten!$A$10:$F$1164,4,FALSE))</f>
        <v/>
      </c>
      <c r="D163" s="10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11">
        <f t="shared" si="2"/>
        <v>0</v>
      </c>
      <c r="Z163" s="101"/>
    </row>
    <row r="164" spans="1:26" ht="13.5" thickBot="1" x14ac:dyDescent="0.25">
      <c r="A164" s="89">
        <v>163</v>
      </c>
      <c r="B164" s="90" t="str">
        <f>IF(ISERROR(VLOOKUP(A164,Baukosten!$A$10:$F$1164,6,FALSE)),"",VLOOKUP(A164,Baukosten!$A$10:$F$1164,6,FALSE))</f>
        <v/>
      </c>
      <c r="C164" s="103" t="str">
        <f>IF(ISERROR(VLOOKUP(A164,Baukosten!$A$10:$F$1164,4,FALSE)),"",VLOOKUP(A164,Baukosten!$A$10:$F$1164,4,FALSE))</f>
        <v/>
      </c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11">
        <f t="shared" si="2"/>
        <v>0</v>
      </c>
      <c r="Z164" s="101"/>
    </row>
    <row r="165" spans="1:26" ht="13.5" thickBot="1" x14ac:dyDescent="0.25">
      <c r="A165" s="89">
        <v>164</v>
      </c>
      <c r="B165" s="90" t="str">
        <f>IF(ISERROR(VLOOKUP(A165,Baukosten!$A$10:$F$1164,6,FALSE)),"",VLOOKUP(A165,Baukosten!$A$10:$F$1164,6,FALSE))</f>
        <v/>
      </c>
      <c r="C165" s="103" t="str">
        <f>IF(ISERROR(VLOOKUP(A165,Baukosten!$A$10:$F$1164,4,FALSE)),"",VLOOKUP(A165,Baukosten!$A$10:$F$1164,4,FALSE))</f>
        <v/>
      </c>
      <c r="D165" s="10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11">
        <f t="shared" si="2"/>
        <v>0</v>
      </c>
      <c r="Z165" s="101"/>
    </row>
    <row r="166" spans="1:26" ht="13.5" thickBot="1" x14ac:dyDescent="0.25">
      <c r="A166" s="89">
        <v>165</v>
      </c>
      <c r="B166" s="90" t="str">
        <f>IF(ISERROR(VLOOKUP(A166,Baukosten!$A$10:$F$1164,6,FALSE)),"",VLOOKUP(A166,Baukosten!$A$10:$F$1164,6,FALSE))</f>
        <v/>
      </c>
      <c r="C166" s="103" t="str">
        <f>IF(ISERROR(VLOOKUP(A166,Baukosten!$A$10:$F$1164,4,FALSE)),"",VLOOKUP(A166,Baukosten!$A$10:$F$1164,4,FALSE))</f>
        <v/>
      </c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11">
        <f t="shared" si="2"/>
        <v>0</v>
      </c>
      <c r="Z166" s="101"/>
    </row>
    <row r="167" spans="1:26" ht="13.5" thickBot="1" x14ac:dyDescent="0.25">
      <c r="A167" s="89">
        <v>166</v>
      </c>
      <c r="B167" s="90" t="str">
        <f>IF(ISERROR(VLOOKUP(A167,Baukosten!$A$10:$F$1164,6,FALSE)),"",VLOOKUP(A167,Baukosten!$A$10:$F$1164,6,FALSE))</f>
        <v/>
      </c>
      <c r="C167" s="103" t="str">
        <f>IF(ISERROR(VLOOKUP(A167,Baukosten!$A$10:$F$1164,4,FALSE)),"",VLOOKUP(A167,Baukosten!$A$10:$F$1164,4,FALSE))</f>
        <v/>
      </c>
      <c r="D167" s="109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11">
        <f t="shared" si="2"/>
        <v>0</v>
      </c>
      <c r="Z167" s="101"/>
    </row>
    <row r="168" spans="1:26" ht="13.5" thickBot="1" x14ac:dyDescent="0.25">
      <c r="A168" s="89">
        <v>167</v>
      </c>
      <c r="B168" s="90" t="str">
        <f>IF(ISERROR(VLOOKUP(A168,Baukosten!$A$10:$F$1164,6,FALSE)),"",VLOOKUP(A168,Baukosten!$A$10:$F$1164,6,FALSE))</f>
        <v/>
      </c>
      <c r="C168" s="103" t="str">
        <f>IF(ISERROR(VLOOKUP(A168,Baukosten!$A$10:$F$1164,4,FALSE)),"",VLOOKUP(A168,Baukosten!$A$10:$F$1164,4,FALSE))</f>
        <v/>
      </c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11">
        <f t="shared" si="2"/>
        <v>0</v>
      </c>
      <c r="Z168" s="101"/>
    </row>
    <row r="169" spans="1:26" ht="13.5" thickBot="1" x14ac:dyDescent="0.25">
      <c r="A169" s="89">
        <v>168</v>
      </c>
      <c r="B169" s="90" t="str">
        <f>IF(ISERROR(VLOOKUP(A169,Baukosten!$A$10:$F$1164,6,FALSE)),"",VLOOKUP(A169,Baukosten!$A$10:$F$1164,6,FALSE))</f>
        <v/>
      </c>
      <c r="C169" s="103" t="str">
        <f>IF(ISERROR(VLOOKUP(A169,Baukosten!$A$10:$F$1164,4,FALSE)),"",VLOOKUP(A169,Baukosten!$A$10:$F$1164,4,FALSE))</f>
        <v/>
      </c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11">
        <f t="shared" si="2"/>
        <v>0</v>
      </c>
      <c r="Z169" s="101"/>
    </row>
    <row r="170" spans="1:26" ht="13.5" thickBot="1" x14ac:dyDescent="0.25">
      <c r="A170" s="89">
        <v>169</v>
      </c>
      <c r="B170" s="90" t="str">
        <f>IF(ISERROR(VLOOKUP(A170,Baukosten!$A$10:$F$1164,6,FALSE)),"",VLOOKUP(A170,Baukosten!$A$10:$F$1164,6,FALSE))</f>
        <v/>
      </c>
      <c r="C170" s="103" t="str">
        <f>IF(ISERROR(VLOOKUP(A170,Baukosten!$A$10:$F$1164,4,FALSE)),"",VLOOKUP(A170,Baukosten!$A$10:$F$1164,4,FALSE))</f>
        <v/>
      </c>
      <c r="D170" s="10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11">
        <f t="shared" si="2"/>
        <v>0</v>
      </c>
      <c r="Z170" s="101"/>
    </row>
    <row r="171" spans="1:26" ht="13.5" thickBot="1" x14ac:dyDescent="0.25">
      <c r="A171" s="89">
        <v>170</v>
      </c>
      <c r="B171" s="90" t="str">
        <f>IF(ISERROR(VLOOKUP(A171,Baukosten!$A$10:$F$1164,6,FALSE)),"",VLOOKUP(A171,Baukosten!$A$10:$F$1164,6,FALSE))</f>
        <v/>
      </c>
      <c r="C171" s="103" t="str">
        <f>IF(ISERROR(VLOOKUP(A171,Baukosten!$A$10:$F$1164,4,FALSE)),"",VLOOKUP(A171,Baukosten!$A$10:$F$1164,4,FALSE))</f>
        <v/>
      </c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109"/>
      <c r="W171" s="109"/>
      <c r="X171" s="109"/>
      <c r="Y171" s="111">
        <f t="shared" si="2"/>
        <v>0</v>
      </c>
      <c r="Z171" s="101"/>
    </row>
    <row r="172" spans="1:26" ht="13.5" thickBot="1" x14ac:dyDescent="0.25">
      <c r="A172" s="89">
        <v>171</v>
      </c>
      <c r="B172" s="90" t="str">
        <f>IF(ISERROR(VLOOKUP(A172,Baukosten!$A$10:$F$1164,6,FALSE)),"",VLOOKUP(A172,Baukosten!$A$10:$F$1164,6,FALSE))</f>
        <v/>
      </c>
      <c r="C172" s="103" t="str">
        <f>IF(ISERROR(VLOOKUP(A172,Baukosten!$A$10:$F$1164,4,FALSE)),"",VLOOKUP(A172,Baukosten!$A$10:$F$1164,4,FALSE))</f>
        <v/>
      </c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  <c r="W172" s="109"/>
      <c r="X172" s="109"/>
      <c r="Y172" s="111">
        <f t="shared" si="2"/>
        <v>0</v>
      </c>
      <c r="Z172" s="101"/>
    </row>
    <row r="173" spans="1:26" ht="13.5" thickBot="1" x14ac:dyDescent="0.25">
      <c r="A173" s="89">
        <v>172</v>
      </c>
      <c r="B173" s="90" t="str">
        <f>IF(ISERROR(VLOOKUP(A173,Baukosten!$A$10:$F$1164,6,FALSE)),"",VLOOKUP(A173,Baukosten!$A$10:$F$1164,6,FALSE))</f>
        <v/>
      </c>
      <c r="C173" s="103" t="str">
        <f>IF(ISERROR(VLOOKUP(A173,Baukosten!$A$10:$F$1164,4,FALSE)),"",VLOOKUP(A173,Baukosten!$A$10:$F$1164,4,FALSE))</f>
        <v/>
      </c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  <c r="V173" s="109"/>
      <c r="W173" s="109"/>
      <c r="X173" s="109"/>
      <c r="Y173" s="111">
        <f t="shared" si="2"/>
        <v>0</v>
      </c>
      <c r="Z173" s="101"/>
    </row>
    <row r="174" spans="1:26" ht="13.5" thickBot="1" x14ac:dyDescent="0.25">
      <c r="A174" s="89">
        <v>173</v>
      </c>
      <c r="B174" s="90" t="str">
        <f>IF(ISERROR(VLOOKUP(A174,Baukosten!$A$10:$F$1164,6,FALSE)),"",VLOOKUP(A174,Baukosten!$A$10:$F$1164,6,FALSE))</f>
        <v/>
      </c>
      <c r="C174" s="103" t="str">
        <f>IF(ISERROR(VLOOKUP(A174,Baukosten!$A$10:$F$1164,4,FALSE)),"",VLOOKUP(A174,Baukosten!$A$10:$F$1164,4,FALSE))</f>
        <v/>
      </c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09"/>
      <c r="Y174" s="111">
        <f t="shared" si="2"/>
        <v>0</v>
      </c>
      <c r="Z174" s="101"/>
    </row>
    <row r="175" spans="1:26" ht="13.5" thickBot="1" x14ac:dyDescent="0.25">
      <c r="A175" s="89">
        <v>174</v>
      </c>
      <c r="B175" s="90" t="str">
        <f>IF(ISERROR(VLOOKUP(A175,Baukosten!$A$10:$F$1164,6,FALSE)),"",VLOOKUP(A175,Baukosten!$A$10:$F$1164,6,FALSE))</f>
        <v/>
      </c>
      <c r="C175" s="103" t="str">
        <f>IF(ISERROR(VLOOKUP(A175,Baukosten!$A$10:$F$1164,4,FALSE)),"",VLOOKUP(A175,Baukosten!$A$10:$F$1164,4,FALSE))</f>
        <v/>
      </c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109"/>
      <c r="W175" s="109"/>
      <c r="X175" s="109"/>
      <c r="Y175" s="111">
        <f t="shared" si="2"/>
        <v>0</v>
      </c>
      <c r="Z175" s="101"/>
    </row>
    <row r="176" spans="1:26" ht="13.5" thickBot="1" x14ac:dyDescent="0.25">
      <c r="A176" s="89">
        <v>175</v>
      </c>
      <c r="B176" s="90" t="str">
        <f>IF(ISERROR(VLOOKUP(A176,Baukosten!$A$10:$F$1164,6,FALSE)),"",VLOOKUP(A176,Baukosten!$A$10:$F$1164,6,FALSE))</f>
        <v/>
      </c>
      <c r="C176" s="103" t="str">
        <f>IF(ISERROR(VLOOKUP(A176,Baukosten!$A$10:$F$1164,4,FALSE)),"",VLOOKUP(A176,Baukosten!$A$10:$F$1164,4,FALSE))</f>
        <v/>
      </c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109"/>
      <c r="W176" s="109"/>
      <c r="X176" s="109"/>
      <c r="Y176" s="111">
        <f t="shared" si="2"/>
        <v>0</v>
      </c>
      <c r="Z176" s="101"/>
    </row>
    <row r="177" spans="1:26" ht="13.5" thickBot="1" x14ac:dyDescent="0.25">
      <c r="A177" s="89">
        <v>176</v>
      </c>
      <c r="B177" s="90" t="str">
        <f>IF(ISERROR(VLOOKUP(A177,Baukosten!$A$10:$F$1164,6,FALSE)),"",VLOOKUP(A177,Baukosten!$A$10:$F$1164,6,FALSE))</f>
        <v/>
      </c>
      <c r="C177" s="103" t="str">
        <f>IF(ISERROR(VLOOKUP(A177,Baukosten!$A$10:$F$1164,4,FALSE)),"",VLOOKUP(A177,Baukosten!$A$10:$F$1164,4,FALSE))</f>
        <v/>
      </c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  <c r="V177" s="109"/>
      <c r="W177" s="109"/>
      <c r="X177" s="109"/>
      <c r="Y177" s="111">
        <f t="shared" si="2"/>
        <v>0</v>
      </c>
      <c r="Z177" s="101"/>
    </row>
    <row r="178" spans="1:26" ht="13.5" thickBot="1" x14ac:dyDescent="0.25">
      <c r="A178" s="89">
        <v>177</v>
      </c>
      <c r="B178" s="90" t="str">
        <f>IF(ISERROR(VLOOKUP(A178,Baukosten!$A$10:$F$1164,6,FALSE)),"",VLOOKUP(A178,Baukosten!$A$10:$F$1164,6,FALSE))</f>
        <v/>
      </c>
      <c r="C178" s="103" t="str">
        <f>IF(ISERROR(VLOOKUP(A178,Baukosten!$A$10:$F$1164,4,FALSE)),"",VLOOKUP(A178,Baukosten!$A$10:$F$1164,4,FALSE))</f>
        <v/>
      </c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11">
        <f t="shared" si="2"/>
        <v>0</v>
      </c>
      <c r="Z178" s="101"/>
    </row>
    <row r="179" spans="1:26" ht="13.5" thickBot="1" x14ac:dyDescent="0.25">
      <c r="A179" s="89">
        <v>178</v>
      </c>
      <c r="B179" s="90" t="str">
        <f>IF(ISERROR(VLOOKUP(A179,Baukosten!$A$10:$F$1164,6,FALSE)),"",VLOOKUP(A179,Baukosten!$A$10:$F$1164,6,FALSE))</f>
        <v/>
      </c>
      <c r="C179" s="103" t="str">
        <f>IF(ISERROR(VLOOKUP(A179,Baukosten!$A$10:$F$1164,4,FALSE)),"",VLOOKUP(A179,Baukosten!$A$10:$F$1164,4,FALSE))</f>
        <v/>
      </c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11">
        <f t="shared" si="2"/>
        <v>0</v>
      </c>
      <c r="Z179" s="101"/>
    </row>
    <row r="180" spans="1:26" ht="13.5" thickBot="1" x14ac:dyDescent="0.25">
      <c r="A180" s="89">
        <v>179</v>
      </c>
      <c r="B180" s="90" t="str">
        <f>IF(ISERROR(VLOOKUP(A180,Baukosten!$A$10:$F$1164,6,FALSE)),"",VLOOKUP(A180,Baukosten!$A$10:$F$1164,6,FALSE))</f>
        <v/>
      </c>
      <c r="C180" s="103" t="str">
        <f>IF(ISERROR(VLOOKUP(A180,Baukosten!$A$10:$F$1164,4,FALSE)),"",VLOOKUP(A180,Baukosten!$A$10:$F$1164,4,FALSE))</f>
        <v/>
      </c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109"/>
      <c r="W180" s="109"/>
      <c r="X180" s="109"/>
      <c r="Y180" s="111">
        <f t="shared" si="2"/>
        <v>0</v>
      </c>
      <c r="Z180" s="101"/>
    </row>
    <row r="181" spans="1:26" ht="13.5" thickBot="1" x14ac:dyDescent="0.25">
      <c r="A181" s="89">
        <v>180</v>
      </c>
      <c r="B181" s="90" t="str">
        <f>IF(ISERROR(VLOOKUP(A181,Baukosten!$A$10:$F$1164,6,FALSE)),"",VLOOKUP(A181,Baukosten!$A$10:$F$1164,6,FALSE))</f>
        <v/>
      </c>
      <c r="C181" s="103" t="str">
        <f>IF(ISERROR(VLOOKUP(A181,Baukosten!$A$10:$F$1164,4,FALSE)),"",VLOOKUP(A181,Baukosten!$A$10:$F$1164,4,FALSE))</f>
        <v/>
      </c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11">
        <f t="shared" si="2"/>
        <v>0</v>
      </c>
      <c r="Z181" s="101"/>
    </row>
    <row r="182" spans="1:26" ht="13.5" thickBot="1" x14ac:dyDescent="0.25">
      <c r="A182" s="89">
        <v>181</v>
      </c>
      <c r="B182" s="90" t="str">
        <f>IF(ISERROR(VLOOKUP(A182,Baukosten!$A$10:$F$1164,6,FALSE)),"",VLOOKUP(A182,Baukosten!$A$10:$F$1164,6,FALSE))</f>
        <v/>
      </c>
      <c r="C182" s="103" t="str">
        <f>IF(ISERROR(VLOOKUP(A182,Baukosten!$A$10:$F$1164,4,FALSE)),"",VLOOKUP(A182,Baukosten!$A$10:$F$1164,4,FALSE))</f>
        <v/>
      </c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11">
        <f t="shared" si="2"/>
        <v>0</v>
      </c>
      <c r="Z182" s="101"/>
    </row>
    <row r="183" spans="1:26" ht="13.5" thickBot="1" x14ac:dyDescent="0.25">
      <c r="A183" s="89">
        <v>182</v>
      </c>
      <c r="B183" s="90" t="str">
        <f>IF(ISERROR(VLOOKUP(A183,Baukosten!$A$10:$F$1164,6,FALSE)),"",VLOOKUP(A183,Baukosten!$A$10:$F$1164,6,FALSE))</f>
        <v/>
      </c>
      <c r="C183" s="103" t="str">
        <f>IF(ISERROR(VLOOKUP(A183,Baukosten!$A$10:$F$1164,4,FALSE)),"",VLOOKUP(A183,Baukosten!$A$10:$F$1164,4,FALSE))</f>
        <v/>
      </c>
      <c r="D183" s="109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11">
        <f t="shared" si="2"/>
        <v>0</v>
      </c>
      <c r="Z183" s="101"/>
    </row>
    <row r="184" spans="1:26" ht="13.5" thickBot="1" x14ac:dyDescent="0.25">
      <c r="A184" s="89">
        <v>183</v>
      </c>
      <c r="B184" s="90" t="str">
        <f>IF(ISERROR(VLOOKUP(A184,Baukosten!$A$10:$F$1164,6,FALSE)),"",VLOOKUP(A184,Baukosten!$A$10:$F$1164,6,FALSE))</f>
        <v/>
      </c>
      <c r="C184" s="103" t="str">
        <f>IF(ISERROR(VLOOKUP(A184,Baukosten!$A$10:$F$1164,4,FALSE)),"",VLOOKUP(A184,Baukosten!$A$10:$F$1164,4,FALSE))</f>
        <v/>
      </c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09"/>
      <c r="Y184" s="111">
        <f t="shared" si="2"/>
        <v>0</v>
      </c>
      <c r="Z184" s="101"/>
    </row>
    <row r="185" spans="1:26" ht="13.5" thickBot="1" x14ac:dyDescent="0.25">
      <c r="A185" s="89">
        <v>184</v>
      </c>
      <c r="B185" s="90" t="str">
        <f>IF(ISERROR(VLOOKUP(A185,Baukosten!$A$10:$F$1164,6,FALSE)),"",VLOOKUP(A185,Baukosten!$A$10:$F$1164,6,FALSE))</f>
        <v/>
      </c>
      <c r="C185" s="103" t="str">
        <f>IF(ISERROR(VLOOKUP(A185,Baukosten!$A$10:$F$1164,4,FALSE)),"",VLOOKUP(A185,Baukosten!$A$10:$F$1164,4,FALSE))</f>
        <v/>
      </c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109"/>
      <c r="W185" s="109"/>
      <c r="X185" s="109"/>
      <c r="Y185" s="111">
        <f t="shared" si="2"/>
        <v>0</v>
      </c>
      <c r="Z185" s="101"/>
    </row>
    <row r="186" spans="1:26" ht="13.5" thickBot="1" x14ac:dyDescent="0.25">
      <c r="A186" s="89">
        <v>185</v>
      </c>
      <c r="B186" s="90" t="str">
        <f>IF(ISERROR(VLOOKUP(A186,Baukosten!$A$10:$F$1164,6,FALSE)),"",VLOOKUP(A186,Baukosten!$A$10:$F$1164,6,FALSE))</f>
        <v/>
      </c>
      <c r="C186" s="103" t="str">
        <f>IF(ISERROR(VLOOKUP(A186,Baukosten!$A$10:$F$1164,4,FALSE)),"",VLOOKUP(A186,Baukosten!$A$10:$F$1164,4,FALSE))</f>
        <v/>
      </c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109"/>
      <c r="W186" s="109"/>
      <c r="X186" s="109"/>
      <c r="Y186" s="111">
        <f t="shared" si="2"/>
        <v>0</v>
      </c>
      <c r="Z186" s="101"/>
    </row>
    <row r="187" spans="1:26" ht="13.5" thickBot="1" x14ac:dyDescent="0.25">
      <c r="A187" s="89">
        <v>186</v>
      </c>
      <c r="B187" s="90" t="str">
        <f>IF(ISERROR(VLOOKUP(A187,Baukosten!$A$10:$F$1164,6,FALSE)),"",VLOOKUP(A187,Baukosten!$A$10:$F$1164,6,FALSE))</f>
        <v/>
      </c>
      <c r="C187" s="103" t="str">
        <f>IF(ISERROR(VLOOKUP(A187,Baukosten!$A$10:$F$1164,4,FALSE)),"",VLOOKUP(A187,Baukosten!$A$10:$F$1164,4,FALSE))</f>
        <v/>
      </c>
      <c r="D187" s="109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  <c r="V187" s="109"/>
      <c r="W187" s="109"/>
      <c r="X187" s="109"/>
      <c r="Y187" s="111">
        <f t="shared" si="2"/>
        <v>0</v>
      </c>
      <c r="Z187" s="101"/>
    </row>
    <row r="188" spans="1:26" ht="13.5" thickBot="1" x14ac:dyDescent="0.25">
      <c r="A188" s="89">
        <v>187</v>
      </c>
      <c r="B188" s="90" t="str">
        <f>IF(ISERROR(VLOOKUP(A188,Baukosten!$A$10:$F$1164,6,FALSE)),"",VLOOKUP(A188,Baukosten!$A$10:$F$1164,6,FALSE))</f>
        <v/>
      </c>
      <c r="C188" s="103" t="str">
        <f>IF(ISERROR(VLOOKUP(A188,Baukosten!$A$10:$F$1164,4,FALSE)),"",VLOOKUP(A188,Baukosten!$A$10:$F$1164,4,FALSE))</f>
        <v/>
      </c>
      <c r="D188" s="109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  <c r="V188" s="109"/>
      <c r="W188" s="109"/>
      <c r="X188" s="109"/>
      <c r="Y188" s="111">
        <f t="shared" si="2"/>
        <v>0</v>
      </c>
      <c r="Z188" s="101"/>
    </row>
    <row r="189" spans="1:26" ht="13.5" thickBot="1" x14ac:dyDescent="0.25">
      <c r="A189" s="89">
        <v>188</v>
      </c>
      <c r="B189" s="90" t="str">
        <f>IF(ISERROR(VLOOKUP(A189,Baukosten!$A$10:$F$1164,6,FALSE)),"",VLOOKUP(A189,Baukosten!$A$10:$F$1164,6,FALSE))</f>
        <v/>
      </c>
      <c r="C189" s="103" t="str">
        <f>IF(ISERROR(VLOOKUP(A189,Baukosten!$A$10:$F$1164,4,FALSE)),"",VLOOKUP(A189,Baukosten!$A$10:$F$1164,4,FALSE))</f>
        <v/>
      </c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11">
        <f t="shared" si="2"/>
        <v>0</v>
      </c>
      <c r="Z189" s="101"/>
    </row>
    <row r="190" spans="1:26" ht="13.5" thickBot="1" x14ac:dyDescent="0.25">
      <c r="A190" s="89">
        <v>189</v>
      </c>
      <c r="B190" s="90" t="str">
        <f>IF(ISERROR(VLOOKUP(A190,Baukosten!$A$10:$F$1164,6,FALSE)),"",VLOOKUP(A190,Baukosten!$A$10:$F$1164,6,FALSE))</f>
        <v/>
      </c>
      <c r="C190" s="103" t="str">
        <f>IF(ISERROR(VLOOKUP(A190,Baukosten!$A$10:$F$1164,4,FALSE)),"",VLOOKUP(A190,Baukosten!$A$10:$F$1164,4,FALSE))</f>
        <v/>
      </c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11">
        <f t="shared" si="2"/>
        <v>0</v>
      </c>
      <c r="Z190" s="101"/>
    </row>
    <row r="191" spans="1:26" ht="13.5" thickBot="1" x14ac:dyDescent="0.25">
      <c r="A191" s="89">
        <v>190</v>
      </c>
      <c r="B191" s="90" t="str">
        <f>IF(ISERROR(VLOOKUP(A191,Baukosten!$A$10:$F$1164,6,FALSE)),"",VLOOKUP(A191,Baukosten!$A$10:$F$1164,6,FALSE))</f>
        <v/>
      </c>
      <c r="C191" s="103" t="str">
        <f>IF(ISERROR(VLOOKUP(A191,Baukosten!$A$10:$F$1164,4,FALSE)),"",VLOOKUP(A191,Baukosten!$A$10:$F$1164,4,FALSE))</f>
        <v/>
      </c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11">
        <f t="shared" si="2"/>
        <v>0</v>
      </c>
      <c r="Z191" s="101"/>
    </row>
    <row r="192" spans="1:26" ht="13.5" thickBot="1" x14ac:dyDescent="0.25">
      <c r="A192" s="89">
        <v>191</v>
      </c>
      <c r="B192" s="90" t="str">
        <f>IF(ISERROR(VLOOKUP(A192,Baukosten!$A$10:$F$1164,6,FALSE)),"",VLOOKUP(A192,Baukosten!$A$10:$F$1164,6,FALSE))</f>
        <v/>
      </c>
      <c r="C192" s="103" t="str">
        <f>IF(ISERROR(VLOOKUP(A192,Baukosten!$A$10:$F$1164,4,FALSE)),"",VLOOKUP(A192,Baukosten!$A$10:$F$1164,4,FALSE))</f>
        <v/>
      </c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11">
        <f t="shared" si="2"/>
        <v>0</v>
      </c>
      <c r="Z192" s="101"/>
    </row>
    <row r="193" spans="1:26" ht="13.5" thickBot="1" x14ac:dyDescent="0.25">
      <c r="A193" s="89">
        <v>192</v>
      </c>
      <c r="B193" s="90" t="str">
        <f>IF(ISERROR(VLOOKUP(A193,Baukosten!$A$10:$F$1164,6,FALSE)),"",VLOOKUP(A193,Baukosten!$A$10:$F$1164,6,FALSE))</f>
        <v/>
      </c>
      <c r="C193" s="103" t="str">
        <f>IF(ISERROR(VLOOKUP(A193,Baukosten!$A$10:$F$1164,4,FALSE)),"",VLOOKUP(A193,Baukosten!$A$10:$F$1164,4,FALSE))</f>
        <v/>
      </c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11">
        <f t="shared" si="2"/>
        <v>0</v>
      </c>
      <c r="Z193" s="101"/>
    </row>
    <row r="194" spans="1:26" ht="13.5" thickBot="1" x14ac:dyDescent="0.25">
      <c r="A194" s="89">
        <v>193</v>
      </c>
      <c r="B194" s="90" t="str">
        <f>IF(ISERROR(VLOOKUP(A194,Baukosten!$A$10:$F$1164,6,FALSE)),"",VLOOKUP(A194,Baukosten!$A$10:$F$1164,6,FALSE))</f>
        <v/>
      </c>
      <c r="C194" s="103" t="str">
        <f>IF(ISERROR(VLOOKUP(A194,Baukosten!$A$10:$F$1164,4,FALSE)),"",VLOOKUP(A194,Baukosten!$A$10:$F$1164,4,FALSE))</f>
        <v/>
      </c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11">
        <f t="shared" si="2"/>
        <v>0</v>
      </c>
      <c r="Z194" s="101"/>
    </row>
    <row r="195" spans="1:26" ht="13.5" thickBot="1" x14ac:dyDescent="0.25">
      <c r="A195" s="89">
        <v>194</v>
      </c>
      <c r="B195" s="90" t="str">
        <f>IF(ISERROR(VLOOKUP(A195,Baukosten!$A$10:$F$1164,6,FALSE)),"",VLOOKUP(A195,Baukosten!$A$10:$F$1164,6,FALSE))</f>
        <v/>
      </c>
      <c r="C195" s="103" t="str">
        <f>IF(ISERROR(VLOOKUP(A195,Baukosten!$A$10:$F$1164,4,FALSE)),"",VLOOKUP(A195,Baukosten!$A$10:$F$1164,4,FALSE))</f>
        <v/>
      </c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11">
        <f t="shared" ref="Y195:Y258" si="3">SUM(D195:X195)</f>
        <v>0</v>
      </c>
      <c r="Z195" s="101"/>
    </row>
    <row r="196" spans="1:26" ht="13.5" thickBot="1" x14ac:dyDescent="0.25">
      <c r="A196" s="89">
        <v>195</v>
      </c>
      <c r="B196" s="90" t="str">
        <f>IF(ISERROR(VLOOKUP(A196,Baukosten!$A$10:$F$1164,6,FALSE)),"",VLOOKUP(A196,Baukosten!$A$10:$F$1164,6,FALSE))</f>
        <v/>
      </c>
      <c r="C196" s="103" t="str">
        <f>IF(ISERROR(VLOOKUP(A196,Baukosten!$A$10:$F$1164,4,FALSE)),"",VLOOKUP(A196,Baukosten!$A$10:$F$1164,4,FALSE))</f>
        <v/>
      </c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11">
        <f t="shared" si="3"/>
        <v>0</v>
      </c>
      <c r="Z196" s="101"/>
    </row>
    <row r="197" spans="1:26" ht="13.5" thickBot="1" x14ac:dyDescent="0.25">
      <c r="A197" s="89">
        <v>196</v>
      </c>
      <c r="B197" s="90" t="str">
        <f>IF(ISERROR(VLOOKUP(A197,Baukosten!$A$10:$F$1164,6,FALSE)),"",VLOOKUP(A197,Baukosten!$A$10:$F$1164,6,FALSE))</f>
        <v/>
      </c>
      <c r="C197" s="103" t="str">
        <f>IF(ISERROR(VLOOKUP(A197,Baukosten!$A$10:$F$1164,4,FALSE)),"",VLOOKUP(A197,Baukosten!$A$10:$F$1164,4,FALSE))</f>
        <v/>
      </c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11">
        <f t="shared" si="3"/>
        <v>0</v>
      </c>
      <c r="Z197" s="101"/>
    </row>
    <row r="198" spans="1:26" ht="13.5" thickBot="1" x14ac:dyDescent="0.25">
      <c r="A198" s="89">
        <v>197</v>
      </c>
      <c r="B198" s="90" t="str">
        <f>IF(ISERROR(VLOOKUP(A198,Baukosten!$A$10:$F$1164,6,FALSE)),"",VLOOKUP(A198,Baukosten!$A$10:$F$1164,6,FALSE))</f>
        <v/>
      </c>
      <c r="C198" s="103" t="str">
        <f>IF(ISERROR(VLOOKUP(A198,Baukosten!$A$10:$F$1164,4,FALSE)),"",VLOOKUP(A198,Baukosten!$A$10:$F$1164,4,FALSE))</f>
        <v/>
      </c>
      <c r="D198" s="10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11">
        <f t="shared" si="3"/>
        <v>0</v>
      </c>
      <c r="Z198" s="101"/>
    </row>
    <row r="199" spans="1:26" ht="13.5" thickBot="1" x14ac:dyDescent="0.25">
      <c r="A199" s="89">
        <v>198</v>
      </c>
      <c r="B199" s="90" t="str">
        <f>IF(ISERROR(VLOOKUP(A199,Baukosten!$A$10:$F$1164,6,FALSE)),"",VLOOKUP(A199,Baukosten!$A$10:$F$1164,6,FALSE))</f>
        <v/>
      </c>
      <c r="C199" s="103" t="str">
        <f>IF(ISERROR(VLOOKUP(A199,Baukosten!$A$10:$F$1164,4,FALSE)),"",VLOOKUP(A199,Baukosten!$A$10:$F$1164,4,FALSE))</f>
        <v/>
      </c>
      <c r="D199" s="109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109"/>
      <c r="W199" s="109"/>
      <c r="X199" s="109"/>
      <c r="Y199" s="111">
        <f t="shared" si="3"/>
        <v>0</v>
      </c>
      <c r="Z199" s="101"/>
    </row>
    <row r="200" spans="1:26" ht="13.5" thickBot="1" x14ac:dyDescent="0.25">
      <c r="A200" s="89">
        <v>199</v>
      </c>
      <c r="B200" s="90" t="str">
        <f>IF(ISERROR(VLOOKUP(A200,Baukosten!$A$10:$F$1164,6,FALSE)),"",VLOOKUP(A200,Baukosten!$A$10:$F$1164,6,FALSE))</f>
        <v/>
      </c>
      <c r="C200" s="103" t="str">
        <f>IF(ISERROR(VLOOKUP(A200,Baukosten!$A$10:$F$1164,4,FALSE)),"",VLOOKUP(A200,Baukosten!$A$10:$F$1164,4,FALSE))</f>
        <v/>
      </c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109"/>
      <c r="W200" s="109"/>
      <c r="X200" s="109"/>
      <c r="Y200" s="111">
        <f t="shared" si="3"/>
        <v>0</v>
      </c>
      <c r="Z200" s="101"/>
    </row>
    <row r="201" spans="1:26" ht="13.5" thickBot="1" x14ac:dyDescent="0.25">
      <c r="A201" s="89">
        <v>200</v>
      </c>
      <c r="B201" s="90" t="str">
        <f>IF(ISERROR(VLOOKUP(A201,Baukosten!$A$10:$F$1164,6,FALSE)),"",VLOOKUP(A201,Baukosten!$A$10:$F$1164,6,FALSE))</f>
        <v/>
      </c>
      <c r="C201" s="103" t="str">
        <f>IF(ISERROR(VLOOKUP(A201,Baukosten!$A$10:$F$1164,4,FALSE)),"",VLOOKUP(A201,Baukosten!$A$10:$F$1164,4,FALSE))</f>
        <v/>
      </c>
      <c r="D201" s="109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109"/>
      <c r="W201" s="109"/>
      <c r="X201" s="109"/>
      <c r="Y201" s="111">
        <f t="shared" si="3"/>
        <v>0</v>
      </c>
      <c r="Z201" s="101"/>
    </row>
    <row r="202" spans="1:26" ht="13.5" thickBot="1" x14ac:dyDescent="0.25">
      <c r="A202" s="89">
        <v>201</v>
      </c>
      <c r="B202" s="90" t="str">
        <f>IF(ISERROR(VLOOKUP(A202,Baukosten!$A$10:$F$1164,6,FALSE)),"",VLOOKUP(A202,Baukosten!$A$10:$F$1164,6,FALSE))</f>
        <v/>
      </c>
      <c r="C202" s="103" t="str">
        <f>IF(ISERROR(VLOOKUP(A202,Baukosten!$A$10:$F$1164,4,FALSE)),"",VLOOKUP(A202,Baukosten!$A$10:$F$1164,4,FALSE))</f>
        <v/>
      </c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109"/>
      <c r="S202" s="109"/>
      <c r="T202" s="109"/>
      <c r="U202" s="109"/>
      <c r="V202" s="109"/>
      <c r="W202" s="109"/>
      <c r="X202" s="109"/>
      <c r="Y202" s="111">
        <f t="shared" si="3"/>
        <v>0</v>
      </c>
      <c r="Z202" s="101"/>
    </row>
    <row r="203" spans="1:26" ht="13.5" thickBot="1" x14ac:dyDescent="0.25">
      <c r="A203" s="89">
        <v>202</v>
      </c>
      <c r="B203" s="90" t="str">
        <f>IF(ISERROR(VLOOKUP(A203,Baukosten!$A$10:$F$1164,6,FALSE)),"",VLOOKUP(A203,Baukosten!$A$10:$F$1164,6,FALSE))</f>
        <v/>
      </c>
      <c r="C203" s="103" t="str">
        <f>IF(ISERROR(VLOOKUP(A203,Baukosten!$A$10:$F$1164,4,FALSE)),"",VLOOKUP(A203,Baukosten!$A$10:$F$1164,4,FALSE))</f>
        <v/>
      </c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  <c r="O203" s="109"/>
      <c r="P203" s="109"/>
      <c r="Q203" s="109"/>
      <c r="R203" s="109"/>
      <c r="S203" s="109"/>
      <c r="T203" s="109"/>
      <c r="U203" s="109"/>
      <c r="V203" s="109"/>
      <c r="W203" s="109"/>
      <c r="X203" s="109"/>
      <c r="Y203" s="111">
        <f t="shared" si="3"/>
        <v>0</v>
      </c>
      <c r="Z203" s="101"/>
    </row>
    <row r="204" spans="1:26" ht="13.5" thickBot="1" x14ac:dyDescent="0.25">
      <c r="A204" s="89">
        <v>203</v>
      </c>
      <c r="B204" s="90" t="str">
        <f>IF(ISERROR(VLOOKUP(A204,Baukosten!$A$10:$F$1164,6,FALSE)),"",VLOOKUP(A204,Baukosten!$A$10:$F$1164,6,FALSE))</f>
        <v/>
      </c>
      <c r="C204" s="103" t="str">
        <f>IF(ISERROR(VLOOKUP(A204,Baukosten!$A$10:$F$1164,4,FALSE)),"",VLOOKUP(A204,Baukosten!$A$10:$F$1164,4,FALSE))</f>
        <v/>
      </c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109"/>
      <c r="S204" s="109"/>
      <c r="T204" s="109"/>
      <c r="U204" s="109"/>
      <c r="V204" s="109"/>
      <c r="W204" s="109"/>
      <c r="X204" s="109"/>
      <c r="Y204" s="111">
        <f t="shared" si="3"/>
        <v>0</v>
      </c>
      <c r="Z204" s="101"/>
    </row>
    <row r="205" spans="1:26" ht="13.5" thickBot="1" x14ac:dyDescent="0.25">
      <c r="A205" s="89">
        <v>204</v>
      </c>
      <c r="B205" s="90" t="str">
        <f>IF(ISERROR(VLOOKUP(A205,Baukosten!$A$10:$F$1164,6,FALSE)),"",VLOOKUP(A205,Baukosten!$A$10:$F$1164,6,FALSE))</f>
        <v/>
      </c>
      <c r="C205" s="103" t="str">
        <f>IF(ISERROR(VLOOKUP(A205,Baukosten!$A$10:$F$1164,4,FALSE)),"",VLOOKUP(A205,Baukosten!$A$10:$F$1164,4,FALSE))</f>
        <v/>
      </c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11">
        <f t="shared" si="3"/>
        <v>0</v>
      </c>
      <c r="Z205" s="101"/>
    </row>
    <row r="206" spans="1:26" ht="13.5" thickBot="1" x14ac:dyDescent="0.25">
      <c r="A206" s="89">
        <v>205</v>
      </c>
      <c r="B206" s="90" t="str">
        <f>IF(ISERROR(VLOOKUP(A206,Baukosten!$A$10:$F$1164,6,FALSE)),"",VLOOKUP(A206,Baukosten!$A$10:$F$1164,6,FALSE))</f>
        <v/>
      </c>
      <c r="C206" s="103" t="str">
        <f>IF(ISERROR(VLOOKUP(A206,Baukosten!$A$10:$F$1164,4,FALSE)),"",VLOOKUP(A206,Baukosten!$A$10:$F$1164,4,FALSE))</f>
        <v/>
      </c>
      <c r="D206" s="10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11">
        <f t="shared" si="3"/>
        <v>0</v>
      </c>
      <c r="Z206" s="101"/>
    </row>
    <row r="207" spans="1:26" ht="13.5" thickBot="1" x14ac:dyDescent="0.25">
      <c r="A207" s="89">
        <v>206</v>
      </c>
      <c r="B207" s="90" t="str">
        <f>IF(ISERROR(VLOOKUP(A207,Baukosten!$A$10:$F$1164,6,FALSE)),"",VLOOKUP(A207,Baukosten!$A$10:$F$1164,6,FALSE))</f>
        <v/>
      </c>
      <c r="C207" s="103" t="str">
        <f>IF(ISERROR(VLOOKUP(A207,Baukosten!$A$10:$F$1164,4,FALSE)),"",VLOOKUP(A207,Baukosten!$A$10:$F$1164,4,FALSE))</f>
        <v/>
      </c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11">
        <f t="shared" si="3"/>
        <v>0</v>
      </c>
      <c r="Z207" s="101"/>
    </row>
    <row r="208" spans="1:26" ht="13.5" thickBot="1" x14ac:dyDescent="0.25">
      <c r="A208" s="89">
        <v>207</v>
      </c>
      <c r="B208" s="90" t="str">
        <f>IF(ISERROR(VLOOKUP(A208,Baukosten!$A$10:$F$1164,6,FALSE)),"",VLOOKUP(A208,Baukosten!$A$10:$F$1164,6,FALSE))</f>
        <v/>
      </c>
      <c r="C208" s="103" t="str">
        <f>IF(ISERROR(VLOOKUP(A208,Baukosten!$A$10:$F$1164,4,FALSE)),"",VLOOKUP(A208,Baukosten!$A$10:$F$1164,4,FALSE))</f>
        <v/>
      </c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11">
        <f t="shared" si="3"/>
        <v>0</v>
      </c>
      <c r="Z208" s="101"/>
    </row>
    <row r="209" spans="1:26" ht="13.5" thickBot="1" x14ac:dyDescent="0.25">
      <c r="A209" s="89">
        <v>208</v>
      </c>
      <c r="B209" s="90" t="str">
        <f>IF(ISERROR(VLOOKUP(A209,Baukosten!$A$10:$F$1164,6,FALSE)),"",VLOOKUP(A209,Baukosten!$A$10:$F$1164,6,FALSE))</f>
        <v/>
      </c>
      <c r="C209" s="103" t="str">
        <f>IF(ISERROR(VLOOKUP(A209,Baukosten!$A$10:$F$1164,4,FALSE)),"",VLOOKUP(A209,Baukosten!$A$10:$F$1164,4,FALSE))</f>
        <v/>
      </c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11">
        <f t="shared" si="3"/>
        <v>0</v>
      </c>
      <c r="Z209" s="101"/>
    </row>
    <row r="210" spans="1:26" ht="13.5" thickBot="1" x14ac:dyDescent="0.25">
      <c r="A210" s="89">
        <v>209</v>
      </c>
      <c r="B210" s="90" t="str">
        <f>IF(ISERROR(VLOOKUP(A210,Baukosten!$A$10:$F$1164,6,FALSE)),"",VLOOKUP(A210,Baukosten!$A$10:$F$1164,6,FALSE))</f>
        <v/>
      </c>
      <c r="C210" s="103" t="str">
        <f>IF(ISERROR(VLOOKUP(A210,Baukosten!$A$10:$F$1164,4,FALSE)),"",VLOOKUP(A210,Baukosten!$A$10:$F$1164,4,FALSE))</f>
        <v/>
      </c>
      <c r="D210" s="10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11">
        <f t="shared" si="3"/>
        <v>0</v>
      </c>
      <c r="Z210" s="101"/>
    </row>
    <row r="211" spans="1:26" ht="13.5" thickBot="1" x14ac:dyDescent="0.25">
      <c r="A211" s="89">
        <v>210</v>
      </c>
      <c r="B211" s="90" t="str">
        <f>IF(ISERROR(VLOOKUP(A211,Baukosten!$A$10:$F$1164,6,FALSE)),"",VLOOKUP(A211,Baukosten!$A$10:$F$1164,6,FALSE))</f>
        <v/>
      </c>
      <c r="C211" s="103" t="str">
        <f>IF(ISERROR(VLOOKUP(A211,Baukosten!$A$10:$F$1164,4,FALSE)),"",VLOOKUP(A211,Baukosten!$A$10:$F$1164,4,FALSE))</f>
        <v/>
      </c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11">
        <f t="shared" si="3"/>
        <v>0</v>
      </c>
      <c r="Z211" s="101"/>
    </row>
    <row r="212" spans="1:26" ht="13.5" thickBot="1" x14ac:dyDescent="0.25">
      <c r="A212" s="89">
        <v>211</v>
      </c>
      <c r="B212" s="90" t="str">
        <f>IF(ISERROR(VLOOKUP(A212,Baukosten!$A$10:$F$1164,6,FALSE)),"",VLOOKUP(A212,Baukosten!$A$10:$F$1164,6,FALSE))</f>
        <v/>
      </c>
      <c r="C212" s="103" t="str">
        <f>IF(ISERROR(VLOOKUP(A212,Baukosten!$A$10:$F$1164,4,FALSE)),"",VLOOKUP(A212,Baukosten!$A$10:$F$1164,4,FALSE))</f>
        <v/>
      </c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11">
        <f t="shared" si="3"/>
        <v>0</v>
      </c>
      <c r="Z212" s="101"/>
    </row>
    <row r="213" spans="1:26" ht="13.5" thickBot="1" x14ac:dyDescent="0.25">
      <c r="A213" s="89">
        <v>212</v>
      </c>
      <c r="B213" s="90" t="str">
        <f>IF(ISERROR(VLOOKUP(A213,Baukosten!$A$10:$F$1164,6,FALSE)),"",VLOOKUP(A213,Baukosten!$A$10:$F$1164,6,FALSE))</f>
        <v/>
      </c>
      <c r="C213" s="103" t="str">
        <f>IF(ISERROR(VLOOKUP(A213,Baukosten!$A$10:$F$1164,4,FALSE)),"",VLOOKUP(A213,Baukosten!$A$10:$F$1164,4,FALSE))</f>
        <v/>
      </c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11">
        <f t="shared" si="3"/>
        <v>0</v>
      </c>
      <c r="Z213" s="101"/>
    </row>
    <row r="214" spans="1:26" ht="13.5" thickBot="1" x14ac:dyDescent="0.25">
      <c r="A214" s="89">
        <v>213</v>
      </c>
      <c r="B214" s="90" t="str">
        <f>IF(ISERROR(VLOOKUP(A214,Baukosten!$A$10:$F$1164,6,FALSE)),"",VLOOKUP(A214,Baukosten!$A$10:$F$1164,6,FALSE))</f>
        <v/>
      </c>
      <c r="C214" s="103" t="str">
        <f>IF(ISERROR(VLOOKUP(A214,Baukosten!$A$10:$F$1164,4,FALSE)),"",VLOOKUP(A214,Baukosten!$A$10:$F$1164,4,FALSE))</f>
        <v/>
      </c>
      <c r="D214" s="109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11">
        <f t="shared" si="3"/>
        <v>0</v>
      </c>
      <c r="Z214" s="101"/>
    </row>
    <row r="215" spans="1:26" ht="13.5" thickBot="1" x14ac:dyDescent="0.25">
      <c r="A215" s="89">
        <v>214</v>
      </c>
      <c r="B215" s="90" t="str">
        <f>IF(ISERROR(VLOOKUP(A215,Baukosten!$A$10:$F$1164,6,FALSE)),"",VLOOKUP(A215,Baukosten!$A$10:$F$1164,6,FALSE))</f>
        <v/>
      </c>
      <c r="C215" s="103" t="str">
        <f>IF(ISERROR(VLOOKUP(A215,Baukosten!$A$10:$F$1164,4,FALSE)),"",VLOOKUP(A215,Baukosten!$A$10:$F$1164,4,FALSE))</f>
        <v/>
      </c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11">
        <f t="shared" si="3"/>
        <v>0</v>
      </c>
      <c r="Z215" s="101"/>
    </row>
    <row r="216" spans="1:26" ht="13.5" thickBot="1" x14ac:dyDescent="0.25">
      <c r="A216" s="89">
        <v>215</v>
      </c>
      <c r="B216" s="90" t="str">
        <f>IF(ISERROR(VLOOKUP(A216,Baukosten!$A$10:$F$1164,6,FALSE)),"",VLOOKUP(A216,Baukosten!$A$10:$F$1164,6,FALSE))</f>
        <v/>
      </c>
      <c r="C216" s="103" t="str">
        <f>IF(ISERROR(VLOOKUP(A216,Baukosten!$A$10:$F$1164,4,FALSE)),"",VLOOKUP(A216,Baukosten!$A$10:$F$1164,4,FALSE))</f>
        <v/>
      </c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11">
        <f t="shared" si="3"/>
        <v>0</v>
      </c>
      <c r="Z216" s="101"/>
    </row>
    <row r="217" spans="1:26" ht="13.5" thickBot="1" x14ac:dyDescent="0.25">
      <c r="A217" s="89">
        <v>216</v>
      </c>
      <c r="B217" s="90" t="str">
        <f>IF(ISERROR(VLOOKUP(A217,Baukosten!$A$10:$F$1164,6,FALSE)),"",VLOOKUP(A217,Baukosten!$A$10:$F$1164,6,FALSE))</f>
        <v/>
      </c>
      <c r="C217" s="103" t="str">
        <f>IF(ISERROR(VLOOKUP(A217,Baukosten!$A$10:$F$1164,4,FALSE)),"",VLOOKUP(A217,Baukosten!$A$10:$F$1164,4,FALSE))</f>
        <v/>
      </c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11">
        <f t="shared" si="3"/>
        <v>0</v>
      </c>
      <c r="Z217" s="101"/>
    </row>
    <row r="218" spans="1:26" ht="13.5" thickBot="1" x14ac:dyDescent="0.25">
      <c r="A218" s="89">
        <v>217</v>
      </c>
      <c r="B218" s="90" t="str">
        <f>IF(ISERROR(VLOOKUP(A218,Baukosten!$A$10:$F$1164,6,FALSE)),"",VLOOKUP(A218,Baukosten!$A$10:$F$1164,6,FALSE))</f>
        <v/>
      </c>
      <c r="C218" s="103" t="str">
        <f>IF(ISERROR(VLOOKUP(A218,Baukosten!$A$10:$F$1164,4,FALSE)),"",VLOOKUP(A218,Baukosten!$A$10:$F$1164,4,FALSE))</f>
        <v/>
      </c>
      <c r="D218" s="109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11">
        <f t="shared" si="3"/>
        <v>0</v>
      </c>
      <c r="Z218" s="101"/>
    </row>
    <row r="219" spans="1:26" ht="13.5" thickBot="1" x14ac:dyDescent="0.25">
      <c r="A219" s="89">
        <v>218</v>
      </c>
      <c r="B219" s="90" t="str">
        <f>IF(ISERROR(VLOOKUP(A219,Baukosten!$A$10:$F$1164,6,FALSE)),"",VLOOKUP(A219,Baukosten!$A$10:$F$1164,6,FALSE))</f>
        <v/>
      </c>
      <c r="C219" s="103" t="str">
        <f>IF(ISERROR(VLOOKUP(A219,Baukosten!$A$10:$F$1164,4,FALSE)),"",VLOOKUP(A219,Baukosten!$A$10:$F$1164,4,FALSE))</f>
        <v/>
      </c>
      <c r="D219" s="10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109"/>
      <c r="W219" s="109"/>
      <c r="X219" s="109"/>
      <c r="Y219" s="111">
        <f t="shared" si="3"/>
        <v>0</v>
      </c>
      <c r="Z219" s="101"/>
    </row>
    <row r="220" spans="1:26" ht="13.5" thickBot="1" x14ac:dyDescent="0.25">
      <c r="A220" s="89">
        <v>219</v>
      </c>
      <c r="B220" s="90" t="str">
        <f>IF(ISERROR(VLOOKUP(A220,Baukosten!$A$10:$F$1164,6,FALSE)),"",VLOOKUP(A220,Baukosten!$A$10:$F$1164,6,FALSE))</f>
        <v/>
      </c>
      <c r="C220" s="103" t="str">
        <f>IF(ISERROR(VLOOKUP(A220,Baukosten!$A$10:$F$1164,4,FALSE)),"",VLOOKUP(A220,Baukosten!$A$10:$F$1164,4,FALSE))</f>
        <v/>
      </c>
      <c r="D220" s="109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  <c r="O220" s="109"/>
      <c r="P220" s="109"/>
      <c r="Q220" s="109"/>
      <c r="R220" s="109"/>
      <c r="S220" s="109"/>
      <c r="T220" s="109"/>
      <c r="U220" s="109"/>
      <c r="V220" s="109"/>
      <c r="W220" s="109"/>
      <c r="X220" s="109"/>
      <c r="Y220" s="111">
        <f t="shared" si="3"/>
        <v>0</v>
      </c>
      <c r="Z220" s="101"/>
    </row>
    <row r="221" spans="1:26" ht="13.5" thickBot="1" x14ac:dyDescent="0.25">
      <c r="A221" s="89">
        <v>220</v>
      </c>
      <c r="B221" s="90" t="str">
        <f>IF(ISERROR(VLOOKUP(A221,Baukosten!$A$10:$F$1164,6,FALSE)),"",VLOOKUP(A221,Baukosten!$A$10:$F$1164,6,FALSE))</f>
        <v/>
      </c>
      <c r="C221" s="103" t="str">
        <f>IF(ISERROR(VLOOKUP(A221,Baukosten!$A$10:$F$1164,4,FALSE)),"",VLOOKUP(A221,Baukosten!$A$10:$F$1164,4,FALSE))</f>
        <v/>
      </c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  <c r="Q221" s="109"/>
      <c r="R221" s="109"/>
      <c r="S221" s="109"/>
      <c r="T221" s="109"/>
      <c r="U221" s="109"/>
      <c r="V221" s="109"/>
      <c r="W221" s="109"/>
      <c r="X221" s="109"/>
      <c r="Y221" s="111">
        <f t="shared" si="3"/>
        <v>0</v>
      </c>
      <c r="Z221" s="101"/>
    </row>
    <row r="222" spans="1:26" ht="13.5" thickBot="1" x14ac:dyDescent="0.25">
      <c r="A222" s="89">
        <v>221</v>
      </c>
      <c r="B222" s="90" t="str">
        <f>IF(ISERROR(VLOOKUP(A222,Baukosten!$A$10:$F$1164,6,FALSE)),"",VLOOKUP(A222,Baukosten!$A$10:$F$1164,6,FALSE))</f>
        <v/>
      </c>
      <c r="C222" s="103" t="str">
        <f>IF(ISERROR(VLOOKUP(A222,Baukosten!$A$10:$F$1164,4,FALSE)),"",VLOOKUP(A222,Baukosten!$A$10:$F$1164,4,FALSE))</f>
        <v/>
      </c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  <c r="Q222" s="109"/>
      <c r="R222" s="109"/>
      <c r="S222" s="109"/>
      <c r="T222" s="109"/>
      <c r="U222" s="109"/>
      <c r="V222" s="109"/>
      <c r="W222" s="109"/>
      <c r="X222" s="109"/>
      <c r="Y222" s="111">
        <f t="shared" si="3"/>
        <v>0</v>
      </c>
      <c r="Z222" s="101"/>
    </row>
    <row r="223" spans="1:26" ht="13.5" thickBot="1" x14ac:dyDescent="0.25">
      <c r="A223" s="89">
        <v>222</v>
      </c>
      <c r="B223" s="90" t="str">
        <f>IF(ISERROR(VLOOKUP(A223,Baukosten!$A$10:$F$1164,6,FALSE)),"",VLOOKUP(A223,Baukosten!$A$10:$F$1164,6,FALSE))</f>
        <v/>
      </c>
      <c r="C223" s="103" t="str">
        <f>IF(ISERROR(VLOOKUP(A223,Baukosten!$A$10:$F$1164,4,FALSE)),"",VLOOKUP(A223,Baukosten!$A$10:$F$1164,4,FALSE))</f>
        <v/>
      </c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109"/>
      <c r="W223" s="109"/>
      <c r="X223" s="109"/>
      <c r="Y223" s="111">
        <f t="shared" si="3"/>
        <v>0</v>
      </c>
      <c r="Z223" s="101"/>
    </row>
    <row r="224" spans="1:26" ht="13.5" thickBot="1" x14ac:dyDescent="0.25">
      <c r="A224" s="89">
        <v>223</v>
      </c>
      <c r="B224" s="90" t="str">
        <f>IF(ISERROR(VLOOKUP(A224,Baukosten!$A$10:$F$1164,6,FALSE)),"",VLOOKUP(A224,Baukosten!$A$10:$F$1164,6,FALSE))</f>
        <v/>
      </c>
      <c r="C224" s="103" t="str">
        <f>IF(ISERROR(VLOOKUP(A224,Baukosten!$A$10:$F$1164,4,FALSE)),"",VLOOKUP(A224,Baukosten!$A$10:$F$1164,4,FALSE))</f>
        <v/>
      </c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09"/>
      <c r="S224" s="109"/>
      <c r="T224" s="109"/>
      <c r="U224" s="109"/>
      <c r="V224" s="109"/>
      <c r="W224" s="109"/>
      <c r="X224" s="109"/>
      <c r="Y224" s="111">
        <f t="shared" si="3"/>
        <v>0</v>
      </c>
      <c r="Z224" s="101"/>
    </row>
    <row r="225" spans="1:26" ht="13.5" thickBot="1" x14ac:dyDescent="0.25">
      <c r="A225" s="89">
        <v>224</v>
      </c>
      <c r="B225" s="90" t="str">
        <f>IF(ISERROR(VLOOKUP(A225,Baukosten!$A$10:$F$1164,6,FALSE)),"",VLOOKUP(A225,Baukosten!$A$10:$F$1164,6,FALSE))</f>
        <v/>
      </c>
      <c r="C225" s="103" t="str">
        <f>IF(ISERROR(VLOOKUP(A225,Baukosten!$A$10:$F$1164,4,FALSE)),"",VLOOKUP(A225,Baukosten!$A$10:$F$1164,4,FALSE))</f>
        <v/>
      </c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109"/>
      <c r="R225" s="109"/>
      <c r="S225" s="109"/>
      <c r="T225" s="109"/>
      <c r="U225" s="109"/>
      <c r="V225" s="109"/>
      <c r="W225" s="109"/>
      <c r="X225" s="109"/>
      <c r="Y225" s="111">
        <f t="shared" si="3"/>
        <v>0</v>
      </c>
      <c r="Z225" s="101"/>
    </row>
    <row r="226" spans="1:26" ht="13.5" thickBot="1" x14ac:dyDescent="0.25">
      <c r="A226" s="89">
        <v>225</v>
      </c>
      <c r="B226" s="90" t="str">
        <f>IF(ISERROR(VLOOKUP(A226,Baukosten!$A$10:$F$1164,6,FALSE)),"",VLOOKUP(A226,Baukosten!$A$10:$F$1164,6,FALSE))</f>
        <v/>
      </c>
      <c r="C226" s="103" t="str">
        <f>IF(ISERROR(VLOOKUP(A226,Baukosten!$A$10:$F$1164,4,FALSE)),"",VLOOKUP(A226,Baukosten!$A$10:$F$1164,4,FALSE))</f>
        <v/>
      </c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09"/>
      <c r="S226" s="109"/>
      <c r="T226" s="109"/>
      <c r="U226" s="109"/>
      <c r="V226" s="109"/>
      <c r="W226" s="109"/>
      <c r="X226" s="109"/>
      <c r="Y226" s="111">
        <f t="shared" si="3"/>
        <v>0</v>
      </c>
      <c r="Z226" s="101"/>
    </row>
    <row r="227" spans="1:26" ht="13.5" thickBot="1" x14ac:dyDescent="0.25">
      <c r="A227" s="89">
        <v>226</v>
      </c>
      <c r="B227" s="90" t="str">
        <f>IF(ISERROR(VLOOKUP(A227,Baukosten!$A$10:$F$1164,6,FALSE)),"",VLOOKUP(A227,Baukosten!$A$10:$F$1164,6,FALSE))</f>
        <v/>
      </c>
      <c r="C227" s="103" t="str">
        <f>IF(ISERROR(VLOOKUP(A227,Baukosten!$A$10:$F$1164,4,FALSE)),"",VLOOKUP(A227,Baukosten!$A$10:$F$1164,4,FALSE))</f>
        <v/>
      </c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11">
        <f t="shared" si="3"/>
        <v>0</v>
      </c>
      <c r="Z227" s="101"/>
    </row>
    <row r="228" spans="1:26" ht="13.5" thickBot="1" x14ac:dyDescent="0.25">
      <c r="A228" s="89">
        <v>227</v>
      </c>
      <c r="B228" s="90" t="str">
        <f>IF(ISERROR(VLOOKUP(A228,Baukosten!$A$10:$F$1164,6,FALSE)),"",VLOOKUP(A228,Baukosten!$A$10:$F$1164,6,FALSE))</f>
        <v/>
      </c>
      <c r="C228" s="103" t="str">
        <f>IF(ISERROR(VLOOKUP(A228,Baukosten!$A$10:$F$1164,4,FALSE)),"",VLOOKUP(A228,Baukosten!$A$10:$F$1164,4,FALSE))</f>
        <v/>
      </c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  <c r="O228" s="109"/>
      <c r="P228" s="109"/>
      <c r="Q228" s="109"/>
      <c r="R228" s="109"/>
      <c r="S228" s="109"/>
      <c r="T228" s="109"/>
      <c r="U228" s="109"/>
      <c r="V228" s="109"/>
      <c r="W228" s="109"/>
      <c r="X228" s="109"/>
      <c r="Y228" s="111">
        <f t="shared" si="3"/>
        <v>0</v>
      </c>
      <c r="Z228" s="101"/>
    </row>
    <row r="229" spans="1:26" ht="13.5" thickBot="1" x14ac:dyDescent="0.25">
      <c r="A229" s="89">
        <v>228</v>
      </c>
      <c r="B229" s="90" t="str">
        <f>IF(ISERROR(VLOOKUP(A229,Baukosten!$A$10:$F$1164,6,FALSE)),"",VLOOKUP(A229,Baukosten!$A$10:$F$1164,6,FALSE))</f>
        <v/>
      </c>
      <c r="C229" s="103" t="str">
        <f>IF(ISERROR(VLOOKUP(A229,Baukosten!$A$10:$F$1164,4,FALSE)),"",VLOOKUP(A229,Baukosten!$A$10:$F$1164,4,FALSE))</f>
        <v/>
      </c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109"/>
      <c r="W229" s="109"/>
      <c r="X229" s="109"/>
      <c r="Y229" s="111">
        <f t="shared" si="3"/>
        <v>0</v>
      </c>
      <c r="Z229" s="101"/>
    </row>
    <row r="230" spans="1:26" ht="13.5" thickBot="1" x14ac:dyDescent="0.25">
      <c r="A230" s="89">
        <v>229</v>
      </c>
      <c r="B230" s="90" t="str">
        <f>IF(ISERROR(VLOOKUP(A230,Baukosten!$A$10:$F$1164,6,FALSE)),"",VLOOKUP(A230,Baukosten!$A$10:$F$1164,6,FALSE))</f>
        <v/>
      </c>
      <c r="C230" s="103" t="str">
        <f>IF(ISERROR(VLOOKUP(A230,Baukosten!$A$10:$F$1164,4,FALSE)),"",VLOOKUP(A230,Baukosten!$A$10:$F$1164,4,FALSE))</f>
        <v/>
      </c>
      <c r="D230" s="109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11">
        <f t="shared" si="3"/>
        <v>0</v>
      </c>
      <c r="Z230" s="101"/>
    </row>
    <row r="231" spans="1:26" ht="13.5" thickBot="1" x14ac:dyDescent="0.25">
      <c r="A231" s="89">
        <v>230</v>
      </c>
      <c r="B231" s="90" t="str">
        <f>IF(ISERROR(VLOOKUP(A231,Baukosten!$A$10:$F$1164,6,FALSE)),"",VLOOKUP(A231,Baukosten!$A$10:$F$1164,6,FALSE))</f>
        <v/>
      </c>
      <c r="C231" s="103" t="str">
        <f>IF(ISERROR(VLOOKUP(A231,Baukosten!$A$10:$F$1164,4,FALSE)),"",VLOOKUP(A231,Baukosten!$A$10:$F$1164,4,FALSE))</f>
        <v/>
      </c>
      <c r="D231" s="109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109"/>
      <c r="W231" s="109"/>
      <c r="X231" s="109"/>
      <c r="Y231" s="111">
        <f t="shared" si="3"/>
        <v>0</v>
      </c>
      <c r="Z231" s="101"/>
    </row>
    <row r="232" spans="1:26" ht="13.5" thickBot="1" x14ac:dyDescent="0.25">
      <c r="A232" s="89">
        <v>231</v>
      </c>
      <c r="B232" s="90" t="str">
        <f>IF(ISERROR(VLOOKUP(A232,Baukosten!$A$10:$F$1164,6,FALSE)),"",VLOOKUP(A232,Baukosten!$A$10:$F$1164,6,FALSE))</f>
        <v/>
      </c>
      <c r="C232" s="103" t="str">
        <f>IF(ISERROR(VLOOKUP(A232,Baukosten!$A$10:$F$1164,4,FALSE)),"",VLOOKUP(A232,Baukosten!$A$10:$F$1164,4,FALSE))</f>
        <v/>
      </c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11">
        <f t="shared" si="3"/>
        <v>0</v>
      </c>
      <c r="Z232" s="101"/>
    </row>
    <row r="233" spans="1:26" ht="13.5" thickBot="1" x14ac:dyDescent="0.25">
      <c r="A233" s="89">
        <v>232</v>
      </c>
      <c r="B233" s="90" t="str">
        <f>IF(ISERROR(VLOOKUP(A233,Baukosten!$A$10:$F$1164,6,FALSE)),"",VLOOKUP(A233,Baukosten!$A$10:$F$1164,6,FALSE))</f>
        <v/>
      </c>
      <c r="C233" s="103" t="str">
        <f>IF(ISERROR(VLOOKUP(A233,Baukosten!$A$10:$F$1164,4,FALSE)),"",VLOOKUP(A233,Baukosten!$A$10:$F$1164,4,FALSE))</f>
        <v/>
      </c>
      <c r="D233" s="109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11">
        <f t="shared" si="3"/>
        <v>0</v>
      </c>
      <c r="Z233" s="101"/>
    </row>
    <row r="234" spans="1:26" ht="13.5" thickBot="1" x14ac:dyDescent="0.25">
      <c r="A234" s="89">
        <v>233</v>
      </c>
      <c r="B234" s="90" t="str">
        <f>IF(ISERROR(VLOOKUP(A234,Baukosten!$A$10:$F$1164,6,FALSE)),"",VLOOKUP(A234,Baukosten!$A$10:$F$1164,6,FALSE))</f>
        <v/>
      </c>
      <c r="C234" s="103" t="str">
        <f>IF(ISERROR(VLOOKUP(A234,Baukosten!$A$10:$F$1164,4,FALSE)),"",VLOOKUP(A234,Baukosten!$A$10:$F$1164,4,FALSE))</f>
        <v/>
      </c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11">
        <f t="shared" si="3"/>
        <v>0</v>
      </c>
      <c r="Z234" s="101"/>
    </row>
    <row r="235" spans="1:26" ht="13.5" thickBot="1" x14ac:dyDescent="0.25">
      <c r="A235" s="89">
        <v>234</v>
      </c>
      <c r="B235" s="90" t="str">
        <f>IF(ISERROR(VLOOKUP(A235,Baukosten!$A$10:$F$1164,6,FALSE)),"",VLOOKUP(A235,Baukosten!$A$10:$F$1164,6,FALSE))</f>
        <v/>
      </c>
      <c r="C235" s="103" t="str">
        <f>IF(ISERROR(VLOOKUP(A235,Baukosten!$A$10:$F$1164,4,FALSE)),"",VLOOKUP(A235,Baukosten!$A$10:$F$1164,4,FALSE))</f>
        <v/>
      </c>
      <c r="D235" s="109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  <c r="O235" s="109"/>
      <c r="P235" s="109"/>
      <c r="Q235" s="109"/>
      <c r="R235" s="109"/>
      <c r="S235" s="109"/>
      <c r="T235" s="109"/>
      <c r="U235" s="109"/>
      <c r="V235" s="109"/>
      <c r="W235" s="109"/>
      <c r="X235" s="109"/>
      <c r="Y235" s="111">
        <f t="shared" si="3"/>
        <v>0</v>
      </c>
      <c r="Z235" s="101"/>
    </row>
    <row r="236" spans="1:26" ht="13.5" thickBot="1" x14ac:dyDescent="0.25">
      <c r="A236" s="89">
        <v>235</v>
      </c>
      <c r="B236" s="90" t="str">
        <f>IF(ISERROR(VLOOKUP(A236,Baukosten!$A$10:$F$1164,6,FALSE)),"",VLOOKUP(A236,Baukosten!$A$10:$F$1164,6,FALSE))</f>
        <v/>
      </c>
      <c r="C236" s="103" t="str">
        <f>IF(ISERROR(VLOOKUP(A236,Baukosten!$A$10:$F$1164,4,FALSE)),"",VLOOKUP(A236,Baukosten!$A$10:$F$1164,4,FALSE))</f>
        <v/>
      </c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11">
        <f t="shared" si="3"/>
        <v>0</v>
      </c>
      <c r="Z236" s="101"/>
    </row>
    <row r="237" spans="1:26" ht="13.5" thickBot="1" x14ac:dyDescent="0.25">
      <c r="A237" s="89">
        <v>236</v>
      </c>
      <c r="B237" s="90" t="str">
        <f>IF(ISERROR(VLOOKUP(A237,Baukosten!$A$10:$F$1164,6,FALSE)),"",VLOOKUP(A237,Baukosten!$A$10:$F$1164,6,FALSE))</f>
        <v/>
      </c>
      <c r="C237" s="103" t="str">
        <f>IF(ISERROR(VLOOKUP(A237,Baukosten!$A$10:$F$1164,4,FALSE)),"",VLOOKUP(A237,Baukosten!$A$10:$F$1164,4,FALSE))</f>
        <v/>
      </c>
      <c r="D237" s="109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11">
        <f t="shared" si="3"/>
        <v>0</v>
      </c>
      <c r="Z237" s="101"/>
    </row>
    <row r="238" spans="1:26" ht="13.5" thickBot="1" x14ac:dyDescent="0.25">
      <c r="A238" s="89">
        <v>237</v>
      </c>
      <c r="B238" s="90" t="str">
        <f>IF(ISERROR(VLOOKUP(A238,Baukosten!$A$10:$F$1164,6,FALSE)),"",VLOOKUP(A238,Baukosten!$A$10:$F$1164,6,FALSE))</f>
        <v/>
      </c>
      <c r="C238" s="103" t="str">
        <f>IF(ISERROR(VLOOKUP(A238,Baukosten!$A$10:$F$1164,4,FALSE)),"",VLOOKUP(A238,Baukosten!$A$10:$F$1164,4,FALSE))</f>
        <v/>
      </c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109"/>
      <c r="W238" s="109"/>
      <c r="X238" s="109"/>
      <c r="Y238" s="111">
        <f t="shared" si="3"/>
        <v>0</v>
      </c>
      <c r="Z238" s="101"/>
    </row>
    <row r="239" spans="1:26" ht="13.5" thickBot="1" x14ac:dyDescent="0.25">
      <c r="A239" s="89">
        <v>238</v>
      </c>
      <c r="B239" s="90" t="str">
        <f>IF(ISERROR(VLOOKUP(A239,Baukosten!$A$10:$F$1164,6,FALSE)),"",VLOOKUP(A239,Baukosten!$A$10:$F$1164,6,FALSE))</f>
        <v/>
      </c>
      <c r="C239" s="103" t="str">
        <f>IF(ISERROR(VLOOKUP(A239,Baukosten!$A$10:$F$1164,4,FALSE)),"",VLOOKUP(A239,Baukosten!$A$10:$F$1164,4,FALSE))</f>
        <v/>
      </c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109"/>
      <c r="W239" s="109"/>
      <c r="X239" s="109"/>
      <c r="Y239" s="111">
        <f t="shared" si="3"/>
        <v>0</v>
      </c>
      <c r="Z239" s="101"/>
    </row>
    <row r="240" spans="1:26" ht="13.5" thickBot="1" x14ac:dyDescent="0.25">
      <c r="A240" s="89">
        <v>239</v>
      </c>
      <c r="B240" s="90" t="str">
        <f>IF(ISERROR(VLOOKUP(A240,Baukosten!$A$10:$F$1164,6,FALSE)),"",VLOOKUP(A240,Baukosten!$A$10:$F$1164,6,FALSE))</f>
        <v/>
      </c>
      <c r="C240" s="103" t="str">
        <f>IF(ISERROR(VLOOKUP(A240,Baukosten!$A$10:$F$1164,4,FALSE)),"",VLOOKUP(A240,Baukosten!$A$10:$F$1164,4,FALSE))</f>
        <v/>
      </c>
      <c r="D240" s="109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109"/>
      <c r="W240" s="109"/>
      <c r="X240" s="109"/>
      <c r="Y240" s="111">
        <f t="shared" si="3"/>
        <v>0</v>
      </c>
      <c r="Z240" s="101"/>
    </row>
    <row r="241" spans="1:26" ht="13.5" thickBot="1" x14ac:dyDescent="0.25">
      <c r="A241" s="89">
        <v>240</v>
      </c>
      <c r="B241" s="90" t="str">
        <f>IF(ISERROR(VLOOKUP(A241,Baukosten!$A$10:$F$1164,6,FALSE)),"",VLOOKUP(A241,Baukosten!$A$10:$F$1164,6,FALSE))</f>
        <v/>
      </c>
      <c r="C241" s="103" t="str">
        <f>IF(ISERROR(VLOOKUP(A241,Baukosten!$A$10:$F$1164,4,FALSE)),"",VLOOKUP(A241,Baukosten!$A$10:$F$1164,4,FALSE))</f>
        <v/>
      </c>
      <c r="D241" s="109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109"/>
      <c r="W241" s="109"/>
      <c r="X241" s="109"/>
      <c r="Y241" s="111">
        <f t="shared" si="3"/>
        <v>0</v>
      </c>
      <c r="Z241" s="101"/>
    </row>
    <row r="242" spans="1:26" ht="13.5" thickBot="1" x14ac:dyDescent="0.25">
      <c r="A242" s="89">
        <v>241</v>
      </c>
      <c r="B242" s="90" t="str">
        <f>IF(ISERROR(VLOOKUP(A242,Baukosten!$A$10:$F$1164,6,FALSE)),"",VLOOKUP(A242,Baukosten!$A$10:$F$1164,6,FALSE))</f>
        <v/>
      </c>
      <c r="C242" s="103" t="str">
        <f>IF(ISERROR(VLOOKUP(A242,Baukosten!$A$10:$F$1164,4,FALSE)),"",VLOOKUP(A242,Baukosten!$A$10:$F$1164,4,FALSE))</f>
        <v/>
      </c>
      <c r="D242" s="109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109"/>
      <c r="W242" s="109"/>
      <c r="X242" s="109"/>
      <c r="Y242" s="111">
        <f t="shared" si="3"/>
        <v>0</v>
      </c>
      <c r="Z242" s="101"/>
    </row>
    <row r="243" spans="1:26" ht="13.5" thickBot="1" x14ac:dyDescent="0.25">
      <c r="A243" s="89">
        <v>242</v>
      </c>
      <c r="B243" s="90" t="str">
        <f>IF(ISERROR(VLOOKUP(A243,Baukosten!$A$10:$F$1164,6,FALSE)),"",VLOOKUP(A243,Baukosten!$A$10:$F$1164,6,FALSE))</f>
        <v/>
      </c>
      <c r="C243" s="103" t="str">
        <f>IF(ISERROR(VLOOKUP(A243,Baukosten!$A$10:$F$1164,4,FALSE)),"",VLOOKUP(A243,Baukosten!$A$10:$F$1164,4,FALSE))</f>
        <v/>
      </c>
      <c r="D243" s="109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109"/>
      <c r="S243" s="109"/>
      <c r="T243" s="109"/>
      <c r="U243" s="109"/>
      <c r="V243" s="109"/>
      <c r="W243" s="109"/>
      <c r="X243" s="109"/>
      <c r="Y243" s="111">
        <f t="shared" si="3"/>
        <v>0</v>
      </c>
      <c r="Z243" s="101"/>
    </row>
    <row r="244" spans="1:26" ht="13.5" thickBot="1" x14ac:dyDescent="0.25">
      <c r="A244" s="89">
        <v>243</v>
      </c>
      <c r="B244" s="90" t="str">
        <f>IF(ISERROR(VLOOKUP(A244,Baukosten!$A$10:$F$1164,6,FALSE)),"",VLOOKUP(A244,Baukosten!$A$10:$F$1164,6,FALSE))</f>
        <v/>
      </c>
      <c r="C244" s="103" t="str">
        <f>IF(ISERROR(VLOOKUP(A244,Baukosten!$A$10:$F$1164,4,FALSE)),"",VLOOKUP(A244,Baukosten!$A$10:$F$1164,4,FALSE))</f>
        <v/>
      </c>
      <c r="D244" s="109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109"/>
      <c r="S244" s="109"/>
      <c r="T244" s="109"/>
      <c r="U244" s="109"/>
      <c r="V244" s="109"/>
      <c r="W244" s="109"/>
      <c r="X244" s="109"/>
      <c r="Y244" s="111">
        <f t="shared" si="3"/>
        <v>0</v>
      </c>
      <c r="Z244" s="101"/>
    </row>
    <row r="245" spans="1:26" ht="13.5" thickBot="1" x14ac:dyDescent="0.25">
      <c r="A245" s="89">
        <v>244</v>
      </c>
      <c r="B245" s="90" t="str">
        <f>IF(ISERROR(VLOOKUP(A245,Baukosten!$A$10:$F$1164,6,FALSE)),"",VLOOKUP(A245,Baukosten!$A$10:$F$1164,6,FALSE))</f>
        <v/>
      </c>
      <c r="C245" s="103" t="str">
        <f>IF(ISERROR(VLOOKUP(A245,Baukosten!$A$10:$F$1164,4,FALSE)),"",VLOOKUP(A245,Baukosten!$A$10:$F$1164,4,FALSE))</f>
        <v/>
      </c>
      <c r="D245" s="109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  <c r="O245" s="109"/>
      <c r="P245" s="109"/>
      <c r="Q245" s="109"/>
      <c r="R245" s="109"/>
      <c r="S245" s="109"/>
      <c r="T245" s="109"/>
      <c r="U245" s="109"/>
      <c r="V245" s="109"/>
      <c r="W245" s="109"/>
      <c r="X245" s="109"/>
      <c r="Y245" s="111">
        <f t="shared" si="3"/>
        <v>0</v>
      </c>
      <c r="Z245" s="101"/>
    </row>
    <row r="246" spans="1:26" ht="13.5" thickBot="1" x14ac:dyDescent="0.25">
      <c r="A246" s="89">
        <v>245</v>
      </c>
      <c r="B246" s="90" t="str">
        <f>IF(ISERROR(VLOOKUP(A246,Baukosten!$A$10:$F$1164,6,FALSE)),"",VLOOKUP(A246,Baukosten!$A$10:$F$1164,6,FALSE))</f>
        <v/>
      </c>
      <c r="C246" s="103" t="str">
        <f>IF(ISERROR(VLOOKUP(A246,Baukosten!$A$10:$F$1164,4,FALSE)),"",VLOOKUP(A246,Baukosten!$A$10:$F$1164,4,FALSE))</f>
        <v/>
      </c>
      <c r="D246" s="109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  <c r="O246" s="109"/>
      <c r="P246" s="109"/>
      <c r="Q246" s="109"/>
      <c r="R246" s="109"/>
      <c r="S246" s="109"/>
      <c r="T246" s="109"/>
      <c r="U246" s="109"/>
      <c r="V246" s="109"/>
      <c r="W246" s="109"/>
      <c r="X246" s="109"/>
      <c r="Y246" s="111">
        <f t="shared" si="3"/>
        <v>0</v>
      </c>
      <c r="Z246" s="101"/>
    </row>
    <row r="247" spans="1:26" ht="13.5" thickBot="1" x14ac:dyDescent="0.25">
      <c r="A247" s="89">
        <v>246</v>
      </c>
      <c r="B247" s="90" t="str">
        <f>IF(ISERROR(VLOOKUP(A247,Baukosten!$A$10:$F$1164,6,FALSE)),"",VLOOKUP(A247,Baukosten!$A$10:$F$1164,6,FALSE))</f>
        <v/>
      </c>
      <c r="C247" s="103" t="str">
        <f>IF(ISERROR(VLOOKUP(A247,Baukosten!$A$10:$F$1164,4,FALSE)),"",VLOOKUP(A247,Baukosten!$A$10:$F$1164,4,FALSE))</f>
        <v/>
      </c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  <c r="O247" s="109"/>
      <c r="P247" s="109"/>
      <c r="Q247" s="109"/>
      <c r="R247" s="109"/>
      <c r="S247" s="109"/>
      <c r="T247" s="109"/>
      <c r="U247" s="109"/>
      <c r="V247" s="109"/>
      <c r="W247" s="109"/>
      <c r="X247" s="109"/>
      <c r="Y247" s="111">
        <f t="shared" si="3"/>
        <v>0</v>
      </c>
      <c r="Z247" s="101"/>
    </row>
    <row r="248" spans="1:26" ht="13.5" thickBot="1" x14ac:dyDescent="0.25">
      <c r="A248" s="89">
        <v>247</v>
      </c>
      <c r="B248" s="90" t="str">
        <f>IF(ISERROR(VLOOKUP(A248,Baukosten!$A$10:$F$1164,6,FALSE)),"",VLOOKUP(A248,Baukosten!$A$10:$F$1164,6,FALSE))</f>
        <v/>
      </c>
      <c r="C248" s="103" t="str">
        <f>IF(ISERROR(VLOOKUP(A248,Baukosten!$A$10:$F$1164,4,FALSE)),"",VLOOKUP(A248,Baukosten!$A$10:$F$1164,4,FALSE))</f>
        <v/>
      </c>
      <c r="D248" s="109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  <c r="O248" s="109"/>
      <c r="P248" s="109"/>
      <c r="Q248" s="109"/>
      <c r="R248" s="109"/>
      <c r="S248" s="109"/>
      <c r="T248" s="109"/>
      <c r="U248" s="109"/>
      <c r="V248" s="109"/>
      <c r="W248" s="109"/>
      <c r="X248" s="109"/>
      <c r="Y248" s="111">
        <f t="shared" si="3"/>
        <v>0</v>
      </c>
      <c r="Z248" s="101"/>
    </row>
    <row r="249" spans="1:26" ht="13.5" thickBot="1" x14ac:dyDescent="0.25">
      <c r="A249" s="89">
        <v>248</v>
      </c>
      <c r="B249" s="90" t="str">
        <f>IF(ISERROR(VLOOKUP(A249,Baukosten!$A$10:$F$1164,6,FALSE)),"",VLOOKUP(A249,Baukosten!$A$10:$F$1164,6,FALSE))</f>
        <v/>
      </c>
      <c r="C249" s="103" t="str">
        <f>IF(ISERROR(VLOOKUP(A249,Baukosten!$A$10:$F$1164,4,FALSE)),"",VLOOKUP(A249,Baukosten!$A$10:$F$1164,4,FALSE))</f>
        <v/>
      </c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  <c r="O249" s="109"/>
      <c r="P249" s="109"/>
      <c r="Q249" s="109"/>
      <c r="R249" s="109"/>
      <c r="S249" s="109"/>
      <c r="T249" s="109"/>
      <c r="U249" s="109"/>
      <c r="V249" s="109"/>
      <c r="W249" s="109"/>
      <c r="X249" s="109"/>
      <c r="Y249" s="111">
        <f t="shared" si="3"/>
        <v>0</v>
      </c>
      <c r="Z249" s="101"/>
    </row>
    <row r="250" spans="1:26" ht="13.5" thickBot="1" x14ac:dyDescent="0.25">
      <c r="A250" s="89">
        <v>249</v>
      </c>
      <c r="B250" s="90" t="str">
        <f>IF(ISERROR(VLOOKUP(A250,Baukosten!$A$10:$F$1164,6,FALSE)),"",VLOOKUP(A250,Baukosten!$A$10:$F$1164,6,FALSE))</f>
        <v/>
      </c>
      <c r="C250" s="103" t="str">
        <f>IF(ISERROR(VLOOKUP(A250,Baukosten!$A$10:$F$1164,4,FALSE)),"",VLOOKUP(A250,Baukosten!$A$10:$F$1164,4,FALSE))</f>
        <v/>
      </c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  <c r="O250" s="109"/>
      <c r="P250" s="109"/>
      <c r="Q250" s="109"/>
      <c r="R250" s="109"/>
      <c r="S250" s="109"/>
      <c r="T250" s="109"/>
      <c r="U250" s="109"/>
      <c r="V250" s="109"/>
      <c r="W250" s="109"/>
      <c r="X250" s="109"/>
      <c r="Y250" s="111">
        <f t="shared" si="3"/>
        <v>0</v>
      </c>
      <c r="Z250" s="101"/>
    </row>
    <row r="251" spans="1:26" ht="13.5" thickBot="1" x14ac:dyDescent="0.25">
      <c r="A251" s="89">
        <v>250</v>
      </c>
      <c r="B251" s="90" t="str">
        <f>IF(ISERROR(VLOOKUP(A251,Baukosten!$A$10:$F$1164,6,FALSE)),"",VLOOKUP(A251,Baukosten!$A$10:$F$1164,6,FALSE))</f>
        <v/>
      </c>
      <c r="C251" s="103" t="str">
        <f>IF(ISERROR(VLOOKUP(A251,Baukosten!$A$10:$F$1164,4,FALSE)),"",VLOOKUP(A251,Baukosten!$A$10:$F$1164,4,FALSE))</f>
        <v/>
      </c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  <c r="O251" s="109"/>
      <c r="P251" s="109"/>
      <c r="Q251" s="109"/>
      <c r="R251" s="109"/>
      <c r="S251" s="109"/>
      <c r="T251" s="109"/>
      <c r="U251" s="109"/>
      <c r="V251" s="109"/>
      <c r="W251" s="109"/>
      <c r="X251" s="109"/>
      <c r="Y251" s="111">
        <f t="shared" si="3"/>
        <v>0</v>
      </c>
      <c r="Z251" s="101"/>
    </row>
    <row r="252" spans="1:26" ht="13.5" thickBot="1" x14ac:dyDescent="0.25">
      <c r="A252" s="89">
        <v>251</v>
      </c>
      <c r="B252" s="90" t="str">
        <f>IF(ISERROR(VLOOKUP(A252,Baukosten!$A$10:$F$1164,6,FALSE)),"",VLOOKUP(A252,Baukosten!$A$10:$F$1164,6,FALSE))</f>
        <v/>
      </c>
      <c r="C252" s="103" t="str">
        <f>IF(ISERROR(VLOOKUP(A252,Baukosten!$A$10:$F$1164,4,FALSE)),"",VLOOKUP(A252,Baukosten!$A$10:$F$1164,4,FALSE))</f>
        <v/>
      </c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  <c r="O252" s="109"/>
      <c r="P252" s="109"/>
      <c r="Q252" s="109"/>
      <c r="R252" s="109"/>
      <c r="S252" s="109"/>
      <c r="T252" s="109"/>
      <c r="U252" s="109"/>
      <c r="V252" s="109"/>
      <c r="W252" s="109"/>
      <c r="X252" s="109"/>
      <c r="Y252" s="111">
        <f t="shared" si="3"/>
        <v>0</v>
      </c>
      <c r="Z252" s="101"/>
    </row>
    <row r="253" spans="1:26" ht="13.5" thickBot="1" x14ac:dyDescent="0.25">
      <c r="A253" s="89">
        <v>252</v>
      </c>
      <c r="B253" s="90" t="str">
        <f>IF(ISERROR(VLOOKUP(A253,Baukosten!$A$10:$F$1164,6,FALSE)),"",VLOOKUP(A253,Baukosten!$A$10:$F$1164,6,FALSE))</f>
        <v/>
      </c>
      <c r="C253" s="103" t="str">
        <f>IF(ISERROR(VLOOKUP(A253,Baukosten!$A$10:$F$1164,4,FALSE)),"",VLOOKUP(A253,Baukosten!$A$10:$F$1164,4,FALSE))</f>
        <v/>
      </c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109"/>
      <c r="W253" s="109"/>
      <c r="X253" s="109"/>
      <c r="Y253" s="111">
        <f t="shared" si="3"/>
        <v>0</v>
      </c>
      <c r="Z253" s="101"/>
    </row>
    <row r="254" spans="1:26" ht="13.5" thickBot="1" x14ac:dyDescent="0.25">
      <c r="A254" s="89">
        <v>253</v>
      </c>
      <c r="B254" s="90" t="str">
        <f>IF(ISERROR(VLOOKUP(A254,Baukosten!$A$10:$F$1164,6,FALSE)),"",VLOOKUP(A254,Baukosten!$A$10:$F$1164,6,FALSE))</f>
        <v/>
      </c>
      <c r="C254" s="103" t="str">
        <f>IF(ISERROR(VLOOKUP(A254,Baukosten!$A$10:$F$1164,4,FALSE)),"",VLOOKUP(A254,Baukosten!$A$10:$F$1164,4,FALSE))</f>
        <v/>
      </c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109"/>
      <c r="W254" s="109"/>
      <c r="X254" s="109"/>
      <c r="Y254" s="111">
        <f t="shared" si="3"/>
        <v>0</v>
      </c>
      <c r="Z254" s="101"/>
    </row>
    <row r="255" spans="1:26" ht="13.5" thickBot="1" x14ac:dyDescent="0.25">
      <c r="A255" s="89">
        <v>254</v>
      </c>
      <c r="B255" s="90" t="str">
        <f>IF(ISERROR(VLOOKUP(A255,Baukosten!$A$10:$F$1164,6,FALSE)),"",VLOOKUP(A255,Baukosten!$A$10:$F$1164,6,FALSE))</f>
        <v/>
      </c>
      <c r="C255" s="103" t="str">
        <f>IF(ISERROR(VLOOKUP(A255,Baukosten!$A$10:$F$1164,4,FALSE)),"",VLOOKUP(A255,Baukosten!$A$10:$F$1164,4,FALSE))</f>
        <v/>
      </c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11">
        <f t="shared" si="3"/>
        <v>0</v>
      </c>
      <c r="Z255" s="101"/>
    </row>
    <row r="256" spans="1:26" ht="13.5" thickBot="1" x14ac:dyDescent="0.25">
      <c r="A256" s="89">
        <v>255</v>
      </c>
      <c r="B256" s="90" t="str">
        <f>IF(ISERROR(VLOOKUP(A256,Baukosten!$A$10:$F$1164,6,FALSE)),"",VLOOKUP(A256,Baukosten!$A$10:$F$1164,6,FALSE))</f>
        <v/>
      </c>
      <c r="C256" s="103" t="str">
        <f>IF(ISERROR(VLOOKUP(A256,Baukosten!$A$10:$F$1164,4,FALSE)),"",VLOOKUP(A256,Baukosten!$A$10:$F$1164,4,FALSE))</f>
        <v/>
      </c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  <c r="O256" s="109"/>
      <c r="P256" s="109"/>
      <c r="Q256" s="109"/>
      <c r="R256" s="109"/>
      <c r="S256" s="109"/>
      <c r="T256" s="109"/>
      <c r="U256" s="109"/>
      <c r="V256" s="109"/>
      <c r="W256" s="109"/>
      <c r="X256" s="109"/>
      <c r="Y256" s="111">
        <f t="shared" si="3"/>
        <v>0</v>
      </c>
      <c r="Z256" s="101"/>
    </row>
    <row r="257" spans="1:26" ht="13.5" thickBot="1" x14ac:dyDescent="0.25">
      <c r="A257" s="89">
        <v>256</v>
      </c>
      <c r="B257" s="90" t="str">
        <f>IF(ISERROR(VLOOKUP(A257,Baukosten!$A$10:$F$1164,6,FALSE)),"",VLOOKUP(A257,Baukosten!$A$10:$F$1164,6,FALSE))</f>
        <v/>
      </c>
      <c r="C257" s="103" t="str">
        <f>IF(ISERROR(VLOOKUP(A257,Baukosten!$A$10:$F$1164,4,FALSE)),"",VLOOKUP(A257,Baukosten!$A$10:$F$1164,4,FALSE))</f>
        <v/>
      </c>
      <c r="D257" s="109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11">
        <f t="shared" si="3"/>
        <v>0</v>
      </c>
      <c r="Z257" s="101"/>
    </row>
    <row r="258" spans="1:26" ht="13.5" thickBot="1" x14ac:dyDescent="0.25">
      <c r="A258" s="89">
        <v>257</v>
      </c>
      <c r="B258" s="90" t="str">
        <f>IF(ISERROR(VLOOKUP(A258,Baukosten!$A$10:$F$1164,6,FALSE)),"",VLOOKUP(A258,Baukosten!$A$10:$F$1164,6,FALSE))</f>
        <v/>
      </c>
      <c r="C258" s="103" t="str">
        <f>IF(ISERROR(VLOOKUP(A258,Baukosten!$A$10:$F$1164,4,FALSE)),"",VLOOKUP(A258,Baukosten!$A$10:$F$1164,4,FALSE))</f>
        <v/>
      </c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  <c r="O258" s="109"/>
      <c r="P258" s="109"/>
      <c r="Q258" s="109"/>
      <c r="R258" s="109"/>
      <c r="S258" s="109"/>
      <c r="T258" s="109"/>
      <c r="U258" s="109"/>
      <c r="V258" s="109"/>
      <c r="W258" s="109"/>
      <c r="X258" s="109"/>
      <c r="Y258" s="111">
        <f t="shared" si="3"/>
        <v>0</v>
      </c>
      <c r="Z258" s="101"/>
    </row>
    <row r="259" spans="1:26" ht="13.5" thickBot="1" x14ac:dyDescent="0.25">
      <c r="A259" s="89">
        <v>258</v>
      </c>
      <c r="B259" s="90" t="str">
        <f>IF(ISERROR(VLOOKUP(A259,Baukosten!$A$10:$F$1164,6,FALSE)),"",VLOOKUP(A259,Baukosten!$A$10:$F$1164,6,FALSE))</f>
        <v/>
      </c>
      <c r="C259" s="103" t="str">
        <f>IF(ISERROR(VLOOKUP(A259,Baukosten!$A$10:$F$1164,4,FALSE)),"",VLOOKUP(A259,Baukosten!$A$10:$F$1164,4,FALSE))</f>
        <v/>
      </c>
      <c r="D259" s="109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  <c r="O259" s="109"/>
      <c r="P259" s="109"/>
      <c r="Q259" s="109"/>
      <c r="R259" s="109"/>
      <c r="S259" s="109"/>
      <c r="T259" s="109"/>
      <c r="U259" s="109"/>
      <c r="V259" s="109"/>
      <c r="W259" s="109"/>
      <c r="X259" s="109"/>
      <c r="Y259" s="111">
        <f t="shared" ref="Y259:Y322" si="4">SUM(D259:X259)</f>
        <v>0</v>
      </c>
      <c r="Z259" s="101"/>
    </row>
    <row r="260" spans="1:26" ht="13.5" thickBot="1" x14ac:dyDescent="0.25">
      <c r="A260" s="89">
        <v>259</v>
      </c>
      <c r="B260" s="90" t="str">
        <f>IF(ISERROR(VLOOKUP(A260,Baukosten!$A$10:$F$1164,6,FALSE)),"",VLOOKUP(A260,Baukosten!$A$10:$F$1164,6,FALSE))</f>
        <v/>
      </c>
      <c r="C260" s="103" t="str">
        <f>IF(ISERROR(VLOOKUP(A260,Baukosten!$A$10:$F$1164,4,FALSE)),"",VLOOKUP(A260,Baukosten!$A$10:$F$1164,4,FALSE))</f>
        <v/>
      </c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  <c r="O260" s="109"/>
      <c r="P260" s="109"/>
      <c r="Q260" s="109"/>
      <c r="R260" s="109"/>
      <c r="S260" s="109"/>
      <c r="T260" s="109"/>
      <c r="U260" s="109"/>
      <c r="V260" s="109"/>
      <c r="W260" s="109"/>
      <c r="X260" s="109"/>
      <c r="Y260" s="111">
        <f t="shared" si="4"/>
        <v>0</v>
      </c>
      <c r="Z260" s="101"/>
    </row>
    <row r="261" spans="1:26" ht="13.5" thickBot="1" x14ac:dyDescent="0.25">
      <c r="A261" s="89">
        <v>260</v>
      </c>
      <c r="B261" s="90" t="str">
        <f>IF(ISERROR(VLOOKUP(A261,Baukosten!$A$10:$F$1164,6,FALSE)),"",VLOOKUP(A261,Baukosten!$A$10:$F$1164,6,FALSE))</f>
        <v/>
      </c>
      <c r="C261" s="103" t="str">
        <f>IF(ISERROR(VLOOKUP(A261,Baukosten!$A$10:$F$1164,4,FALSE)),"",VLOOKUP(A261,Baukosten!$A$10:$F$1164,4,FALSE))</f>
        <v/>
      </c>
      <c r="D261" s="109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109"/>
      <c r="W261" s="109"/>
      <c r="X261" s="109"/>
      <c r="Y261" s="111">
        <f t="shared" si="4"/>
        <v>0</v>
      </c>
      <c r="Z261" s="101"/>
    </row>
    <row r="262" spans="1:26" ht="13.5" thickBot="1" x14ac:dyDescent="0.25">
      <c r="A262" s="89">
        <v>261</v>
      </c>
      <c r="B262" s="90" t="str">
        <f>IF(ISERROR(VLOOKUP(A262,Baukosten!$A$10:$F$1164,6,FALSE)),"",VLOOKUP(A262,Baukosten!$A$10:$F$1164,6,FALSE))</f>
        <v/>
      </c>
      <c r="C262" s="103" t="str">
        <f>IF(ISERROR(VLOOKUP(A262,Baukosten!$A$10:$F$1164,4,FALSE)),"",VLOOKUP(A262,Baukosten!$A$10:$F$1164,4,FALSE))</f>
        <v/>
      </c>
      <c r="D262" s="109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109"/>
      <c r="W262" s="109"/>
      <c r="X262" s="109"/>
      <c r="Y262" s="111">
        <f t="shared" si="4"/>
        <v>0</v>
      </c>
      <c r="Z262" s="101"/>
    </row>
    <row r="263" spans="1:26" ht="13.5" thickBot="1" x14ac:dyDescent="0.25">
      <c r="A263" s="89">
        <v>262</v>
      </c>
      <c r="B263" s="90" t="str">
        <f>IF(ISERROR(VLOOKUP(A263,Baukosten!$A$10:$F$1164,6,FALSE)),"",VLOOKUP(A263,Baukosten!$A$10:$F$1164,6,FALSE))</f>
        <v/>
      </c>
      <c r="C263" s="103" t="str">
        <f>IF(ISERROR(VLOOKUP(A263,Baukosten!$A$10:$F$1164,4,FALSE)),"",VLOOKUP(A263,Baukosten!$A$10:$F$1164,4,FALSE))</f>
        <v/>
      </c>
      <c r="D263" s="109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  <c r="O263" s="109"/>
      <c r="P263" s="109"/>
      <c r="Q263" s="109"/>
      <c r="R263" s="109"/>
      <c r="S263" s="109"/>
      <c r="T263" s="109"/>
      <c r="U263" s="109"/>
      <c r="V263" s="109"/>
      <c r="W263" s="109"/>
      <c r="X263" s="109"/>
      <c r="Y263" s="111">
        <f t="shared" si="4"/>
        <v>0</v>
      </c>
      <c r="Z263" s="101"/>
    </row>
    <row r="264" spans="1:26" ht="13.5" thickBot="1" x14ac:dyDescent="0.25">
      <c r="A264" s="89">
        <v>263</v>
      </c>
      <c r="B264" s="90" t="str">
        <f>IF(ISERROR(VLOOKUP(A264,Baukosten!$A$10:$F$1164,6,FALSE)),"",VLOOKUP(A264,Baukosten!$A$10:$F$1164,6,FALSE))</f>
        <v/>
      </c>
      <c r="C264" s="103" t="str">
        <f>IF(ISERROR(VLOOKUP(A264,Baukosten!$A$10:$F$1164,4,FALSE)),"",VLOOKUP(A264,Baukosten!$A$10:$F$1164,4,FALSE))</f>
        <v/>
      </c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  <c r="O264" s="109"/>
      <c r="P264" s="109"/>
      <c r="Q264" s="109"/>
      <c r="R264" s="109"/>
      <c r="S264" s="109"/>
      <c r="T264" s="109"/>
      <c r="U264" s="109"/>
      <c r="V264" s="109"/>
      <c r="W264" s="109"/>
      <c r="X264" s="109"/>
      <c r="Y264" s="111">
        <f t="shared" si="4"/>
        <v>0</v>
      </c>
      <c r="Z264" s="101"/>
    </row>
    <row r="265" spans="1:26" ht="13.5" thickBot="1" x14ac:dyDescent="0.25">
      <c r="A265" s="89">
        <v>264</v>
      </c>
      <c r="B265" s="90" t="str">
        <f>IF(ISERROR(VLOOKUP(A265,Baukosten!$A$10:$F$1164,6,FALSE)),"",VLOOKUP(A265,Baukosten!$A$10:$F$1164,6,FALSE))</f>
        <v/>
      </c>
      <c r="C265" s="103" t="str">
        <f>IF(ISERROR(VLOOKUP(A265,Baukosten!$A$10:$F$1164,4,FALSE)),"",VLOOKUP(A265,Baukosten!$A$10:$F$1164,4,FALSE))</f>
        <v/>
      </c>
      <c r="D265" s="109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11">
        <f t="shared" si="4"/>
        <v>0</v>
      </c>
      <c r="Z265" s="101"/>
    </row>
    <row r="266" spans="1:26" ht="13.5" thickBot="1" x14ac:dyDescent="0.25">
      <c r="A266" s="89">
        <v>265</v>
      </c>
      <c r="B266" s="90" t="str">
        <f>IF(ISERROR(VLOOKUP(A266,Baukosten!$A$10:$F$1164,6,FALSE)),"",VLOOKUP(A266,Baukosten!$A$10:$F$1164,6,FALSE))</f>
        <v/>
      </c>
      <c r="C266" s="103" t="str">
        <f>IF(ISERROR(VLOOKUP(A266,Baukosten!$A$10:$F$1164,4,FALSE)),"",VLOOKUP(A266,Baukosten!$A$10:$F$1164,4,FALSE))</f>
        <v/>
      </c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11">
        <f t="shared" si="4"/>
        <v>0</v>
      </c>
      <c r="Z266" s="101"/>
    </row>
    <row r="267" spans="1:26" ht="13.5" thickBot="1" x14ac:dyDescent="0.25">
      <c r="A267" s="89">
        <v>266</v>
      </c>
      <c r="B267" s="90" t="str">
        <f>IF(ISERROR(VLOOKUP(A267,Baukosten!$A$10:$F$1164,6,FALSE)),"",VLOOKUP(A267,Baukosten!$A$10:$F$1164,6,FALSE))</f>
        <v/>
      </c>
      <c r="C267" s="103" t="str">
        <f>IF(ISERROR(VLOOKUP(A267,Baukosten!$A$10:$F$1164,4,FALSE)),"",VLOOKUP(A267,Baukosten!$A$10:$F$1164,4,FALSE))</f>
        <v/>
      </c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09"/>
      <c r="Q267" s="109"/>
      <c r="R267" s="109"/>
      <c r="S267" s="109"/>
      <c r="T267" s="109"/>
      <c r="U267" s="109"/>
      <c r="V267" s="109"/>
      <c r="W267" s="109"/>
      <c r="X267" s="109"/>
      <c r="Y267" s="111">
        <f t="shared" si="4"/>
        <v>0</v>
      </c>
      <c r="Z267" s="101"/>
    </row>
    <row r="268" spans="1:26" ht="13.5" thickBot="1" x14ac:dyDescent="0.25">
      <c r="A268" s="89">
        <v>267</v>
      </c>
      <c r="B268" s="90" t="str">
        <f>IF(ISERROR(VLOOKUP(A268,Baukosten!$A$10:$F$1164,6,FALSE)),"",VLOOKUP(A268,Baukosten!$A$10:$F$1164,6,FALSE))</f>
        <v/>
      </c>
      <c r="C268" s="103" t="str">
        <f>IF(ISERROR(VLOOKUP(A268,Baukosten!$A$10:$F$1164,4,FALSE)),"",VLOOKUP(A268,Baukosten!$A$10:$F$1164,4,FALSE))</f>
        <v/>
      </c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  <c r="O268" s="109"/>
      <c r="P268" s="109"/>
      <c r="Q268" s="109"/>
      <c r="R268" s="109"/>
      <c r="S268" s="109"/>
      <c r="T268" s="109"/>
      <c r="U268" s="109"/>
      <c r="V268" s="109"/>
      <c r="W268" s="109"/>
      <c r="X268" s="109"/>
      <c r="Y268" s="111">
        <f t="shared" si="4"/>
        <v>0</v>
      </c>
      <c r="Z268" s="101"/>
    </row>
    <row r="269" spans="1:26" ht="13.5" thickBot="1" x14ac:dyDescent="0.25">
      <c r="A269" s="89">
        <v>268</v>
      </c>
      <c r="B269" s="90" t="str">
        <f>IF(ISERROR(VLOOKUP(A269,Baukosten!$A$10:$F$1164,6,FALSE)),"",VLOOKUP(A269,Baukosten!$A$10:$F$1164,6,FALSE))</f>
        <v/>
      </c>
      <c r="C269" s="103" t="str">
        <f>IF(ISERROR(VLOOKUP(A269,Baukosten!$A$10:$F$1164,4,FALSE)),"",VLOOKUP(A269,Baukosten!$A$10:$F$1164,4,FALSE))</f>
        <v/>
      </c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  <c r="O269" s="109"/>
      <c r="P269" s="109"/>
      <c r="Q269" s="109"/>
      <c r="R269" s="109"/>
      <c r="S269" s="109"/>
      <c r="T269" s="109"/>
      <c r="U269" s="109"/>
      <c r="V269" s="109"/>
      <c r="W269" s="109"/>
      <c r="X269" s="109"/>
      <c r="Y269" s="111">
        <f t="shared" si="4"/>
        <v>0</v>
      </c>
      <c r="Z269" s="101"/>
    </row>
    <row r="270" spans="1:26" ht="13.5" thickBot="1" x14ac:dyDescent="0.25">
      <c r="A270" s="89">
        <v>269</v>
      </c>
      <c r="B270" s="90" t="str">
        <f>IF(ISERROR(VLOOKUP(A270,Baukosten!$A$10:$F$1164,6,FALSE)),"",VLOOKUP(A270,Baukosten!$A$10:$F$1164,6,FALSE))</f>
        <v/>
      </c>
      <c r="C270" s="103" t="str">
        <f>IF(ISERROR(VLOOKUP(A270,Baukosten!$A$10:$F$1164,4,FALSE)),"",VLOOKUP(A270,Baukosten!$A$10:$F$1164,4,FALSE))</f>
        <v/>
      </c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09"/>
      <c r="Q270" s="109"/>
      <c r="R270" s="109"/>
      <c r="S270" s="109"/>
      <c r="T270" s="109"/>
      <c r="U270" s="109"/>
      <c r="V270" s="109"/>
      <c r="W270" s="109"/>
      <c r="X270" s="109"/>
      <c r="Y270" s="111">
        <f t="shared" si="4"/>
        <v>0</v>
      </c>
      <c r="Z270" s="101"/>
    </row>
    <row r="271" spans="1:26" ht="13.5" thickBot="1" x14ac:dyDescent="0.25">
      <c r="A271" s="89">
        <v>270</v>
      </c>
      <c r="B271" s="90" t="str">
        <f>IF(ISERROR(VLOOKUP(A271,Baukosten!$A$10:$F$1164,6,FALSE)),"",VLOOKUP(A271,Baukosten!$A$10:$F$1164,6,FALSE))</f>
        <v/>
      </c>
      <c r="C271" s="103" t="str">
        <f>IF(ISERROR(VLOOKUP(A271,Baukosten!$A$10:$F$1164,4,FALSE)),"",VLOOKUP(A271,Baukosten!$A$10:$F$1164,4,FALSE))</f>
        <v/>
      </c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  <c r="O271" s="109"/>
      <c r="P271" s="109"/>
      <c r="Q271" s="109"/>
      <c r="R271" s="109"/>
      <c r="S271" s="109"/>
      <c r="T271" s="109"/>
      <c r="U271" s="109"/>
      <c r="V271" s="109"/>
      <c r="W271" s="109"/>
      <c r="X271" s="109"/>
      <c r="Y271" s="111">
        <f t="shared" si="4"/>
        <v>0</v>
      </c>
      <c r="Z271" s="101"/>
    </row>
    <row r="272" spans="1:26" ht="13.5" thickBot="1" x14ac:dyDescent="0.25">
      <c r="A272" s="89">
        <v>271</v>
      </c>
      <c r="B272" s="90" t="str">
        <f>IF(ISERROR(VLOOKUP(A272,Baukosten!$A$10:$F$1164,6,FALSE)),"",VLOOKUP(A272,Baukosten!$A$10:$F$1164,6,FALSE))</f>
        <v/>
      </c>
      <c r="C272" s="103" t="str">
        <f>IF(ISERROR(VLOOKUP(A272,Baukosten!$A$10:$F$1164,4,FALSE)),"",VLOOKUP(A272,Baukosten!$A$10:$F$1164,4,FALSE))</f>
        <v/>
      </c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  <c r="O272" s="109"/>
      <c r="P272" s="109"/>
      <c r="Q272" s="109"/>
      <c r="R272" s="109"/>
      <c r="S272" s="109"/>
      <c r="T272" s="109"/>
      <c r="U272" s="109"/>
      <c r="V272" s="109"/>
      <c r="W272" s="109"/>
      <c r="X272" s="109"/>
      <c r="Y272" s="111">
        <f t="shared" si="4"/>
        <v>0</v>
      </c>
      <c r="Z272" s="101"/>
    </row>
    <row r="273" spans="1:26" ht="13.5" thickBot="1" x14ac:dyDescent="0.25">
      <c r="A273" s="89">
        <v>272</v>
      </c>
      <c r="B273" s="90" t="str">
        <f>IF(ISERROR(VLOOKUP(A273,Baukosten!$A$10:$F$1164,6,FALSE)),"",VLOOKUP(A273,Baukosten!$A$10:$F$1164,6,FALSE))</f>
        <v/>
      </c>
      <c r="C273" s="103" t="str">
        <f>IF(ISERROR(VLOOKUP(A273,Baukosten!$A$10:$F$1164,4,FALSE)),"",VLOOKUP(A273,Baukosten!$A$10:$F$1164,4,FALSE))</f>
        <v/>
      </c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09"/>
      <c r="Q273" s="109"/>
      <c r="R273" s="109"/>
      <c r="S273" s="109"/>
      <c r="T273" s="109"/>
      <c r="U273" s="109"/>
      <c r="V273" s="109"/>
      <c r="W273" s="109"/>
      <c r="X273" s="109"/>
      <c r="Y273" s="111">
        <f t="shared" si="4"/>
        <v>0</v>
      </c>
      <c r="Z273" s="101"/>
    </row>
    <row r="274" spans="1:26" ht="13.5" thickBot="1" x14ac:dyDescent="0.25">
      <c r="A274" s="89">
        <v>273</v>
      </c>
      <c r="B274" s="90" t="str">
        <f>IF(ISERROR(VLOOKUP(A274,Baukosten!$A$10:$F$1164,6,FALSE)),"",VLOOKUP(A274,Baukosten!$A$10:$F$1164,6,FALSE))</f>
        <v/>
      </c>
      <c r="C274" s="103" t="str">
        <f>IF(ISERROR(VLOOKUP(A274,Baukosten!$A$10:$F$1164,4,FALSE)),"",VLOOKUP(A274,Baukosten!$A$10:$F$1164,4,FALSE))</f>
        <v/>
      </c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09"/>
      <c r="S274" s="109"/>
      <c r="T274" s="109"/>
      <c r="U274" s="109"/>
      <c r="V274" s="109"/>
      <c r="W274" s="109"/>
      <c r="X274" s="109"/>
      <c r="Y274" s="111">
        <f t="shared" si="4"/>
        <v>0</v>
      </c>
      <c r="Z274" s="101"/>
    </row>
    <row r="275" spans="1:26" ht="13.5" thickBot="1" x14ac:dyDescent="0.25">
      <c r="A275" s="89">
        <v>274</v>
      </c>
      <c r="B275" s="90" t="str">
        <f>IF(ISERROR(VLOOKUP(A275,Baukosten!$A$10:$F$1164,6,FALSE)),"",VLOOKUP(A275,Baukosten!$A$10:$F$1164,6,FALSE))</f>
        <v/>
      </c>
      <c r="C275" s="103" t="str">
        <f>IF(ISERROR(VLOOKUP(A275,Baukosten!$A$10:$F$1164,4,FALSE)),"",VLOOKUP(A275,Baukosten!$A$10:$F$1164,4,FALSE))</f>
        <v/>
      </c>
      <c r="D275" s="109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  <c r="O275" s="109"/>
      <c r="P275" s="109"/>
      <c r="Q275" s="109"/>
      <c r="R275" s="109"/>
      <c r="S275" s="109"/>
      <c r="T275" s="109"/>
      <c r="U275" s="109"/>
      <c r="V275" s="109"/>
      <c r="W275" s="109"/>
      <c r="X275" s="109"/>
      <c r="Y275" s="111">
        <f t="shared" si="4"/>
        <v>0</v>
      </c>
      <c r="Z275" s="101"/>
    </row>
    <row r="276" spans="1:26" ht="13.5" thickBot="1" x14ac:dyDescent="0.25">
      <c r="A276" s="89">
        <v>275</v>
      </c>
      <c r="B276" s="90" t="str">
        <f>IF(ISERROR(VLOOKUP(A276,Baukosten!$A$10:$F$1164,6,FALSE)),"",VLOOKUP(A276,Baukosten!$A$10:$F$1164,6,FALSE))</f>
        <v/>
      </c>
      <c r="C276" s="103" t="str">
        <f>IF(ISERROR(VLOOKUP(A276,Baukosten!$A$10:$F$1164,4,FALSE)),"",VLOOKUP(A276,Baukosten!$A$10:$F$1164,4,FALSE))</f>
        <v/>
      </c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  <c r="O276" s="109"/>
      <c r="P276" s="109"/>
      <c r="Q276" s="109"/>
      <c r="R276" s="109"/>
      <c r="S276" s="109"/>
      <c r="T276" s="109"/>
      <c r="U276" s="109"/>
      <c r="V276" s="109"/>
      <c r="W276" s="109"/>
      <c r="X276" s="109"/>
      <c r="Y276" s="111">
        <f t="shared" si="4"/>
        <v>0</v>
      </c>
      <c r="Z276" s="101"/>
    </row>
    <row r="277" spans="1:26" ht="13.5" thickBot="1" x14ac:dyDescent="0.25">
      <c r="A277" s="89">
        <v>276</v>
      </c>
      <c r="B277" s="90" t="str">
        <f>IF(ISERROR(VLOOKUP(A277,Baukosten!$A$10:$F$1164,6,FALSE)),"",VLOOKUP(A277,Baukosten!$A$10:$F$1164,6,FALSE))</f>
        <v/>
      </c>
      <c r="C277" s="103" t="str">
        <f>IF(ISERROR(VLOOKUP(A277,Baukosten!$A$10:$F$1164,4,FALSE)),"",VLOOKUP(A277,Baukosten!$A$10:$F$1164,4,FALSE))</f>
        <v/>
      </c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11">
        <f t="shared" si="4"/>
        <v>0</v>
      </c>
      <c r="Z277" s="101"/>
    </row>
    <row r="278" spans="1:26" ht="13.5" thickBot="1" x14ac:dyDescent="0.25">
      <c r="A278" s="89">
        <v>277</v>
      </c>
      <c r="B278" s="90" t="str">
        <f>IF(ISERROR(VLOOKUP(A278,Baukosten!$A$10:$F$1164,6,FALSE)),"",VLOOKUP(A278,Baukosten!$A$10:$F$1164,6,FALSE))</f>
        <v/>
      </c>
      <c r="C278" s="103" t="str">
        <f>IF(ISERROR(VLOOKUP(A278,Baukosten!$A$10:$F$1164,4,FALSE)),"",VLOOKUP(A278,Baukosten!$A$10:$F$1164,4,FALSE))</f>
        <v/>
      </c>
      <c r="D278" s="109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11">
        <f t="shared" si="4"/>
        <v>0</v>
      </c>
      <c r="Z278" s="101"/>
    </row>
    <row r="279" spans="1:26" ht="13.5" thickBot="1" x14ac:dyDescent="0.25">
      <c r="A279" s="89">
        <v>278</v>
      </c>
      <c r="B279" s="90" t="str">
        <f>IF(ISERROR(VLOOKUP(A279,Baukosten!$A$10:$F$1164,6,FALSE)),"",VLOOKUP(A279,Baukosten!$A$10:$F$1164,6,FALSE))</f>
        <v/>
      </c>
      <c r="C279" s="103" t="str">
        <f>IF(ISERROR(VLOOKUP(A279,Baukosten!$A$10:$F$1164,4,FALSE)),"",VLOOKUP(A279,Baukosten!$A$10:$F$1164,4,FALSE))</f>
        <v/>
      </c>
      <c r="D279" s="109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11">
        <f t="shared" si="4"/>
        <v>0</v>
      </c>
      <c r="Z279" s="101"/>
    </row>
    <row r="280" spans="1:26" ht="13.5" thickBot="1" x14ac:dyDescent="0.25">
      <c r="A280" s="89">
        <v>279</v>
      </c>
      <c r="B280" s="90" t="str">
        <f>IF(ISERROR(VLOOKUP(A280,Baukosten!$A$10:$F$1164,6,FALSE)),"",VLOOKUP(A280,Baukosten!$A$10:$F$1164,6,FALSE))</f>
        <v/>
      </c>
      <c r="C280" s="103" t="str">
        <f>IF(ISERROR(VLOOKUP(A280,Baukosten!$A$10:$F$1164,4,FALSE)),"",VLOOKUP(A280,Baukosten!$A$10:$F$1164,4,FALSE))</f>
        <v/>
      </c>
      <c r="D280" s="109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11">
        <f t="shared" si="4"/>
        <v>0</v>
      </c>
      <c r="Z280" s="101"/>
    </row>
    <row r="281" spans="1:26" ht="13.5" thickBot="1" x14ac:dyDescent="0.25">
      <c r="A281" s="89">
        <v>280</v>
      </c>
      <c r="B281" s="90" t="str">
        <f>IF(ISERROR(VLOOKUP(A281,Baukosten!$A$10:$F$1164,6,FALSE)),"",VLOOKUP(A281,Baukosten!$A$10:$F$1164,6,FALSE))</f>
        <v/>
      </c>
      <c r="C281" s="103" t="str">
        <f>IF(ISERROR(VLOOKUP(A281,Baukosten!$A$10:$F$1164,4,FALSE)),"",VLOOKUP(A281,Baukosten!$A$10:$F$1164,4,FALSE))</f>
        <v/>
      </c>
      <c r="D281" s="109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109"/>
      <c r="W281" s="109"/>
      <c r="X281" s="109"/>
      <c r="Y281" s="111">
        <f t="shared" si="4"/>
        <v>0</v>
      </c>
      <c r="Z281" s="101"/>
    </row>
    <row r="282" spans="1:26" ht="13.5" thickBot="1" x14ac:dyDescent="0.25">
      <c r="A282" s="89">
        <v>281</v>
      </c>
      <c r="B282" s="90" t="str">
        <f>IF(ISERROR(VLOOKUP(A282,Baukosten!$A$10:$F$1164,6,FALSE)),"",VLOOKUP(A282,Baukosten!$A$10:$F$1164,6,FALSE))</f>
        <v/>
      </c>
      <c r="C282" s="103" t="str">
        <f>IF(ISERROR(VLOOKUP(A282,Baukosten!$A$10:$F$1164,4,FALSE)),"",VLOOKUP(A282,Baukosten!$A$10:$F$1164,4,FALSE))</f>
        <v/>
      </c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11">
        <f t="shared" si="4"/>
        <v>0</v>
      </c>
      <c r="Z282" s="101"/>
    </row>
    <row r="283" spans="1:26" ht="13.5" thickBot="1" x14ac:dyDescent="0.25">
      <c r="A283" s="89">
        <v>282</v>
      </c>
      <c r="B283" s="90" t="str">
        <f>IF(ISERROR(VLOOKUP(A283,Baukosten!$A$10:$F$1164,6,FALSE)),"",VLOOKUP(A283,Baukosten!$A$10:$F$1164,6,FALSE))</f>
        <v/>
      </c>
      <c r="C283" s="103" t="str">
        <f>IF(ISERROR(VLOOKUP(A283,Baukosten!$A$10:$F$1164,4,FALSE)),"",VLOOKUP(A283,Baukosten!$A$10:$F$1164,4,FALSE))</f>
        <v/>
      </c>
      <c r="D283" s="109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11">
        <f t="shared" si="4"/>
        <v>0</v>
      </c>
      <c r="Z283" s="101"/>
    </row>
    <row r="284" spans="1:26" ht="13.5" thickBot="1" x14ac:dyDescent="0.25">
      <c r="A284" s="89">
        <v>283</v>
      </c>
      <c r="B284" s="90" t="str">
        <f>IF(ISERROR(VLOOKUP(A284,Baukosten!$A$10:$F$1164,6,FALSE)),"",VLOOKUP(A284,Baukosten!$A$10:$F$1164,6,FALSE))</f>
        <v/>
      </c>
      <c r="C284" s="103" t="str">
        <f>IF(ISERROR(VLOOKUP(A284,Baukosten!$A$10:$F$1164,4,FALSE)),"",VLOOKUP(A284,Baukosten!$A$10:$F$1164,4,FALSE))</f>
        <v/>
      </c>
      <c r="D284" s="109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11">
        <f t="shared" si="4"/>
        <v>0</v>
      </c>
      <c r="Z284" s="101"/>
    </row>
    <row r="285" spans="1:26" ht="13.5" thickBot="1" x14ac:dyDescent="0.25">
      <c r="A285" s="89">
        <v>284</v>
      </c>
      <c r="B285" s="90" t="str">
        <f>IF(ISERROR(VLOOKUP(A285,Baukosten!$A$10:$F$1164,6,FALSE)),"",VLOOKUP(A285,Baukosten!$A$10:$F$1164,6,FALSE))</f>
        <v/>
      </c>
      <c r="C285" s="103" t="str">
        <f>IF(ISERROR(VLOOKUP(A285,Baukosten!$A$10:$F$1164,4,FALSE)),"",VLOOKUP(A285,Baukosten!$A$10:$F$1164,4,FALSE))</f>
        <v/>
      </c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11">
        <f t="shared" si="4"/>
        <v>0</v>
      </c>
      <c r="Z285" s="101"/>
    </row>
    <row r="286" spans="1:26" ht="13.5" thickBot="1" x14ac:dyDescent="0.25">
      <c r="A286" s="89">
        <v>285</v>
      </c>
      <c r="B286" s="90" t="str">
        <f>IF(ISERROR(VLOOKUP(A286,Baukosten!$A$10:$F$1164,6,FALSE)),"",VLOOKUP(A286,Baukosten!$A$10:$F$1164,6,FALSE))</f>
        <v/>
      </c>
      <c r="C286" s="103" t="str">
        <f>IF(ISERROR(VLOOKUP(A286,Baukosten!$A$10:$F$1164,4,FALSE)),"",VLOOKUP(A286,Baukosten!$A$10:$F$1164,4,FALSE))</f>
        <v/>
      </c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11">
        <f t="shared" si="4"/>
        <v>0</v>
      </c>
      <c r="Z286" s="101"/>
    </row>
    <row r="287" spans="1:26" ht="13.5" thickBot="1" x14ac:dyDescent="0.25">
      <c r="A287" s="89">
        <v>286</v>
      </c>
      <c r="B287" s="90" t="str">
        <f>IF(ISERROR(VLOOKUP(A287,Baukosten!$A$10:$F$1164,6,FALSE)),"",VLOOKUP(A287,Baukosten!$A$10:$F$1164,6,FALSE))</f>
        <v/>
      </c>
      <c r="C287" s="103" t="str">
        <f>IF(ISERROR(VLOOKUP(A287,Baukosten!$A$10:$F$1164,4,FALSE)),"",VLOOKUP(A287,Baukosten!$A$10:$F$1164,4,FALSE))</f>
        <v/>
      </c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11">
        <f t="shared" si="4"/>
        <v>0</v>
      </c>
      <c r="Z287" s="101"/>
    </row>
    <row r="288" spans="1:26" ht="13.5" thickBot="1" x14ac:dyDescent="0.25">
      <c r="A288" s="89">
        <v>287</v>
      </c>
      <c r="B288" s="90" t="str">
        <f>IF(ISERROR(VLOOKUP(A288,Baukosten!$A$10:$F$1164,6,FALSE)),"",VLOOKUP(A288,Baukosten!$A$10:$F$1164,6,FALSE))</f>
        <v/>
      </c>
      <c r="C288" s="103" t="str">
        <f>IF(ISERROR(VLOOKUP(A288,Baukosten!$A$10:$F$1164,4,FALSE)),"",VLOOKUP(A288,Baukosten!$A$10:$F$1164,4,FALSE))</f>
        <v/>
      </c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109"/>
      <c r="W288" s="109"/>
      <c r="X288" s="109"/>
      <c r="Y288" s="111">
        <f t="shared" si="4"/>
        <v>0</v>
      </c>
      <c r="Z288" s="101"/>
    </row>
    <row r="289" spans="1:26" ht="13.5" thickBot="1" x14ac:dyDescent="0.25">
      <c r="A289" s="89">
        <v>288</v>
      </c>
      <c r="B289" s="90" t="str">
        <f>IF(ISERROR(VLOOKUP(A289,Baukosten!$A$10:$F$1164,6,FALSE)),"",VLOOKUP(A289,Baukosten!$A$10:$F$1164,6,FALSE))</f>
        <v/>
      </c>
      <c r="C289" s="103" t="str">
        <f>IF(ISERROR(VLOOKUP(A289,Baukosten!$A$10:$F$1164,4,FALSE)),"",VLOOKUP(A289,Baukosten!$A$10:$F$1164,4,FALSE))</f>
        <v/>
      </c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109"/>
      <c r="W289" s="109"/>
      <c r="X289" s="109"/>
      <c r="Y289" s="111">
        <f t="shared" si="4"/>
        <v>0</v>
      </c>
      <c r="Z289" s="101"/>
    </row>
    <row r="290" spans="1:26" ht="13.5" thickBot="1" x14ac:dyDescent="0.25">
      <c r="A290" s="89">
        <v>289</v>
      </c>
      <c r="B290" s="90" t="str">
        <f>IF(ISERROR(VLOOKUP(A290,Baukosten!$A$10:$F$1164,6,FALSE)),"",VLOOKUP(A290,Baukosten!$A$10:$F$1164,6,FALSE))</f>
        <v/>
      </c>
      <c r="C290" s="103" t="str">
        <f>IF(ISERROR(VLOOKUP(A290,Baukosten!$A$10:$F$1164,4,FALSE)),"",VLOOKUP(A290,Baukosten!$A$10:$F$1164,4,FALSE))</f>
        <v/>
      </c>
      <c r="D290" s="109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  <c r="O290" s="109"/>
      <c r="P290" s="109"/>
      <c r="Q290" s="109"/>
      <c r="R290" s="109"/>
      <c r="S290" s="109"/>
      <c r="T290" s="109"/>
      <c r="U290" s="109"/>
      <c r="V290" s="109"/>
      <c r="W290" s="109"/>
      <c r="X290" s="109"/>
      <c r="Y290" s="111">
        <f t="shared" si="4"/>
        <v>0</v>
      </c>
      <c r="Z290" s="101"/>
    </row>
    <row r="291" spans="1:26" ht="13.5" thickBot="1" x14ac:dyDescent="0.25">
      <c r="A291" s="89">
        <v>290</v>
      </c>
      <c r="B291" s="90" t="str">
        <f>IF(ISERROR(VLOOKUP(A291,Baukosten!$A$10:$F$1164,6,FALSE)),"",VLOOKUP(A291,Baukosten!$A$10:$F$1164,6,FALSE))</f>
        <v/>
      </c>
      <c r="C291" s="103" t="str">
        <f>IF(ISERROR(VLOOKUP(A291,Baukosten!$A$10:$F$1164,4,FALSE)),"",VLOOKUP(A291,Baukosten!$A$10:$F$1164,4,FALSE))</f>
        <v/>
      </c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  <c r="O291" s="109"/>
      <c r="P291" s="109"/>
      <c r="Q291" s="109"/>
      <c r="R291" s="109"/>
      <c r="S291" s="109"/>
      <c r="T291" s="109"/>
      <c r="U291" s="109"/>
      <c r="V291" s="109"/>
      <c r="W291" s="109"/>
      <c r="X291" s="109"/>
      <c r="Y291" s="111">
        <f t="shared" si="4"/>
        <v>0</v>
      </c>
      <c r="Z291" s="101"/>
    </row>
    <row r="292" spans="1:26" ht="13.5" thickBot="1" x14ac:dyDescent="0.25">
      <c r="A292" s="89">
        <v>291</v>
      </c>
      <c r="B292" s="90" t="str">
        <f>IF(ISERROR(VLOOKUP(A292,Baukosten!$A$10:$F$1164,6,FALSE)),"",VLOOKUP(A292,Baukosten!$A$10:$F$1164,6,FALSE))</f>
        <v/>
      </c>
      <c r="C292" s="103" t="str">
        <f>IF(ISERROR(VLOOKUP(A292,Baukosten!$A$10:$F$1164,4,FALSE)),"",VLOOKUP(A292,Baukosten!$A$10:$F$1164,4,FALSE))</f>
        <v/>
      </c>
      <c r="D292" s="109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  <c r="O292" s="109"/>
      <c r="P292" s="109"/>
      <c r="Q292" s="109"/>
      <c r="R292" s="109"/>
      <c r="S292" s="109"/>
      <c r="T292" s="109"/>
      <c r="U292" s="109"/>
      <c r="V292" s="109"/>
      <c r="W292" s="109"/>
      <c r="X292" s="109"/>
      <c r="Y292" s="111">
        <f t="shared" si="4"/>
        <v>0</v>
      </c>
      <c r="Z292" s="101"/>
    </row>
    <row r="293" spans="1:26" ht="13.5" thickBot="1" x14ac:dyDescent="0.25">
      <c r="A293" s="89">
        <v>292</v>
      </c>
      <c r="B293" s="90" t="str">
        <f>IF(ISERROR(VLOOKUP(A293,Baukosten!$A$10:$F$1164,6,FALSE)),"",VLOOKUP(A293,Baukosten!$A$10:$F$1164,6,FALSE))</f>
        <v/>
      </c>
      <c r="C293" s="103" t="str">
        <f>IF(ISERROR(VLOOKUP(A293,Baukosten!$A$10:$F$1164,4,FALSE)),"",VLOOKUP(A293,Baukosten!$A$10:$F$1164,4,FALSE))</f>
        <v/>
      </c>
      <c r="D293" s="109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  <c r="O293" s="109"/>
      <c r="P293" s="109"/>
      <c r="Q293" s="109"/>
      <c r="R293" s="109"/>
      <c r="S293" s="109"/>
      <c r="T293" s="109"/>
      <c r="U293" s="109"/>
      <c r="V293" s="109"/>
      <c r="W293" s="109"/>
      <c r="X293" s="109"/>
      <c r="Y293" s="111">
        <f t="shared" si="4"/>
        <v>0</v>
      </c>
      <c r="Z293" s="101"/>
    </row>
    <row r="294" spans="1:26" ht="13.5" thickBot="1" x14ac:dyDescent="0.25">
      <c r="A294" s="89">
        <v>293</v>
      </c>
      <c r="B294" s="90" t="str">
        <f>IF(ISERROR(VLOOKUP(A294,Baukosten!$A$10:$F$1164,6,FALSE)),"",VLOOKUP(A294,Baukosten!$A$10:$F$1164,6,FALSE))</f>
        <v/>
      </c>
      <c r="C294" s="103" t="str">
        <f>IF(ISERROR(VLOOKUP(A294,Baukosten!$A$10:$F$1164,4,FALSE)),"",VLOOKUP(A294,Baukosten!$A$10:$F$1164,4,FALSE))</f>
        <v/>
      </c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  <c r="O294" s="109"/>
      <c r="P294" s="109"/>
      <c r="Q294" s="109"/>
      <c r="R294" s="109"/>
      <c r="S294" s="109"/>
      <c r="T294" s="109"/>
      <c r="U294" s="109"/>
      <c r="V294" s="109"/>
      <c r="W294" s="109"/>
      <c r="X294" s="109"/>
      <c r="Y294" s="111">
        <f t="shared" si="4"/>
        <v>0</v>
      </c>
      <c r="Z294" s="101"/>
    </row>
    <row r="295" spans="1:26" ht="13.5" thickBot="1" x14ac:dyDescent="0.25">
      <c r="A295" s="89">
        <v>294</v>
      </c>
      <c r="B295" s="90" t="str">
        <f>IF(ISERROR(VLOOKUP(A295,Baukosten!$A$10:$F$1164,6,FALSE)),"",VLOOKUP(A295,Baukosten!$A$10:$F$1164,6,FALSE))</f>
        <v/>
      </c>
      <c r="C295" s="103" t="str">
        <f>IF(ISERROR(VLOOKUP(A295,Baukosten!$A$10:$F$1164,4,FALSE)),"",VLOOKUP(A295,Baukosten!$A$10:$F$1164,4,FALSE))</f>
        <v/>
      </c>
      <c r="D295" s="109"/>
      <c r="E295" s="109"/>
      <c r="F295" s="109"/>
      <c r="G295" s="109"/>
      <c r="H295" s="109"/>
      <c r="I295" s="109"/>
      <c r="J295" s="109"/>
      <c r="K295" s="109"/>
      <c r="L295" s="109"/>
      <c r="M295" s="109"/>
      <c r="N295" s="109"/>
      <c r="O295" s="109"/>
      <c r="P295" s="109"/>
      <c r="Q295" s="109"/>
      <c r="R295" s="109"/>
      <c r="S295" s="109"/>
      <c r="T295" s="109"/>
      <c r="U295" s="109"/>
      <c r="V295" s="109"/>
      <c r="W295" s="109"/>
      <c r="X295" s="109"/>
      <c r="Y295" s="111">
        <f t="shared" si="4"/>
        <v>0</v>
      </c>
      <c r="Z295" s="101"/>
    </row>
    <row r="296" spans="1:26" ht="13.5" thickBot="1" x14ac:dyDescent="0.25">
      <c r="A296" s="89">
        <v>295</v>
      </c>
      <c r="B296" s="90" t="str">
        <f>IF(ISERROR(VLOOKUP(A296,Baukosten!$A$10:$F$1164,6,FALSE)),"",VLOOKUP(A296,Baukosten!$A$10:$F$1164,6,FALSE))</f>
        <v/>
      </c>
      <c r="C296" s="103" t="str">
        <f>IF(ISERROR(VLOOKUP(A296,Baukosten!$A$10:$F$1164,4,FALSE)),"",VLOOKUP(A296,Baukosten!$A$10:$F$1164,4,FALSE))</f>
        <v/>
      </c>
      <c r="D296" s="109"/>
      <c r="E296" s="109"/>
      <c r="F296" s="109"/>
      <c r="G296" s="109"/>
      <c r="H296" s="109"/>
      <c r="I296" s="109"/>
      <c r="J296" s="109"/>
      <c r="K296" s="109"/>
      <c r="L296" s="109"/>
      <c r="M296" s="109"/>
      <c r="N296" s="109"/>
      <c r="O296" s="109"/>
      <c r="P296" s="109"/>
      <c r="Q296" s="109"/>
      <c r="R296" s="109"/>
      <c r="S296" s="109"/>
      <c r="T296" s="109"/>
      <c r="U296" s="109"/>
      <c r="V296" s="109"/>
      <c r="W296" s="109"/>
      <c r="X296" s="109"/>
      <c r="Y296" s="111">
        <f t="shared" si="4"/>
        <v>0</v>
      </c>
      <c r="Z296" s="101"/>
    </row>
    <row r="297" spans="1:26" ht="13.5" thickBot="1" x14ac:dyDescent="0.25">
      <c r="A297" s="89">
        <v>296</v>
      </c>
      <c r="B297" s="90" t="str">
        <f>IF(ISERROR(VLOOKUP(A297,Baukosten!$A$10:$F$1164,6,FALSE)),"",VLOOKUP(A297,Baukosten!$A$10:$F$1164,6,FALSE))</f>
        <v/>
      </c>
      <c r="C297" s="103" t="str">
        <f>IF(ISERROR(VLOOKUP(A297,Baukosten!$A$10:$F$1164,4,FALSE)),"",VLOOKUP(A297,Baukosten!$A$10:$F$1164,4,FALSE))</f>
        <v/>
      </c>
      <c r="D297" s="109"/>
      <c r="E297" s="109"/>
      <c r="F297" s="109"/>
      <c r="G297" s="109"/>
      <c r="H297" s="109"/>
      <c r="I297" s="109"/>
      <c r="J297" s="109"/>
      <c r="K297" s="109"/>
      <c r="L297" s="109"/>
      <c r="M297" s="109"/>
      <c r="N297" s="109"/>
      <c r="O297" s="109"/>
      <c r="P297" s="109"/>
      <c r="Q297" s="109"/>
      <c r="R297" s="109"/>
      <c r="S297" s="109"/>
      <c r="T297" s="109"/>
      <c r="U297" s="109"/>
      <c r="V297" s="109"/>
      <c r="W297" s="109"/>
      <c r="X297" s="109"/>
      <c r="Y297" s="111">
        <f t="shared" si="4"/>
        <v>0</v>
      </c>
      <c r="Z297" s="101"/>
    </row>
    <row r="298" spans="1:26" ht="13.5" thickBot="1" x14ac:dyDescent="0.25">
      <c r="A298" s="89">
        <v>297</v>
      </c>
      <c r="B298" s="90" t="str">
        <f>IF(ISERROR(VLOOKUP(A298,Baukosten!$A$10:$F$1164,6,FALSE)),"",VLOOKUP(A298,Baukosten!$A$10:$F$1164,6,FALSE))</f>
        <v/>
      </c>
      <c r="C298" s="103" t="str">
        <f>IF(ISERROR(VLOOKUP(A298,Baukosten!$A$10:$F$1164,4,FALSE)),"",VLOOKUP(A298,Baukosten!$A$10:$F$1164,4,FALSE))</f>
        <v/>
      </c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  <c r="O298" s="109"/>
      <c r="P298" s="109"/>
      <c r="Q298" s="109"/>
      <c r="R298" s="109"/>
      <c r="S298" s="109"/>
      <c r="T298" s="109"/>
      <c r="U298" s="109"/>
      <c r="V298" s="109"/>
      <c r="W298" s="109"/>
      <c r="X298" s="109"/>
      <c r="Y298" s="111">
        <f t="shared" si="4"/>
        <v>0</v>
      </c>
      <c r="Z298" s="101"/>
    </row>
    <row r="299" spans="1:26" ht="13.5" thickBot="1" x14ac:dyDescent="0.25">
      <c r="A299" s="89">
        <v>298</v>
      </c>
      <c r="B299" s="90" t="str">
        <f>IF(ISERROR(VLOOKUP(A299,Baukosten!$A$10:$F$1164,6,FALSE)),"",VLOOKUP(A299,Baukosten!$A$10:$F$1164,6,FALSE))</f>
        <v/>
      </c>
      <c r="C299" s="103" t="str">
        <f>IF(ISERROR(VLOOKUP(A299,Baukosten!$A$10:$F$1164,4,FALSE)),"",VLOOKUP(A299,Baukosten!$A$10:$F$1164,4,FALSE))</f>
        <v/>
      </c>
      <c r="D299" s="109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  <c r="O299" s="109"/>
      <c r="P299" s="109"/>
      <c r="Q299" s="109"/>
      <c r="R299" s="109"/>
      <c r="S299" s="109"/>
      <c r="T299" s="109"/>
      <c r="U299" s="109"/>
      <c r="V299" s="109"/>
      <c r="W299" s="109"/>
      <c r="X299" s="109"/>
      <c r="Y299" s="111">
        <f t="shared" si="4"/>
        <v>0</v>
      </c>
      <c r="Z299" s="101"/>
    </row>
    <row r="300" spans="1:26" ht="13.5" thickBot="1" x14ac:dyDescent="0.25">
      <c r="A300" s="89">
        <v>299</v>
      </c>
      <c r="B300" s="90" t="str">
        <f>IF(ISERROR(VLOOKUP(A300,Baukosten!$A$10:$F$1164,6,FALSE)),"",VLOOKUP(A300,Baukosten!$A$10:$F$1164,6,FALSE))</f>
        <v/>
      </c>
      <c r="C300" s="103" t="str">
        <f>IF(ISERROR(VLOOKUP(A300,Baukosten!$A$10:$F$1164,4,FALSE)),"",VLOOKUP(A300,Baukosten!$A$10:$F$1164,4,FALSE))</f>
        <v/>
      </c>
      <c r="D300" s="109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  <c r="O300" s="109"/>
      <c r="P300" s="109"/>
      <c r="Q300" s="109"/>
      <c r="R300" s="109"/>
      <c r="S300" s="109"/>
      <c r="T300" s="109"/>
      <c r="U300" s="109"/>
      <c r="V300" s="109"/>
      <c r="W300" s="109"/>
      <c r="X300" s="109"/>
      <c r="Y300" s="111">
        <f t="shared" si="4"/>
        <v>0</v>
      </c>
      <c r="Z300" s="101"/>
    </row>
    <row r="301" spans="1:26" ht="13.5" thickBot="1" x14ac:dyDescent="0.25">
      <c r="A301" s="89">
        <v>300</v>
      </c>
      <c r="B301" s="90" t="str">
        <f>IF(ISERROR(VLOOKUP(A301,Baukosten!$A$10:$F$1164,6,FALSE)),"",VLOOKUP(A301,Baukosten!$A$10:$F$1164,6,FALSE))</f>
        <v/>
      </c>
      <c r="C301" s="103" t="str">
        <f>IF(ISERROR(VLOOKUP(A301,Baukosten!$A$10:$F$1164,4,FALSE)),"",VLOOKUP(A301,Baukosten!$A$10:$F$1164,4,FALSE))</f>
        <v/>
      </c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11">
        <f t="shared" si="4"/>
        <v>0</v>
      </c>
      <c r="Z301" s="101"/>
    </row>
    <row r="302" spans="1:26" ht="13.5" thickBot="1" x14ac:dyDescent="0.25">
      <c r="A302" s="89">
        <v>301</v>
      </c>
      <c r="B302" s="90" t="str">
        <f>IF(ISERROR(VLOOKUP(A302,Baukosten!$A$10:$F$1164,6,FALSE)),"",VLOOKUP(A302,Baukosten!$A$10:$F$1164,6,FALSE))</f>
        <v/>
      </c>
      <c r="C302" s="103" t="str">
        <f>IF(ISERROR(VLOOKUP(A302,Baukosten!$A$10:$F$1164,4,FALSE)),"",VLOOKUP(A302,Baukosten!$A$10:$F$1164,4,FALSE))</f>
        <v/>
      </c>
      <c r="D302" s="109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11">
        <f t="shared" si="4"/>
        <v>0</v>
      </c>
      <c r="Z302" s="101"/>
    </row>
    <row r="303" spans="1:26" ht="13.5" thickBot="1" x14ac:dyDescent="0.25">
      <c r="A303" s="89">
        <v>302</v>
      </c>
      <c r="B303" s="90" t="str">
        <f>IF(ISERROR(VLOOKUP(A303,Baukosten!$A$10:$F$1164,6,FALSE)),"",VLOOKUP(A303,Baukosten!$A$10:$F$1164,6,FALSE))</f>
        <v/>
      </c>
      <c r="C303" s="103" t="str">
        <f>IF(ISERROR(VLOOKUP(A303,Baukosten!$A$10:$F$1164,4,FALSE)),"",VLOOKUP(A303,Baukosten!$A$10:$F$1164,4,FALSE))</f>
        <v/>
      </c>
      <c r="D303" s="109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09"/>
      <c r="S303" s="109"/>
      <c r="T303" s="109"/>
      <c r="U303" s="109"/>
      <c r="V303" s="109"/>
      <c r="W303" s="109"/>
      <c r="X303" s="109"/>
      <c r="Y303" s="111">
        <f t="shared" si="4"/>
        <v>0</v>
      </c>
      <c r="Z303" s="101"/>
    </row>
    <row r="304" spans="1:26" ht="13.5" thickBot="1" x14ac:dyDescent="0.25">
      <c r="A304" s="89">
        <v>303</v>
      </c>
      <c r="B304" s="90" t="str">
        <f>IF(ISERROR(VLOOKUP(A304,Baukosten!$A$10:$F$1164,6,FALSE)),"",VLOOKUP(A304,Baukosten!$A$10:$F$1164,6,FALSE))</f>
        <v/>
      </c>
      <c r="C304" s="103" t="str">
        <f>IF(ISERROR(VLOOKUP(A304,Baukosten!$A$10:$F$1164,4,FALSE)),"",VLOOKUP(A304,Baukosten!$A$10:$F$1164,4,FALSE))</f>
        <v/>
      </c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11">
        <f t="shared" si="4"/>
        <v>0</v>
      </c>
      <c r="Z304" s="101"/>
    </row>
    <row r="305" spans="1:26" ht="13.5" thickBot="1" x14ac:dyDescent="0.25">
      <c r="A305" s="89">
        <v>304</v>
      </c>
      <c r="B305" s="90" t="str">
        <f>IF(ISERROR(VLOOKUP(A305,Baukosten!$A$10:$F$1164,6,FALSE)),"",VLOOKUP(A305,Baukosten!$A$10:$F$1164,6,FALSE))</f>
        <v/>
      </c>
      <c r="C305" s="103" t="str">
        <f>IF(ISERROR(VLOOKUP(A305,Baukosten!$A$10:$F$1164,4,FALSE)),"",VLOOKUP(A305,Baukosten!$A$10:$F$1164,4,FALSE))</f>
        <v/>
      </c>
      <c r="D305" s="109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109"/>
      <c r="W305" s="109"/>
      <c r="X305" s="109"/>
      <c r="Y305" s="111">
        <f t="shared" si="4"/>
        <v>0</v>
      </c>
      <c r="Z305" s="101"/>
    </row>
    <row r="306" spans="1:26" ht="13.5" thickBot="1" x14ac:dyDescent="0.25">
      <c r="A306" s="89">
        <v>305</v>
      </c>
      <c r="B306" s="90" t="str">
        <f>IF(ISERROR(VLOOKUP(A306,Baukosten!$A$10:$F$1164,6,FALSE)),"",VLOOKUP(A306,Baukosten!$A$10:$F$1164,6,FALSE))</f>
        <v/>
      </c>
      <c r="C306" s="103" t="str">
        <f>IF(ISERROR(VLOOKUP(A306,Baukosten!$A$10:$F$1164,4,FALSE)),"",VLOOKUP(A306,Baukosten!$A$10:$F$1164,4,FALSE))</f>
        <v/>
      </c>
      <c r="D306" s="109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  <c r="O306" s="109"/>
      <c r="P306" s="109"/>
      <c r="Q306" s="109"/>
      <c r="R306" s="109"/>
      <c r="S306" s="109"/>
      <c r="T306" s="109"/>
      <c r="U306" s="109"/>
      <c r="V306" s="109"/>
      <c r="W306" s="109"/>
      <c r="X306" s="109"/>
      <c r="Y306" s="111">
        <f t="shared" si="4"/>
        <v>0</v>
      </c>
      <c r="Z306" s="101"/>
    </row>
    <row r="307" spans="1:26" ht="13.5" thickBot="1" x14ac:dyDescent="0.25">
      <c r="A307" s="89">
        <v>306</v>
      </c>
      <c r="B307" s="90" t="str">
        <f>IF(ISERROR(VLOOKUP(A307,Baukosten!$A$10:$F$1164,6,FALSE)),"",VLOOKUP(A307,Baukosten!$A$10:$F$1164,6,FALSE))</f>
        <v/>
      </c>
      <c r="C307" s="103" t="str">
        <f>IF(ISERROR(VLOOKUP(A307,Baukosten!$A$10:$F$1164,4,FALSE)),"",VLOOKUP(A307,Baukosten!$A$10:$F$1164,4,FALSE))</f>
        <v/>
      </c>
      <c r="D307" s="109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  <c r="O307" s="109"/>
      <c r="P307" s="109"/>
      <c r="Q307" s="109"/>
      <c r="R307" s="109"/>
      <c r="S307" s="109"/>
      <c r="T307" s="109"/>
      <c r="U307" s="109"/>
      <c r="V307" s="109"/>
      <c r="W307" s="109"/>
      <c r="X307" s="109"/>
      <c r="Y307" s="111">
        <f t="shared" si="4"/>
        <v>0</v>
      </c>
      <c r="Z307" s="101"/>
    </row>
    <row r="308" spans="1:26" ht="13.5" thickBot="1" x14ac:dyDescent="0.25">
      <c r="A308" s="89">
        <v>307</v>
      </c>
      <c r="B308" s="90" t="str">
        <f>IF(ISERROR(VLOOKUP(A308,Baukosten!$A$10:$F$1164,6,FALSE)),"",VLOOKUP(A308,Baukosten!$A$10:$F$1164,6,FALSE))</f>
        <v/>
      </c>
      <c r="C308" s="103" t="str">
        <f>IF(ISERROR(VLOOKUP(A308,Baukosten!$A$10:$F$1164,4,FALSE)),"",VLOOKUP(A308,Baukosten!$A$10:$F$1164,4,FALSE))</f>
        <v/>
      </c>
      <c r="D308" s="109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  <c r="O308" s="109"/>
      <c r="P308" s="109"/>
      <c r="Q308" s="109"/>
      <c r="R308" s="109"/>
      <c r="S308" s="109"/>
      <c r="T308" s="109"/>
      <c r="U308" s="109"/>
      <c r="V308" s="109"/>
      <c r="W308" s="109"/>
      <c r="X308" s="109"/>
      <c r="Y308" s="111">
        <f t="shared" si="4"/>
        <v>0</v>
      </c>
      <c r="Z308" s="101"/>
    </row>
    <row r="309" spans="1:26" ht="13.5" thickBot="1" x14ac:dyDescent="0.25">
      <c r="A309" s="89">
        <v>308</v>
      </c>
      <c r="B309" s="90" t="str">
        <f>IF(ISERROR(VLOOKUP(A309,Baukosten!$A$10:$F$1164,6,FALSE)),"",VLOOKUP(A309,Baukosten!$A$10:$F$1164,6,FALSE))</f>
        <v/>
      </c>
      <c r="C309" s="103" t="str">
        <f>IF(ISERROR(VLOOKUP(A309,Baukosten!$A$10:$F$1164,4,FALSE)),"",VLOOKUP(A309,Baukosten!$A$10:$F$1164,4,FALSE))</f>
        <v/>
      </c>
      <c r="D309" s="109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  <c r="O309" s="109"/>
      <c r="P309" s="109"/>
      <c r="Q309" s="109"/>
      <c r="R309" s="109"/>
      <c r="S309" s="109"/>
      <c r="T309" s="109"/>
      <c r="U309" s="109"/>
      <c r="V309" s="109"/>
      <c r="W309" s="109"/>
      <c r="X309" s="109"/>
      <c r="Y309" s="111">
        <f t="shared" si="4"/>
        <v>0</v>
      </c>
      <c r="Z309" s="101"/>
    </row>
    <row r="310" spans="1:26" ht="13.5" thickBot="1" x14ac:dyDescent="0.25">
      <c r="A310" s="89">
        <v>309</v>
      </c>
      <c r="B310" s="90" t="str">
        <f>IF(ISERROR(VLOOKUP(A310,Baukosten!$A$10:$F$1164,6,FALSE)),"",VLOOKUP(A310,Baukosten!$A$10:$F$1164,6,FALSE))</f>
        <v/>
      </c>
      <c r="C310" s="103" t="str">
        <f>IF(ISERROR(VLOOKUP(A310,Baukosten!$A$10:$F$1164,4,FALSE)),"",VLOOKUP(A310,Baukosten!$A$10:$F$1164,4,FALSE))</f>
        <v/>
      </c>
      <c r="D310" s="109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  <c r="O310" s="109"/>
      <c r="P310" s="109"/>
      <c r="Q310" s="109"/>
      <c r="R310" s="109"/>
      <c r="S310" s="109"/>
      <c r="T310" s="109"/>
      <c r="U310" s="109"/>
      <c r="V310" s="109"/>
      <c r="W310" s="109"/>
      <c r="X310" s="109"/>
      <c r="Y310" s="111">
        <f t="shared" si="4"/>
        <v>0</v>
      </c>
      <c r="Z310" s="101"/>
    </row>
    <row r="311" spans="1:26" ht="13.5" thickBot="1" x14ac:dyDescent="0.25">
      <c r="A311" s="89">
        <v>310</v>
      </c>
      <c r="B311" s="90" t="str">
        <f>IF(ISERROR(VLOOKUP(A311,Baukosten!$A$10:$F$1164,6,FALSE)),"",VLOOKUP(A311,Baukosten!$A$10:$F$1164,6,FALSE))</f>
        <v/>
      </c>
      <c r="C311" s="103" t="str">
        <f>IF(ISERROR(VLOOKUP(A311,Baukosten!$A$10:$F$1164,4,FALSE)),"",VLOOKUP(A311,Baukosten!$A$10:$F$1164,4,FALSE))</f>
        <v/>
      </c>
      <c r="D311" s="109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109"/>
      <c r="W311" s="109"/>
      <c r="X311" s="109"/>
      <c r="Y311" s="111">
        <f t="shared" si="4"/>
        <v>0</v>
      </c>
      <c r="Z311" s="101"/>
    </row>
    <row r="312" spans="1:26" ht="13.5" thickBot="1" x14ac:dyDescent="0.25">
      <c r="A312" s="89">
        <v>311</v>
      </c>
      <c r="B312" s="90" t="str">
        <f>IF(ISERROR(VLOOKUP(A312,Baukosten!$A$10:$F$1164,6,FALSE)),"",VLOOKUP(A312,Baukosten!$A$10:$F$1164,6,FALSE))</f>
        <v/>
      </c>
      <c r="C312" s="103" t="str">
        <f>IF(ISERROR(VLOOKUP(A312,Baukosten!$A$10:$F$1164,4,FALSE)),"",VLOOKUP(A312,Baukosten!$A$10:$F$1164,4,FALSE))</f>
        <v/>
      </c>
      <c r="D312" s="109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  <c r="O312" s="109"/>
      <c r="P312" s="109"/>
      <c r="Q312" s="109"/>
      <c r="R312" s="109"/>
      <c r="S312" s="109"/>
      <c r="T312" s="109"/>
      <c r="U312" s="109"/>
      <c r="V312" s="109"/>
      <c r="W312" s="109"/>
      <c r="X312" s="109"/>
      <c r="Y312" s="111">
        <f t="shared" si="4"/>
        <v>0</v>
      </c>
      <c r="Z312" s="101"/>
    </row>
    <row r="313" spans="1:26" ht="13.5" thickBot="1" x14ac:dyDescent="0.25">
      <c r="A313" s="89">
        <v>312</v>
      </c>
      <c r="B313" s="90" t="str">
        <f>IF(ISERROR(VLOOKUP(A313,Baukosten!$A$10:$F$1164,6,FALSE)),"",VLOOKUP(A313,Baukosten!$A$10:$F$1164,6,FALSE))</f>
        <v/>
      </c>
      <c r="C313" s="103" t="str">
        <f>IF(ISERROR(VLOOKUP(A313,Baukosten!$A$10:$F$1164,4,FALSE)),"",VLOOKUP(A313,Baukosten!$A$10:$F$1164,4,FALSE))</f>
        <v/>
      </c>
      <c r="D313" s="109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  <c r="O313" s="109"/>
      <c r="P313" s="109"/>
      <c r="Q313" s="109"/>
      <c r="R313" s="109"/>
      <c r="S313" s="109"/>
      <c r="T313" s="109"/>
      <c r="U313" s="109"/>
      <c r="V313" s="109"/>
      <c r="W313" s="109"/>
      <c r="X313" s="109"/>
      <c r="Y313" s="111">
        <f t="shared" si="4"/>
        <v>0</v>
      </c>
      <c r="Z313" s="101"/>
    </row>
    <row r="314" spans="1:26" ht="13.5" thickBot="1" x14ac:dyDescent="0.25">
      <c r="A314" s="89">
        <v>313</v>
      </c>
      <c r="B314" s="90" t="str">
        <f>IF(ISERROR(VLOOKUP(A314,Baukosten!$A$10:$F$1164,6,FALSE)),"",VLOOKUP(A314,Baukosten!$A$10:$F$1164,6,FALSE))</f>
        <v/>
      </c>
      <c r="C314" s="103" t="str">
        <f>IF(ISERROR(VLOOKUP(A314,Baukosten!$A$10:$F$1164,4,FALSE)),"",VLOOKUP(A314,Baukosten!$A$10:$F$1164,4,FALSE))</f>
        <v/>
      </c>
      <c r="D314" s="109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  <c r="O314" s="109"/>
      <c r="P314" s="109"/>
      <c r="Q314" s="109"/>
      <c r="R314" s="109"/>
      <c r="S314" s="109"/>
      <c r="T314" s="109"/>
      <c r="U314" s="109"/>
      <c r="V314" s="109"/>
      <c r="W314" s="109"/>
      <c r="X314" s="109"/>
      <c r="Y314" s="111">
        <f t="shared" si="4"/>
        <v>0</v>
      </c>
      <c r="Z314" s="101"/>
    </row>
    <row r="315" spans="1:26" ht="13.5" thickBot="1" x14ac:dyDescent="0.25">
      <c r="A315" s="89">
        <v>314</v>
      </c>
      <c r="B315" s="90" t="str">
        <f>IF(ISERROR(VLOOKUP(A315,Baukosten!$A$10:$F$1164,6,FALSE)),"",VLOOKUP(A315,Baukosten!$A$10:$F$1164,6,FALSE))</f>
        <v/>
      </c>
      <c r="C315" s="103" t="str">
        <f>IF(ISERROR(VLOOKUP(A315,Baukosten!$A$10:$F$1164,4,FALSE)),"",VLOOKUP(A315,Baukosten!$A$10:$F$1164,4,FALSE))</f>
        <v/>
      </c>
      <c r="D315" s="109"/>
      <c r="E315" s="109"/>
      <c r="F315" s="109"/>
      <c r="G315" s="109"/>
      <c r="H315" s="109"/>
      <c r="I315" s="109"/>
      <c r="J315" s="109"/>
      <c r="K315" s="109"/>
      <c r="L315" s="109"/>
      <c r="M315" s="109"/>
      <c r="N315" s="109"/>
      <c r="O315" s="109"/>
      <c r="P315" s="109"/>
      <c r="Q315" s="109"/>
      <c r="R315" s="109"/>
      <c r="S315" s="109"/>
      <c r="T315" s="109"/>
      <c r="U315" s="109"/>
      <c r="V315" s="109"/>
      <c r="W315" s="109"/>
      <c r="X315" s="109"/>
      <c r="Y315" s="111">
        <f t="shared" si="4"/>
        <v>0</v>
      </c>
      <c r="Z315" s="101"/>
    </row>
    <row r="316" spans="1:26" ht="13.5" thickBot="1" x14ac:dyDescent="0.25">
      <c r="A316" s="89">
        <v>315</v>
      </c>
      <c r="B316" s="90" t="str">
        <f>IF(ISERROR(VLOOKUP(A316,Baukosten!$A$10:$F$1164,6,FALSE)),"",VLOOKUP(A316,Baukosten!$A$10:$F$1164,6,FALSE))</f>
        <v/>
      </c>
      <c r="C316" s="103" t="str">
        <f>IF(ISERROR(VLOOKUP(A316,Baukosten!$A$10:$F$1164,4,FALSE)),"",VLOOKUP(A316,Baukosten!$A$10:$F$1164,4,FALSE))</f>
        <v/>
      </c>
      <c r="D316" s="109"/>
      <c r="E316" s="109"/>
      <c r="F316" s="109"/>
      <c r="G316" s="109"/>
      <c r="H316" s="109"/>
      <c r="I316" s="109"/>
      <c r="J316" s="109"/>
      <c r="K316" s="109"/>
      <c r="L316" s="109"/>
      <c r="M316" s="109"/>
      <c r="N316" s="109"/>
      <c r="O316" s="109"/>
      <c r="P316" s="109"/>
      <c r="Q316" s="109"/>
      <c r="R316" s="109"/>
      <c r="S316" s="109"/>
      <c r="T316" s="109"/>
      <c r="U316" s="109"/>
      <c r="V316" s="109"/>
      <c r="W316" s="109"/>
      <c r="X316" s="109"/>
      <c r="Y316" s="111">
        <f t="shared" si="4"/>
        <v>0</v>
      </c>
      <c r="Z316" s="101"/>
    </row>
    <row r="317" spans="1:26" ht="13.5" thickBot="1" x14ac:dyDescent="0.25">
      <c r="A317" s="89">
        <v>316</v>
      </c>
      <c r="B317" s="90" t="str">
        <f>IF(ISERROR(VLOOKUP(A317,Baukosten!$A$10:$F$1164,6,FALSE)),"",VLOOKUP(A317,Baukosten!$A$10:$F$1164,6,FALSE))</f>
        <v/>
      </c>
      <c r="C317" s="103" t="str">
        <f>IF(ISERROR(VLOOKUP(A317,Baukosten!$A$10:$F$1164,4,FALSE)),"",VLOOKUP(A317,Baukosten!$A$10:$F$1164,4,FALSE))</f>
        <v/>
      </c>
      <c r="D317" s="109"/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11">
        <f t="shared" si="4"/>
        <v>0</v>
      </c>
      <c r="Z317" s="101"/>
    </row>
    <row r="318" spans="1:26" ht="13.5" thickBot="1" x14ac:dyDescent="0.25">
      <c r="A318" s="89">
        <v>317</v>
      </c>
      <c r="B318" s="90" t="str">
        <f>IF(ISERROR(VLOOKUP(A318,Baukosten!$A$10:$F$1164,6,FALSE)),"",VLOOKUP(A318,Baukosten!$A$10:$F$1164,6,FALSE))</f>
        <v/>
      </c>
      <c r="C318" s="103" t="str">
        <f>IF(ISERROR(VLOOKUP(A318,Baukosten!$A$10:$F$1164,4,FALSE)),"",VLOOKUP(A318,Baukosten!$A$10:$F$1164,4,FALSE))</f>
        <v/>
      </c>
      <c r="D318" s="109"/>
      <c r="E318" s="109"/>
      <c r="F318" s="109"/>
      <c r="G318" s="109"/>
      <c r="H318" s="109"/>
      <c r="I318" s="109"/>
      <c r="J318" s="109"/>
      <c r="K318" s="109"/>
      <c r="L318" s="109"/>
      <c r="M318" s="109"/>
      <c r="N318" s="109"/>
      <c r="O318" s="109"/>
      <c r="P318" s="109"/>
      <c r="Q318" s="109"/>
      <c r="R318" s="109"/>
      <c r="S318" s="109"/>
      <c r="T318" s="109"/>
      <c r="U318" s="109"/>
      <c r="V318" s="109"/>
      <c r="W318" s="109"/>
      <c r="X318" s="109"/>
      <c r="Y318" s="111">
        <f t="shared" si="4"/>
        <v>0</v>
      </c>
      <c r="Z318" s="101"/>
    </row>
    <row r="319" spans="1:26" ht="13.5" thickBot="1" x14ac:dyDescent="0.25">
      <c r="A319" s="89">
        <v>318</v>
      </c>
      <c r="B319" s="90" t="str">
        <f>IF(ISERROR(VLOOKUP(A319,Baukosten!$A$10:$F$1164,6,FALSE)),"",VLOOKUP(A319,Baukosten!$A$10:$F$1164,6,FALSE))</f>
        <v/>
      </c>
      <c r="C319" s="103" t="str">
        <f>IF(ISERROR(VLOOKUP(A319,Baukosten!$A$10:$F$1164,4,FALSE)),"",VLOOKUP(A319,Baukosten!$A$10:$F$1164,4,FALSE))</f>
        <v/>
      </c>
      <c r="D319" s="109"/>
      <c r="E319" s="109"/>
      <c r="F319" s="109"/>
      <c r="G319" s="109"/>
      <c r="H319" s="109"/>
      <c r="I319" s="109"/>
      <c r="J319" s="109"/>
      <c r="K319" s="109"/>
      <c r="L319" s="109"/>
      <c r="M319" s="109"/>
      <c r="N319" s="109"/>
      <c r="O319" s="109"/>
      <c r="P319" s="109"/>
      <c r="Q319" s="109"/>
      <c r="R319" s="109"/>
      <c r="S319" s="109"/>
      <c r="T319" s="109"/>
      <c r="U319" s="109"/>
      <c r="V319" s="109"/>
      <c r="W319" s="109"/>
      <c r="X319" s="109"/>
      <c r="Y319" s="111">
        <f t="shared" si="4"/>
        <v>0</v>
      </c>
      <c r="Z319" s="101"/>
    </row>
    <row r="320" spans="1:26" ht="13.5" thickBot="1" x14ac:dyDescent="0.25">
      <c r="A320" s="89">
        <v>319</v>
      </c>
      <c r="B320" s="90" t="str">
        <f>IF(ISERROR(VLOOKUP(A320,Baukosten!$A$10:$F$1164,6,FALSE)),"",VLOOKUP(A320,Baukosten!$A$10:$F$1164,6,FALSE))</f>
        <v/>
      </c>
      <c r="C320" s="103" t="str">
        <f>IF(ISERROR(VLOOKUP(A320,Baukosten!$A$10:$F$1164,4,FALSE)),"",VLOOKUP(A320,Baukosten!$A$10:$F$1164,4,FALSE))</f>
        <v/>
      </c>
      <c r="D320" s="109"/>
      <c r="E320" s="109"/>
      <c r="F320" s="109"/>
      <c r="G320" s="109"/>
      <c r="H320" s="109"/>
      <c r="I320" s="109"/>
      <c r="J320" s="109"/>
      <c r="K320" s="109"/>
      <c r="L320" s="109"/>
      <c r="M320" s="109"/>
      <c r="N320" s="109"/>
      <c r="O320" s="109"/>
      <c r="P320" s="109"/>
      <c r="Q320" s="109"/>
      <c r="R320" s="109"/>
      <c r="S320" s="109"/>
      <c r="T320" s="109"/>
      <c r="U320" s="109"/>
      <c r="V320" s="109"/>
      <c r="W320" s="109"/>
      <c r="X320" s="109"/>
      <c r="Y320" s="111">
        <f t="shared" si="4"/>
        <v>0</v>
      </c>
      <c r="Z320" s="101"/>
    </row>
    <row r="321" spans="1:26" ht="13.5" thickBot="1" x14ac:dyDescent="0.25">
      <c r="A321" s="89">
        <v>320</v>
      </c>
      <c r="B321" s="90" t="str">
        <f>IF(ISERROR(VLOOKUP(A321,Baukosten!$A$10:$F$1164,6,FALSE)),"",VLOOKUP(A321,Baukosten!$A$10:$F$1164,6,FALSE))</f>
        <v/>
      </c>
      <c r="C321" s="103" t="str">
        <f>IF(ISERROR(VLOOKUP(A321,Baukosten!$A$10:$F$1164,4,FALSE)),"",VLOOKUP(A321,Baukosten!$A$10:$F$1164,4,FALSE))</f>
        <v/>
      </c>
      <c r="D321" s="109"/>
      <c r="E321" s="109"/>
      <c r="F321" s="109"/>
      <c r="G321" s="109"/>
      <c r="H321" s="109"/>
      <c r="I321" s="109"/>
      <c r="J321" s="109"/>
      <c r="K321" s="109"/>
      <c r="L321" s="109"/>
      <c r="M321" s="109"/>
      <c r="N321" s="109"/>
      <c r="O321" s="109"/>
      <c r="P321" s="109"/>
      <c r="Q321" s="109"/>
      <c r="R321" s="109"/>
      <c r="S321" s="109"/>
      <c r="T321" s="109"/>
      <c r="U321" s="109"/>
      <c r="V321" s="109"/>
      <c r="W321" s="109"/>
      <c r="X321" s="109"/>
      <c r="Y321" s="111">
        <f t="shared" si="4"/>
        <v>0</v>
      </c>
      <c r="Z321" s="101"/>
    </row>
    <row r="322" spans="1:26" ht="13.5" thickBot="1" x14ac:dyDescent="0.25">
      <c r="A322" s="89">
        <v>321</v>
      </c>
      <c r="B322" s="90" t="str">
        <f>IF(ISERROR(VLOOKUP(A322,Baukosten!$A$10:$F$1164,6,FALSE)),"",VLOOKUP(A322,Baukosten!$A$10:$F$1164,6,FALSE))</f>
        <v/>
      </c>
      <c r="C322" s="103" t="str">
        <f>IF(ISERROR(VLOOKUP(A322,Baukosten!$A$10:$F$1164,4,FALSE)),"",VLOOKUP(A322,Baukosten!$A$10:$F$1164,4,FALSE))</f>
        <v/>
      </c>
      <c r="D322" s="109"/>
      <c r="E322" s="109"/>
      <c r="F322" s="109"/>
      <c r="G322" s="109"/>
      <c r="H322" s="109"/>
      <c r="I322" s="109"/>
      <c r="J322" s="109"/>
      <c r="K322" s="109"/>
      <c r="L322" s="109"/>
      <c r="M322" s="109"/>
      <c r="N322" s="109"/>
      <c r="O322" s="109"/>
      <c r="P322" s="109"/>
      <c r="Q322" s="109"/>
      <c r="R322" s="109"/>
      <c r="S322" s="109"/>
      <c r="T322" s="109"/>
      <c r="U322" s="109"/>
      <c r="V322" s="109"/>
      <c r="W322" s="109"/>
      <c r="X322" s="109"/>
      <c r="Y322" s="111">
        <f t="shared" si="4"/>
        <v>0</v>
      </c>
      <c r="Z322" s="101"/>
    </row>
    <row r="323" spans="1:26" ht="13.5" thickBot="1" x14ac:dyDescent="0.25">
      <c r="A323" s="89">
        <v>322</v>
      </c>
      <c r="B323" s="90" t="str">
        <f>IF(ISERROR(VLOOKUP(A323,Baukosten!$A$10:$F$1164,6,FALSE)),"",VLOOKUP(A323,Baukosten!$A$10:$F$1164,6,FALSE))</f>
        <v/>
      </c>
      <c r="C323" s="103" t="str">
        <f>IF(ISERROR(VLOOKUP(A323,Baukosten!$A$10:$F$1164,4,FALSE)),"",VLOOKUP(A323,Baukosten!$A$10:$F$1164,4,FALSE))</f>
        <v/>
      </c>
      <c r="D323" s="109"/>
      <c r="E323" s="109"/>
      <c r="F323" s="109"/>
      <c r="G323" s="109"/>
      <c r="H323" s="109"/>
      <c r="I323" s="109"/>
      <c r="J323" s="109"/>
      <c r="K323" s="109"/>
      <c r="L323" s="109"/>
      <c r="M323" s="109"/>
      <c r="N323" s="109"/>
      <c r="O323" s="109"/>
      <c r="P323" s="109"/>
      <c r="Q323" s="109"/>
      <c r="R323" s="109"/>
      <c r="S323" s="109"/>
      <c r="T323" s="109"/>
      <c r="U323" s="109"/>
      <c r="V323" s="109"/>
      <c r="W323" s="109"/>
      <c r="X323" s="109"/>
      <c r="Y323" s="111">
        <f t="shared" ref="Y323:Y386" si="5">SUM(D323:X323)</f>
        <v>0</v>
      </c>
      <c r="Z323" s="101"/>
    </row>
    <row r="324" spans="1:26" ht="13.5" thickBot="1" x14ac:dyDescent="0.25">
      <c r="A324" s="89">
        <v>323</v>
      </c>
      <c r="B324" s="90" t="str">
        <f>IF(ISERROR(VLOOKUP(A324,Baukosten!$A$10:$F$1164,6,FALSE)),"",VLOOKUP(A324,Baukosten!$A$10:$F$1164,6,FALSE))</f>
        <v/>
      </c>
      <c r="C324" s="103" t="str">
        <f>IF(ISERROR(VLOOKUP(A324,Baukosten!$A$10:$F$1164,4,FALSE)),"",VLOOKUP(A324,Baukosten!$A$10:$F$1164,4,FALSE))</f>
        <v/>
      </c>
      <c r="D324" s="109"/>
      <c r="E324" s="109"/>
      <c r="F324" s="109"/>
      <c r="G324" s="109"/>
      <c r="H324" s="109"/>
      <c r="I324" s="109"/>
      <c r="J324" s="109"/>
      <c r="K324" s="109"/>
      <c r="L324" s="109"/>
      <c r="M324" s="109"/>
      <c r="N324" s="109"/>
      <c r="O324" s="109"/>
      <c r="P324" s="109"/>
      <c r="Q324" s="109"/>
      <c r="R324" s="109"/>
      <c r="S324" s="109"/>
      <c r="T324" s="109"/>
      <c r="U324" s="109"/>
      <c r="V324" s="109"/>
      <c r="W324" s="109"/>
      <c r="X324" s="109"/>
      <c r="Y324" s="111">
        <f t="shared" si="5"/>
        <v>0</v>
      </c>
      <c r="Z324" s="101"/>
    </row>
    <row r="325" spans="1:26" ht="13.5" thickBot="1" x14ac:dyDescent="0.25">
      <c r="A325" s="89">
        <v>324</v>
      </c>
      <c r="B325" s="90" t="str">
        <f>IF(ISERROR(VLOOKUP(A325,Baukosten!$A$10:$F$1164,6,FALSE)),"",VLOOKUP(A325,Baukosten!$A$10:$F$1164,6,FALSE))</f>
        <v/>
      </c>
      <c r="C325" s="103" t="str">
        <f>IF(ISERROR(VLOOKUP(A325,Baukosten!$A$10:$F$1164,4,FALSE)),"",VLOOKUP(A325,Baukosten!$A$10:$F$1164,4,FALSE))</f>
        <v/>
      </c>
      <c r="D325" s="109"/>
      <c r="E325" s="109"/>
      <c r="F325" s="109"/>
      <c r="G325" s="109"/>
      <c r="H325" s="109"/>
      <c r="I325" s="109"/>
      <c r="J325" s="109"/>
      <c r="K325" s="109"/>
      <c r="L325" s="109"/>
      <c r="M325" s="109"/>
      <c r="N325" s="109"/>
      <c r="O325" s="109"/>
      <c r="P325" s="109"/>
      <c r="Q325" s="109"/>
      <c r="R325" s="109"/>
      <c r="S325" s="109"/>
      <c r="T325" s="109"/>
      <c r="U325" s="109"/>
      <c r="V325" s="109"/>
      <c r="W325" s="109"/>
      <c r="X325" s="109"/>
      <c r="Y325" s="111">
        <f t="shared" si="5"/>
        <v>0</v>
      </c>
      <c r="Z325" s="101"/>
    </row>
    <row r="326" spans="1:26" ht="13.5" thickBot="1" x14ac:dyDescent="0.25">
      <c r="A326" s="89">
        <v>325</v>
      </c>
      <c r="B326" s="90" t="str">
        <f>IF(ISERROR(VLOOKUP(A326,Baukosten!$A$10:$F$1164,6,FALSE)),"",VLOOKUP(A326,Baukosten!$A$10:$F$1164,6,FALSE))</f>
        <v/>
      </c>
      <c r="C326" s="103" t="str">
        <f>IF(ISERROR(VLOOKUP(A326,Baukosten!$A$10:$F$1164,4,FALSE)),"",VLOOKUP(A326,Baukosten!$A$10:$F$1164,4,FALSE))</f>
        <v/>
      </c>
      <c r="D326" s="109"/>
      <c r="E326" s="109"/>
      <c r="F326" s="109"/>
      <c r="G326" s="109"/>
      <c r="H326" s="109"/>
      <c r="I326" s="109"/>
      <c r="J326" s="109"/>
      <c r="K326" s="109"/>
      <c r="L326" s="109"/>
      <c r="M326" s="109"/>
      <c r="N326" s="109"/>
      <c r="O326" s="109"/>
      <c r="P326" s="109"/>
      <c r="Q326" s="109"/>
      <c r="R326" s="109"/>
      <c r="S326" s="109"/>
      <c r="T326" s="109"/>
      <c r="U326" s="109"/>
      <c r="V326" s="109"/>
      <c r="W326" s="109"/>
      <c r="X326" s="109"/>
      <c r="Y326" s="111">
        <f t="shared" si="5"/>
        <v>0</v>
      </c>
      <c r="Z326" s="101"/>
    </row>
    <row r="327" spans="1:26" ht="13.5" thickBot="1" x14ac:dyDescent="0.25">
      <c r="A327" s="89">
        <v>326</v>
      </c>
      <c r="B327" s="90" t="str">
        <f>IF(ISERROR(VLOOKUP(A327,Baukosten!$A$10:$F$1164,6,FALSE)),"",VLOOKUP(A327,Baukosten!$A$10:$F$1164,6,FALSE))</f>
        <v/>
      </c>
      <c r="C327" s="103" t="str">
        <f>IF(ISERROR(VLOOKUP(A327,Baukosten!$A$10:$F$1164,4,FALSE)),"",VLOOKUP(A327,Baukosten!$A$10:$F$1164,4,FALSE))</f>
        <v/>
      </c>
      <c r="D327" s="109"/>
      <c r="E327" s="109"/>
      <c r="F327" s="109"/>
      <c r="G327" s="109"/>
      <c r="H327" s="109"/>
      <c r="I327" s="109"/>
      <c r="J327" s="109"/>
      <c r="K327" s="109"/>
      <c r="L327" s="109"/>
      <c r="M327" s="109"/>
      <c r="N327" s="109"/>
      <c r="O327" s="109"/>
      <c r="P327" s="109"/>
      <c r="Q327" s="109"/>
      <c r="R327" s="109"/>
      <c r="S327" s="109"/>
      <c r="T327" s="109"/>
      <c r="U327" s="109"/>
      <c r="V327" s="109"/>
      <c r="W327" s="109"/>
      <c r="X327" s="109"/>
      <c r="Y327" s="111">
        <f t="shared" si="5"/>
        <v>0</v>
      </c>
      <c r="Z327" s="101"/>
    </row>
    <row r="328" spans="1:26" ht="13.5" thickBot="1" x14ac:dyDescent="0.25">
      <c r="A328" s="89">
        <v>327</v>
      </c>
      <c r="B328" s="90" t="str">
        <f>IF(ISERROR(VLOOKUP(A328,Baukosten!$A$10:$F$1164,6,FALSE)),"",VLOOKUP(A328,Baukosten!$A$10:$F$1164,6,FALSE))</f>
        <v/>
      </c>
      <c r="C328" s="103" t="str">
        <f>IF(ISERROR(VLOOKUP(A328,Baukosten!$A$10:$F$1164,4,FALSE)),"",VLOOKUP(A328,Baukosten!$A$10:$F$1164,4,FALSE))</f>
        <v/>
      </c>
      <c r="D328" s="109"/>
      <c r="E328" s="109"/>
      <c r="F328" s="109"/>
      <c r="G328" s="109"/>
      <c r="H328" s="109"/>
      <c r="I328" s="109"/>
      <c r="J328" s="109"/>
      <c r="K328" s="109"/>
      <c r="L328" s="109"/>
      <c r="M328" s="109"/>
      <c r="N328" s="109"/>
      <c r="O328" s="109"/>
      <c r="P328" s="109"/>
      <c r="Q328" s="109"/>
      <c r="R328" s="109"/>
      <c r="S328" s="109"/>
      <c r="T328" s="109"/>
      <c r="U328" s="109"/>
      <c r="V328" s="109"/>
      <c r="W328" s="109"/>
      <c r="X328" s="109"/>
      <c r="Y328" s="111">
        <f t="shared" si="5"/>
        <v>0</v>
      </c>
      <c r="Z328" s="101"/>
    </row>
    <row r="329" spans="1:26" ht="13.5" thickBot="1" x14ac:dyDescent="0.25">
      <c r="A329" s="89">
        <v>328</v>
      </c>
      <c r="B329" s="90" t="str">
        <f>IF(ISERROR(VLOOKUP(A329,Baukosten!$A$10:$F$1164,6,FALSE)),"",VLOOKUP(A329,Baukosten!$A$10:$F$1164,6,FALSE))</f>
        <v/>
      </c>
      <c r="C329" s="103" t="str">
        <f>IF(ISERROR(VLOOKUP(A329,Baukosten!$A$10:$F$1164,4,FALSE)),"",VLOOKUP(A329,Baukosten!$A$10:$F$1164,4,FALSE))</f>
        <v/>
      </c>
      <c r="D329" s="109"/>
      <c r="E329" s="109"/>
      <c r="F329" s="109"/>
      <c r="G329" s="109"/>
      <c r="H329" s="109"/>
      <c r="I329" s="109"/>
      <c r="J329" s="109"/>
      <c r="K329" s="109"/>
      <c r="L329" s="109"/>
      <c r="M329" s="109"/>
      <c r="N329" s="109"/>
      <c r="O329" s="109"/>
      <c r="P329" s="109"/>
      <c r="Q329" s="109"/>
      <c r="R329" s="109"/>
      <c r="S329" s="109"/>
      <c r="T329" s="109"/>
      <c r="U329" s="109"/>
      <c r="V329" s="109"/>
      <c r="W329" s="109"/>
      <c r="X329" s="109"/>
      <c r="Y329" s="111">
        <f t="shared" si="5"/>
        <v>0</v>
      </c>
      <c r="Z329" s="101"/>
    </row>
    <row r="330" spans="1:26" ht="13.5" thickBot="1" x14ac:dyDescent="0.25">
      <c r="A330" s="89">
        <v>329</v>
      </c>
      <c r="B330" s="90" t="str">
        <f>IF(ISERROR(VLOOKUP(A330,Baukosten!$A$10:$F$1164,6,FALSE)),"",VLOOKUP(A330,Baukosten!$A$10:$F$1164,6,FALSE))</f>
        <v/>
      </c>
      <c r="C330" s="103" t="str">
        <f>IF(ISERROR(VLOOKUP(A330,Baukosten!$A$10:$F$1164,4,FALSE)),"",VLOOKUP(A330,Baukosten!$A$10:$F$1164,4,FALSE))</f>
        <v/>
      </c>
      <c r="D330" s="109"/>
      <c r="E330" s="109"/>
      <c r="F330" s="109"/>
      <c r="G330" s="109"/>
      <c r="H330" s="109"/>
      <c r="I330" s="109"/>
      <c r="J330" s="109"/>
      <c r="K330" s="109"/>
      <c r="L330" s="109"/>
      <c r="M330" s="109"/>
      <c r="N330" s="109"/>
      <c r="O330" s="109"/>
      <c r="P330" s="109"/>
      <c r="Q330" s="109"/>
      <c r="R330" s="109"/>
      <c r="S330" s="109"/>
      <c r="T330" s="109"/>
      <c r="U330" s="109"/>
      <c r="V330" s="109"/>
      <c r="W330" s="109"/>
      <c r="X330" s="109"/>
      <c r="Y330" s="111">
        <f t="shared" si="5"/>
        <v>0</v>
      </c>
      <c r="Z330" s="101"/>
    </row>
    <row r="331" spans="1:26" ht="13.5" thickBot="1" x14ac:dyDescent="0.25">
      <c r="A331" s="89">
        <v>330</v>
      </c>
      <c r="B331" s="90" t="str">
        <f>IF(ISERROR(VLOOKUP(A331,Baukosten!$A$10:$F$1164,6,FALSE)),"",VLOOKUP(A331,Baukosten!$A$10:$F$1164,6,FALSE))</f>
        <v/>
      </c>
      <c r="C331" s="103" t="str">
        <f>IF(ISERROR(VLOOKUP(A331,Baukosten!$A$10:$F$1164,4,FALSE)),"",VLOOKUP(A331,Baukosten!$A$10:$F$1164,4,FALSE))</f>
        <v/>
      </c>
      <c r="D331" s="109"/>
      <c r="E331" s="109"/>
      <c r="F331" s="109"/>
      <c r="G331" s="109"/>
      <c r="H331" s="109"/>
      <c r="I331" s="109"/>
      <c r="J331" s="109"/>
      <c r="K331" s="109"/>
      <c r="L331" s="109"/>
      <c r="M331" s="109"/>
      <c r="N331" s="109"/>
      <c r="O331" s="109"/>
      <c r="P331" s="109"/>
      <c r="Q331" s="109"/>
      <c r="R331" s="109"/>
      <c r="S331" s="109"/>
      <c r="T331" s="109"/>
      <c r="U331" s="109"/>
      <c r="V331" s="109"/>
      <c r="W331" s="109"/>
      <c r="X331" s="109"/>
      <c r="Y331" s="111">
        <f t="shared" si="5"/>
        <v>0</v>
      </c>
      <c r="Z331" s="101"/>
    </row>
    <row r="332" spans="1:26" ht="13.5" thickBot="1" x14ac:dyDescent="0.25">
      <c r="A332" s="89">
        <v>331</v>
      </c>
      <c r="B332" s="90" t="str">
        <f>IF(ISERROR(VLOOKUP(A332,Baukosten!$A$10:$F$1164,6,FALSE)),"",VLOOKUP(A332,Baukosten!$A$10:$F$1164,6,FALSE))</f>
        <v/>
      </c>
      <c r="C332" s="103" t="str">
        <f>IF(ISERROR(VLOOKUP(A332,Baukosten!$A$10:$F$1164,4,FALSE)),"",VLOOKUP(A332,Baukosten!$A$10:$F$1164,4,FALSE))</f>
        <v/>
      </c>
      <c r="D332" s="109"/>
      <c r="E332" s="109"/>
      <c r="F332" s="109"/>
      <c r="G332" s="109"/>
      <c r="H332" s="109"/>
      <c r="I332" s="109"/>
      <c r="J332" s="109"/>
      <c r="K332" s="109"/>
      <c r="L332" s="109"/>
      <c r="M332" s="109"/>
      <c r="N332" s="109"/>
      <c r="O332" s="109"/>
      <c r="P332" s="109"/>
      <c r="Q332" s="109"/>
      <c r="R332" s="109"/>
      <c r="S332" s="109"/>
      <c r="T332" s="109"/>
      <c r="U332" s="109"/>
      <c r="V332" s="109"/>
      <c r="W332" s="109"/>
      <c r="X332" s="109"/>
      <c r="Y332" s="111">
        <f t="shared" si="5"/>
        <v>0</v>
      </c>
      <c r="Z332" s="101"/>
    </row>
    <row r="333" spans="1:26" ht="13.5" thickBot="1" x14ac:dyDescent="0.25">
      <c r="A333" s="89">
        <v>332</v>
      </c>
      <c r="B333" s="90" t="str">
        <f>IF(ISERROR(VLOOKUP(A333,Baukosten!$A$10:$F$1164,6,FALSE)),"",VLOOKUP(A333,Baukosten!$A$10:$F$1164,6,FALSE))</f>
        <v/>
      </c>
      <c r="C333" s="103" t="str">
        <f>IF(ISERROR(VLOOKUP(A333,Baukosten!$A$10:$F$1164,4,FALSE)),"",VLOOKUP(A333,Baukosten!$A$10:$F$1164,4,FALSE))</f>
        <v/>
      </c>
      <c r="D333" s="109"/>
      <c r="E333" s="109"/>
      <c r="F333" s="109"/>
      <c r="G333" s="109"/>
      <c r="H333" s="109"/>
      <c r="I333" s="109"/>
      <c r="J333" s="109"/>
      <c r="K333" s="109"/>
      <c r="L333" s="109"/>
      <c r="M333" s="109"/>
      <c r="N333" s="109"/>
      <c r="O333" s="109"/>
      <c r="P333" s="109"/>
      <c r="Q333" s="109"/>
      <c r="R333" s="109"/>
      <c r="S333" s="109"/>
      <c r="T333" s="109"/>
      <c r="U333" s="109"/>
      <c r="V333" s="109"/>
      <c r="W333" s="109"/>
      <c r="X333" s="109"/>
      <c r="Y333" s="111">
        <f t="shared" si="5"/>
        <v>0</v>
      </c>
      <c r="Z333" s="101"/>
    </row>
    <row r="334" spans="1:26" ht="13.5" thickBot="1" x14ac:dyDescent="0.25">
      <c r="A334" s="89">
        <v>333</v>
      </c>
      <c r="B334" s="90" t="str">
        <f>IF(ISERROR(VLOOKUP(A334,Baukosten!$A$10:$F$1164,6,FALSE)),"",VLOOKUP(A334,Baukosten!$A$10:$F$1164,6,FALSE))</f>
        <v/>
      </c>
      <c r="C334" s="103" t="str">
        <f>IF(ISERROR(VLOOKUP(A334,Baukosten!$A$10:$F$1164,4,FALSE)),"",VLOOKUP(A334,Baukosten!$A$10:$F$1164,4,FALSE))</f>
        <v/>
      </c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  <c r="O334" s="109"/>
      <c r="P334" s="109"/>
      <c r="Q334" s="109"/>
      <c r="R334" s="109"/>
      <c r="S334" s="109"/>
      <c r="T334" s="109"/>
      <c r="U334" s="109"/>
      <c r="V334" s="109"/>
      <c r="W334" s="109"/>
      <c r="X334" s="109"/>
      <c r="Y334" s="111">
        <f t="shared" si="5"/>
        <v>0</v>
      </c>
      <c r="Z334" s="101"/>
    </row>
    <row r="335" spans="1:26" ht="13.5" thickBot="1" x14ac:dyDescent="0.25">
      <c r="A335" s="89">
        <v>334</v>
      </c>
      <c r="B335" s="90" t="str">
        <f>IF(ISERROR(VLOOKUP(A335,Baukosten!$A$10:$F$1164,6,FALSE)),"",VLOOKUP(A335,Baukosten!$A$10:$F$1164,6,FALSE))</f>
        <v/>
      </c>
      <c r="C335" s="103" t="str">
        <f>IF(ISERROR(VLOOKUP(A335,Baukosten!$A$10:$F$1164,4,FALSE)),"",VLOOKUP(A335,Baukosten!$A$10:$F$1164,4,FALSE))</f>
        <v/>
      </c>
      <c r="D335" s="109"/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  <c r="O335" s="109"/>
      <c r="P335" s="109"/>
      <c r="Q335" s="109"/>
      <c r="R335" s="109"/>
      <c r="S335" s="109"/>
      <c r="T335" s="109"/>
      <c r="U335" s="109"/>
      <c r="V335" s="109"/>
      <c r="W335" s="109"/>
      <c r="X335" s="109"/>
      <c r="Y335" s="111">
        <f t="shared" si="5"/>
        <v>0</v>
      </c>
      <c r="Z335" s="101"/>
    </row>
    <row r="336" spans="1:26" ht="13.5" thickBot="1" x14ac:dyDescent="0.25">
      <c r="A336" s="89">
        <v>335</v>
      </c>
      <c r="B336" s="90" t="str">
        <f>IF(ISERROR(VLOOKUP(A336,Baukosten!$A$10:$F$1164,6,FALSE)),"",VLOOKUP(A336,Baukosten!$A$10:$F$1164,6,FALSE))</f>
        <v/>
      </c>
      <c r="C336" s="103" t="str">
        <f>IF(ISERROR(VLOOKUP(A336,Baukosten!$A$10:$F$1164,4,FALSE)),"",VLOOKUP(A336,Baukosten!$A$10:$F$1164,4,FALSE))</f>
        <v/>
      </c>
      <c r="D336" s="109"/>
      <c r="E336" s="109"/>
      <c r="F336" s="109"/>
      <c r="G336" s="109"/>
      <c r="H336" s="109"/>
      <c r="I336" s="109"/>
      <c r="J336" s="109"/>
      <c r="K336" s="109"/>
      <c r="L336" s="109"/>
      <c r="M336" s="109"/>
      <c r="N336" s="109"/>
      <c r="O336" s="109"/>
      <c r="P336" s="109"/>
      <c r="Q336" s="109"/>
      <c r="R336" s="109"/>
      <c r="S336" s="109"/>
      <c r="T336" s="109"/>
      <c r="U336" s="109"/>
      <c r="V336" s="109"/>
      <c r="W336" s="109"/>
      <c r="X336" s="109"/>
      <c r="Y336" s="111">
        <f t="shared" si="5"/>
        <v>0</v>
      </c>
      <c r="Z336" s="101"/>
    </row>
    <row r="337" spans="1:26" ht="13.5" thickBot="1" x14ac:dyDescent="0.25">
      <c r="A337" s="89">
        <v>336</v>
      </c>
      <c r="B337" s="90" t="str">
        <f>IF(ISERROR(VLOOKUP(A337,Baukosten!$A$10:$F$1164,6,FALSE)),"",VLOOKUP(A337,Baukosten!$A$10:$F$1164,6,FALSE))</f>
        <v/>
      </c>
      <c r="C337" s="103" t="str">
        <f>IF(ISERROR(VLOOKUP(A337,Baukosten!$A$10:$F$1164,4,FALSE)),"",VLOOKUP(A337,Baukosten!$A$10:$F$1164,4,FALSE))</f>
        <v/>
      </c>
      <c r="D337" s="109"/>
      <c r="E337" s="109"/>
      <c r="F337" s="109"/>
      <c r="G337" s="109"/>
      <c r="H337" s="109"/>
      <c r="I337" s="109"/>
      <c r="J337" s="109"/>
      <c r="K337" s="109"/>
      <c r="L337" s="109"/>
      <c r="M337" s="109"/>
      <c r="N337" s="109"/>
      <c r="O337" s="109"/>
      <c r="P337" s="109"/>
      <c r="Q337" s="109"/>
      <c r="R337" s="109"/>
      <c r="S337" s="109"/>
      <c r="T337" s="109"/>
      <c r="U337" s="109"/>
      <c r="V337" s="109"/>
      <c r="W337" s="109"/>
      <c r="X337" s="109"/>
      <c r="Y337" s="111">
        <f t="shared" si="5"/>
        <v>0</v>
      </c>
      <c r="Z337" s="101"/>
    </row>
    <row r="338" spans="1:26" ht="13.5" thickBot="1" x14ac:dyDescent="0.25">
      <c r="A338" s="89">
        <v>337</v>
      </c>
      <c r="B338" s="90" t="str">
        <f>IF(ISERROR(VLOOKUP(A338,Baukosten!$A$10:$F$1164,6,FALSE)),"",VLOOKUP(A338,Baukosten!$A$10:$F$1164,6,FALSE))</f>
        <v/>
      </c>
      <c r="C338" s="103" t="str">
        <f>IF(ISERROR(VLOOKUP(A338,Baukosten!$A$10:$F$1164,4,FALSE)),"",VLOOKUP(A338,Baukosten!$A$10:$F$1164,4,FALSE))</f>
        <v/>
      </c>
      <c r="D338" s="109"/>
      <c r="E338" s="109"/>
      <c r="F338" s="109"/>
      <c r="G338" s="109"/>
      <c r="H338" s="109"/>
      <c r="I338" s="109"/>
      <c r="J338" s="109"/>
      <c r="K338" s="109"/>
      <c r="L338" s="109"/>
      <c r="M338" s="109"/>
      <c r="N338" s="109"/>
      <c r="O338" s="109"/>
      <c r="P338" s="109"/>
      <c r="Q338" s="109"/>
      <c r="R338" s="109"/>
      <c r="S338" s="109"/>
      <c r="T338" s="109"/>
      <c r="U338" s="109"/>
      <c r="V338" s="109"/>
      <c r="W338" s="109"/>
      <c r="X338" s="109"/>
      <c r="Y338" s="111">
        <f t="shared" si="5"/>
        <v>0</v>
      </c>
      <c r="Z338" s="101"/>
    </row>
    <row r="339" spans="1:26" ht="13.5" thickBot="1" x14ac:dyDescent="0.25">
      <c r="A339" s="89">
        <v>338</v>
      </c>
      <c r="B339" s="90" t="str">
        <f>IF(ISERROR(VLOOKUP(A339,Baukosten!$A$10:$F$1164,6,FALSE)),"",VLOOKUP(A339,Baukosten!$A$10:$F$1164,6,FALSE))</f>
        <v/>
      </c>
      <c r="C339" s="103" t="str">
        <f>IF(ISERROR(VLOOKUP(A339,Baukosten!$A$10:$F$1164,4,FALSE)),"",VLOOKUP(A339,Baukosten!$A$10:$F$1164,4,FALSE))</f>
        <v/>
      </c>
      <c r="D339" s="109"/>
      <c r="E339" s="109"/>
      <c r="F339" s="109"/>
      <c r="G339" s="109"/>
      <c r="H339" s="109"/>
      <c r="I339" s="109"/>
      <c r="J339" s="109"/>
      <c r="K339" s="109"/>
      <c r="L339" s="109"/>
      <c r="M339" s="109"/>
      <c r="N339" s="109"/>
      <c r="O339" s="109"/>
      <c r="P339" s="109"/>
      <c r="Q339" s="109"/>
      <c r="R339" s="109"/>
      <c r="S339" s="109"/>
      <c r="T339" s="109"/>
      <c r="U339" s="109"/>
      <c r="V339" s="109"/>
      <c r="W339" s="109"/>
      <c r="X339" s="109"/>
      <c r="Y339" s="111">
        <f t="shared" si="5"/>
        <v>0</v>
      </c>
      <c r="Z339" s="101"/>
    </row>
    <row r="340" spans="1:26" ht="13.5" thickBot="1" x14ac:dyDescent="0.25">
      <c r="A340" s="89">
        <v>339</v>
      </c>
      <c r="B340" s="90" t="str">
        <f>IF(ISERROR(VLOOKUP(A340,Baukosten!$A$10:$F$1164,6,FALSE)),"",VLOOKUP(A340,Baukosten!$A$10:$F$1164,6,FALSE))</f>
        <v/>
      </c>
      <c r="C340" s="103" t="str">
        <f>IF(ISERROR(VLOOKUP(A340,Baukosten!$A$10:$F$1164,4,FALSE)),"",VLOOKUP(A340,Baukosten!$A$10:$F$1164,4,FALSE))</f>
        <v/>
      </c>
      <c r="D340" s="109"/>
      <c r="E340" s="109"/>
      <c r="F340" s="109"/>
      <c r="G340" s="109"/>
      <c r="H340" s="109"/>
      <c r="I340" s="109"/>
      <c r="J340" s="109"/>
      <c r="K340" s="109"/>
      <c r="L340" s="109"/>
      <c r="M340" s="109"/>
      <c r="N340" s="109"/>
      <c r="O340" s="109"/>
      <c r="P340" s="109"/>
      <c r="Q340" s="109"/>
      <c r="R340" s="109"/>
      <c r="S340" s="109"/>
      <c r="T340" s="109"/>
      <c r="U340" s="109"/>
      <c r="V340" s="109"/>
      <c r="W340" s="109"/>
      <c r="X340" s="109"/>
      <c r="Y340" s="111">
        <f t="shared" si="5"/>
        <v>0</v>
      </c>
      <c r="Z340" s="101"/>
    </row>
    <row r="341" spans="1:26" ht="13.5" thickBot="1" x14ac:dyDescent="0.25">
      <c r="A341" s="89">
        <v>340</v>
      </c>
      <c r="B341" s="90" t="str">
        <f>IF(ISERROR(VLOOKUP(A341,Baukosten!$A$10:$F$1164,6,FALSE)),"",VLOOKUP(A341,Baukosten!$A$10:$F$1164,6,FALSE))</f>
        <v/>
      </c>
      <c r="C341" s="103" t="str">
        <f>IF(ISERROR(VLOOKUP(A341,Baukosten!$A$10:$F$1164,4,FALSE)),"",VLOOKUP(A341,Baukosten!$A$10:$F$1164,4,FALSE))</f>
        <v/>
      </c>
      <c r="D341" s="109"/>
      <c r="E341" s="109"/>
      <c r="F341" s="109"/>
      <c r="G341" s="109"/>
      <c r="H341" s="109"/>
      <c r="I341" s="109"/>
      <c r="J341" s="109"/>
      <c r="K341" s="109"/>
      <c r="L341" s="109"/>
      <c r="M341" s="109"/>
      <c r="N341" s="109"/>
      <c r="O341" s="109"/>
      <c r="P341" s="109"/>
      <c r="Q341" s="109"/>
      <c r="R341" s="109"/>
      <c r="S341" s="109"/>
      <c r="T341" s="109"/>
      <c r="U341" s="109"/>
      <c r="V341" s="109"/>
      <c r="W341" s="109"/>
      <c r="X341" s="109"/>
      <c r="Y341" s="111">
        <f t="shared" si="5"/>
        <v>0</v>
      </c>
      <c r="Z341" s="101"/>
    </row>
    <row r="342" spans="1:26" ht="13.5" thickBot="1" x14ac:dyDescent="0.25">
      <c r="A342" s="89">
        <v>341</v>
      </c>
      <c r="B342" s="90" t="str">
        <f>IF(ISERROR(VLOOKUP(A342,Baukosten!$A$10:$F$1164,6,FALSE)),"",VLOOKUP(A342,Baukosten!$A$10:$F$1164,6,FALSE))</f>
        <v/>
      </c>
      <c r="C342" s="103" t="str">
        <f>IF(ISERROR(VLOOKUP(A342,Baukosten!$A$10:$F$1164,4,FALSE)),"",VLOOKUP(A342,Baukosten!$A$10:$F$1164,4,FALSE))</f>
        <v/>
      </c>
      <c r="D342" s="109"/>
      <c r="E342" s="109"/>
      <c r="F342" s="109"/>
      <c r="G342" s="109"/>
      <c r="H342" s="109"/>
      <c r="I342" s="109"/>
      <c r="J342" s="109"/>
      <c r="K342" s="109"/>
      <c r="L342" s="109"/>
      <c r="M342" s="109"/>
      <c r="N342" s="109"/>
      <c r="O342" s="109"/>
      <c r="P342" s="109"/>
      <c r="Q342" s="109"/>
      <c r="R342" s="109"/>
      <c r="S342" s="109"/>
      <c r="T342" s="109"/>
      <c r="U342" s="109"/>
      <c r="V342" s="109"/>
      <c r="W342" s="109"/>
      <c r="X342" s="109"/>
      <c r="Y342" s="111">
        <f t="shared" si="5"/>
        <v>0</v>
      </c>
      <c r="Z342" s="101"/>
    </row>
    <row r="343" spans="1:26" ht="13.5" thickBot="1" x14ac:dyDescent="0.25">
      <c r="A343" s="89">
        <v>342</v>
      </c>
      <c r="B343" s="90" t="str">
        <f>IF(ISERROR(VLOOKUP(A343,Baukosten!$A$10:$F$1164,6,FALSE)),"",VLOOKUP(A343,Baukosten!$A$10:$F$1164,6,FALSE))</f>
        <v/>
      </c>
      <c r="C343" s="103" t="str">
        <f>IF(ISERROR(VLOOKUP(A343,Baukosten!$A$10:$F$1164,4,FALSE)),"",VLOOKUP(A343,Baukosten!$A$10:$F$1164,4,FALSE))</f>
        <v/>
      </c>
      <c r="D343" s="109"/>
      <c r="E343" s="109"/>
      <c r="F343" s="109"/>
      <c r="G343" s="109"/>
      <c r="H343" s="109"/>
      <c r="I343" s="109"/>
      <c r="J343" s="109"/>
      <c r="K343" s="109"/>
      <c r="L343" s="109"/>
      <c r="M343" s="109"/>
      <c r="N343" s="109"/>
      <c r="O343" s="109"/>
      <c r="P343" s="109"/>
      <c r="Q343" s="109"/>
      <c r="R343" s="109"/>
      <c r="S343" s="109"/>
      <c r="T343" s="109"/>
      <c r="U343" s="109"/>
      <c r="V343" s="109"/>
      <c r="W343" s="109"/>
      <c r="X343" s="109"/>
      <c r="Y343" s="111">
        <f t="shared" si="5"/>
        <v>0</v>
      </c>
      <c r="Z343" s="101"/>
    </row>
    <row r="344" spans="1:26" ht="13.5" thickBot="1" x14ac:dyDescent="0.25">
      <c r="A344" s="89">
        <v>343</v>
      </c>
      <c r="B344" s="90" t="str">
        <f>IF(ISERROR(VLOOKUP(A344,Baukosten!$A$10:$F$1164,6,FALSE)),"",VLOOKUP(A344,Baukosten!$A$10:$F$1164,6,FALSE))</f>
        <v/>
      </c>
      <c r="C344" s="103" t="str">
        <f>IF(ISERROR(VLOOKUP(A344,Baukosten!$A$10:$F$1164,4,FALSE)),"",VLOOKUP(A344,Baukosten!$A$10:$F$1164,4,FALSE))</f>
        <v/>
      </c>
      <c r="D344" s="109"/>
      <c r="E344" s="109"/>
      <c r="F344" s="109"/>
      <c r="G344" s="109"/>
      <c r="H344" s="109"/>
      <c r="I344" s="109"/>
      <c r="J344" s="109"/>
      <c r="K344" s="109"/>
      <c r="L344" s="109"/>
      <c r="M344" s="109"/>
      <c r="N344" s="109"/>
      <c r="O344" s="109"/>
      <c r="P344" s="109"/>
      <c r="Q344" s="109"/>
      <c r="R344" s="109"/>
      <c r="S344" s="109"/>
      <c r="T344" s="109"/>
      <c r="U344" s="109"/>
      <c r="V344" s="109"/>
      <c r="W344" s="109"/>
      <c r="X344" s="109"/>
      <c r="Y344" s="111">
        <f t="shared" si="5"/>
        <v>0</v>
      </c>
      <c r="Z344" s="101"/>
    </row>
    <row r="345" spans="1:26" ht="13.5" thickBot="1" x14ac:dyDescent="0.25">
      <c r="A345" s="89">
        <v>344</v>
      </c>
      <c r="B345" s="90" t="str">
        <f>IF(ISERROR(VLOOKUP(A345,Baukosten!$A$10:$F$1164,6,FALSE)),"",VLOOKUP(A345,Baukosten!$A$10:$F$1164,6,FALSE))</f>
        <v/>
      </c>
      <c r="C345" s="103" t="str">
        <f>IF(ISERROR(VLOOKUP(A345,Baukosten!$A$10:$F$1164,4,FALSE)),"",VLOOKUP(A345,Baukosten!$A$10:$F$1164,4,FALSE))</f>
        <v/>
      </c>
      <c r="D345" s="109"/>
      <c r="E345" s="109"/>
      <c r="F345" s="109"/>
      <c r="G345" s="109"/>
      <c r="H345" s="109"/>
      <c r="I345" s="109"/>
      <c r="J345" s="109"/>
      <c r="K345" s="109"/>
      <c r="L345" s="109"/>
      <c r="M345" s="109"/>
      <c r="N345" s="109"/>
      <c r="O345" s="109"/>
      <c r="P345" s="109"/>
      <c r="Q345" s="109"/>
      <c r="R345" s="109"/>
      <c r="S345" s="109"/>
      <c r="T345" s="109"/>
      <c r="U345" s="109"/>
      <c r="V345" s="109"/>
      <c r="W345" s="109"/>
      <c r="X345" s="109"/>
      <c r="Y345" s="111">
        <f t="shared" si="5"/>
        <v>0</v>
      </c>
      <c r="Z345" s="101"/>
    </row>
    <row r="346" spans="1:26" ht="13.5" thickBot="1" x14ac:dyDescent="0.25">
      <c r="A346" s="89">
        <v>345</v>
      </c>
      <c r="B346" s="90" t="str">
        <f>IF(ISERROR(VLOOKUP(A346,Baukosten!$A$10:$F$1164,6,FALSE)),"",VLOOKUP(A346,Baukosten!$A$10:$F$1164,6,FALSE))</f>
        <v/>
      </c>
      <c r="C346" s="103" t="str">
        <f>IF(ISERROR(VLOOKUP(A346,Baukosten!$A$10:$F$1164,4,FALSE)),"",VLOOKUP(A346,Baukosten!$A$10:$F$1164,4,FALSE))</f>
        <v/>
      </c>
      <c r="D346" s="109"/>
      <c r="E346" s="109"/>
      <c r="F346" s="109"/>
      <c r="G346" s="109"/>
      <c r="H346" s="109"/>
      <c r="I346" s="109"/>
      <c r="J346" s="109"/>
      <c r="K346" s="109"/>
      <c r="L346" s="109"/>
      <c r="M346" s="109"/>
      <c r="N346" s="109"/>
      <c r="O346" s="109"/>
      <c r="P346" s="109"/>
      <c r="Q346" s="109"/>
      <c r="R346" s="109"/>
      <c r="S346" s="109"/>
      <c r="T346" s="109"/>
      <c r="U346" s="109"/>
      <c r="V346" s="109"/>
      <c r="W346" s="109"/>
      <c r="X346" s="109"/>
      <c r="Y346" s="111">
        <f t="shared" si="5"/>
        <v>0</v>
      </c>
      <c r="Z346" s="101"/>
    </row>
    <row r="347" spans="1:26" ht="13.5" thickBot="1" x14ac:dyDescent="0.25">
      <c r="A347" s="89">
        <v>346</v>
      </c>
      <c r="B347" s="90" t="str">
        <f>IF(ISERROR(VLOOKUP(A347,Baukosten!$A$10:$F$1164,6,FALSE)),"",VLOOKUP(A347,Baukosten!$A$10:$F$1164,6,FALSE))</f>
        <v/>
      </c>
      <c r="C347" s="103" t="str">
        <f>IF(ISERROR(VLOOKUP(A347,Baukosten!$A$10:$F$1164,4,FALSE)),"",VLOOKUP(A347,Baukosten!$A$10:$F$1164,4,FALSE))</f>
        <v/>
      </c>
      <c r="D347" s="109"/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11">
        <f t="shared" si="5"/>
        <v>0</v>
      </c>
      <c r="Z347" s="101"/>
    </row>
    <row r="348" spans="1:26" ht="13.5" thickBot="1" x14ac:dyDescent="0.25">
      <c r="A348" s="89">
        <v>347</v>
      </c>
      <c r="B348" s="90" t="str">
        <f>IF(ISERROR(VLOOKUP(A348,Baukosten!$A$10:$F$1164,6,FALSE)),"",VLOOKUP(A348,Baukosten!$A$10:$F$1164,6,FALSE))</f>
        <v/>
      </c>
      <c r="C348" s="103" t="str">
        <f>IF(ISERROR(VLOOKUP(A348,Baukosten!$A$10:$F$1164,4,FALSE)),"",VLOOKUP(A348,Baukosten!$A$10:$F$1164,4,FALSE))</f>
        <v/>
      </c>
      <c r="D348" s="109"/>
      <c r="E348" s="109"/>
      <c r="F348" s="109"/>
      <c r="G348" s="109"/>
      <c r="H348" s="109"/>
      <c r="I348" s="109"/>
      <c r="J348" s="109"/>
      <c r="K348" s="109"/>
      <c r="L348" s="109"/>
      <c r="M348" s="109"/>
      <c r="N348" s="109"/>
      <c r="O348" s="109"/>
      <c r="P348" s="109"/>
      <c r="Q348" s="109"/>
      <c r="R348" s="109"/>
      <c r="S348" s="109"/>
      <c r="T348" s="109"/>
      <c r="U348" s="109"/>
      <c r="V348" s="109"/>
      <c r="W348" s="109"/>
      <c r="X348" s="109"/>
      <c r="Y348" s="111">
        <f t="shared" si="5"/>
        <v>0</v>
      </c>
      <c r="Z348" s="101"/>
    </row>
    <row r="349" spans="1:26" ht="13.5" thickBot="1" x14ac:dyDescent="0.25">
      <c r="A349" s="89">
        <v>348</v>
      </c>
      <c r="B349" s="90" t="str">
        <f>IF(ISERROR(VLOOKUP(A349,Baukosten!$A$10:$F$1164,6,FALSE)),"",VLOOKUP(A349,Baukosten!$A$10:$F$1164,6,FALSE))</f>
        <v/>
      </c>
      <c r="C349" s="103" t="str">
        <f>IF(ISERROR(VLOOKUP(A349,Baukosten!$A$10:$F$1164,4,FALSE)),"",VLOOKUP(A349,Baukosten!$A$10:$F$1164,4,FALSE))</f>
        <v/>
      </c>
      <c r="D349" s="109"/>
      <c r="E349" s="109"/>
      <c r="F349" s="109"/>
      <c r="G349" s="109"/>
      <c r="H349" s="109"/>
      <c r="I349" s="109"/>
      <c r="J349" s="109"/>
      <c r="K349" s="109"/>
      <c r="L349" s="109"/>
      <c r="M349" s="109"/>
      <c r="N349" s="109"/>
      <c r="O349" s="109"/>
      <c r="P349" s="109"/>
      <c r="Q349" s="109"/>
      <c r="R349" s="109"/>
      <c r="S349" s="109"/>
      <c r="T349" s="109"/>
      <c r="U349" s="109"/>
      <c r="V349" s="109"/>
      <c r="W349" s="109"/>
      <c r="X349" s="109"/>
      <c r="Y349" s="111">
        <f t="shared" si="5"/>
        <v>0</v>
      </c>
      <c r="Z349" s="101"/>
    </row>
    <row r="350" spans="1:26" ht="13.5" thickBot="1" x14ac:dyDescent="0.25">
      <c r="A350" s="89">
        <v>349</v>
      </c>
      <c r="B350" s="90" t="str">
        <f>IF(ISERROR(VLOOKUP(A350,Baukosten!$A$10:$F$1164,6,FALSE)),"",VLOOKUP(A350,Baukosten!$A$10:$F$1164,6,FALSE))</f>
        <v/>
      </c>
      <c r="C350" s="103" t="str">
        <f>IF(ISERROR(VLOOKUP(A350,Baukosten!$A$10:$F$1164,4,FALSE)),"",VLOOKUP(A350,Baukosten!$A$10:$F$1164,4,FALSE))</f>
        <v/>
      </c>
      <c r="D350" s="109"/>
      <c r="E350" s="109"/>
      <c r="F350" s="109"/>
      <c r="G350" s="109"/>
      <c r="H350" s="109"/>
      <c r="I350" s="109"/>
      <c r="J350" s="109"/>
      <c r="K350" s="109"/>
      <c r="L350" s="109"/>
      <c r="M350" s="109"/>
      <c r="N350" s="109"/>
      <c r="O350" s="109"/>
      <c r="P350" s="109"/>
      <c r="Q350" s="109"/>
      <c r="R350" s="109"/>
      <c r="S350" s="109"/>
      <c r="T350" s="109"/>
      <c r="U350" s="109"/>
      <c r="V350" s="109"/>
      <c r="W350" s="109"/>
      <c r="X350" s="109"/>
      <c r="Y350" s="111">
        <f t="shared" si="5"/>
        <v>0</v>
      </c>
      <c r="Z350" s="101"/>
    </row>
    <row r="351" spans="1:26" ht="13.5" thickBot="1" x14ac:dyDescent="0.25">
      <c r="A351" s="89">
        <v>350</v>
      </c>
      <c r="B351" s="90" t="str">
        <f>IF(ISERROR(VLOOKUP(A351,Baukosten!$A$10:$F$1164,6,FALSE)),"",VLOOKUP(A351,Baukosten!$A$10:$F$1164,6,FALSE))</f>
        <v/>
      </c>
      <c r="C351" s="103" t="str">
        <f>IF(ISERROR(VLOOKUP(A351,Baukosten!$A$10:$F$1164,4,FALSE)),"",VLOOKUP(A351,Baukosten!$A$10:$F$1164,4,FALSE))</f>
        <v/>
      </c>
      <c r="D351" s="109"/>
      <c r="E351" s="109"/>
      <c r="F351" s="109"/>
      <c r="G351" s="109"/>
      <c r="H351" s="109"/>
      <c r="I351" s="109"/>
      <c r="J351" s="109"/>
      <c r="K351" s="109"/>
      <c r="L351" s="109"/>
      <c r="M351" s="109"/>
      <c r="N351" s="109"/>
      <c r="O351" s="109"/>
      <c r="P351" s="109"/>
      <c r="Q351" s="109"/>
      <c r="R351" s="109"/>
      <c r="S351" s="109"/>
      <c r="T351" s="109"/>
      <c r="U351" s="109"/>
      <c r="V351" s="109"/>
      <c r="W351" s="109"/>
      <c r="X351" s="109"/>
      <c r="Y351" s="111">
        <f t="shared" si="5"/>
        <v>0</v>
      </c>
      <c r="Z351" s="101"/>
    </row>
    <row r="352" spans="1:26" ht="13.5" thickBot="1" x14ac:dyDescent="0.25">
      <c r="A352" s="89">
        <v>351</v>
      </c>
      <c r="B352" s="90" t="str">
        <f>IF(ISERROR(VLOOKUP(A352,Baukosten!$A$10:$F$1164,6,FALSE)),"",VLOOKUP(A352,Baukosten!$A$10:$F$1164,6,FALSE))</f>
        <v/>
      </c>
      <c r="C352" s="103" t="str">
        <f>IF(ISERROR(VLOOKUP(A352,Baukosten!$A$10:$F$1164,4,FALSE)),"",VLOOKUP(A352,Baukosten!$A$10:$F$1164,4,FALSE))</f>
        <v/>
      </c>
      <c r="D352" s="109"/>
      <c r="E352" s="109"/>
      <c r="F352" s="109"/>
      <c r="G352" s="109"/>
      <c r="H352" s="109"/>
      <c r="I352" s="109"/>
      <c r="J352" s="109"/>
      <c r="K352" s="109"/>
      <c r="L352" s="109"/>
      <c r="M352" s="109"/>
      <c r="N352" s="109"/>
      <c r="O352" s="109"/>
      <c r="P352" s="109"/>
      <c r="Q352" s="109"/>
      <c r="R352" s="109"/>
      <c r="S352" s="109"/>
      <c r="T352" s="109"/>
      <c r="U352" s="109"/>
      <c r="V352" s="109"/>
      <c r="W352" s="109"/>
      <c r="X352" s="109"/>
      <c r="Y352" s="111">
        <f t="shared" si="5"/>
        <v>0</v>
      </c>
      <c r="Z352" s="101"/>
    </row>
    <row r="353" spans="1:26" ht="13.5" thickBot="1" x14ac:dyDescent="0.25">
      <c r="A353" s="89">
        <v>352</v>
      </c>
      <c r="B353" s="90" t="str">
        <f>IF(ISERROR(VLOOKUP(A353,Baukosten!$A$10:$F$1164,6,FALSE)),"",VLOOKUP(A353,Baukosten!$A$10:$F$1164,6,FALSE))</f>
        <v/>
      </c>
      <c r="C353" s="103" t="str">
        <f>IF(ISERROR(VLOOKUP(A353,Baukosten!$A$10:$F$1164,4,FALSE)),"",VLOOKUP(A353,Baukosten!$A$10:$F$1164,4,FALSE))</f>
        <v/>
      </c>
      <c r="D353" s="109"/>
      <c r="E353" s="109"/>
      <c r="F353" s="109"/>
      <c r="G353" s="109"/>
      <c r="H353" s="109"/>
      <c r="I353" s="109"/>
      <c r="J353" s="109"/>
      <c r="K353" s="109"/>
      <c r="L353" s="109"/>
      <c r="M353" s="109"/>
      <c r="N353" s="109"/>
      <c r="O353" s="109"/>
      <c r="P353" s="109"/>
      <c r="Q353" s="109"/>
      <c r="R353" s="109"/>
      <c r="S353" s="109"/>
      <c r="T353" s="109"/>
      <c r="U353" s="109"/>
      <c r="V353" s="109"/>
      <c r="W353" s="109"/>
      <c r="X353" s="109"/>
      <c r="Y353" s="111">
        <f t="shared" si="5"/>
        <v>0</v>
      </c>
      <c r="Z353" s="101"/>
    </row>
    <row r="354" spans="1:26" ht="13.5" thickBot="1" x14ac:dyDescent="0.25">
      <c r="A354" s="89">
        <v>353</v>
      </c>
      <c r="B354" s="90" t="str">
        <f>IF(ISERROR(VLOOKUP(A354,Baukosten!$A$10:$F$1164,6,FALSE)),"",VLOOKUP(A354,Baukosten!$A$10:$F$1164,6,FALSE))</f>
        <v/>
      </c>
      <c r="C354" s="103" t="str">
        <f>IF(ISERROR(VLOOKUP(A354,Baukosten!$A$10:$F$1164,4,FALSE)),"",VLOOKUP(A354,Baukosten!$A$10:$F$1164,4,FALSE))</f>
        <v/>
      </c>
      <c r="D354" s="109"/>
      <c r="E354" s="109"/>
      <c r="F354" s="109"/>
      <c r="G354" s="109"/>
      <c r="H354" s="109"/>
      <c r="I354" s="109"/>
      <c r="J354" s="109"/>
      <c r="K354" s="109"/>
      <c r="L354" s="109"/>
      <c r="M354" s="109"/>
      <c r="N354" s="109"/>
      <c r="O354" s="109"/>
      <c r="P354" s="109"/>
      <c r="Q354" s="109"/>
      <c r="R354" s="109"/>
      <c r="S354" s="109"/>
      <c r="T354" s="109"/>
      <c r="U354" s="109"/>
      <c r="V354" s="109"/>
      <c r="W354" s="109"/>
      <c r="X354" s="109"/>
      <c r="Y354" s="111">
        <f t="shared" si="5"/>
        <v>0</v>
      </c>
      <c r="Z354" s="101"/>
    </row>
    <row r="355" spans="1:26" ht="13.5" thickBot="1" x14ac:dyDescent="0.25">
      <c r="A355" s="89">
        <v>354</v>
      </c>
      <c r="B355" s="90" t="str">
        <f>IF(ISERROR(VLOOKUP(A355,Baukosten!$A$10:$F$1164,6,FALSE)),"",VLOOKUP(A355,Baukosten!$A$10:$F$1164,6,FALSE))</f>
        <v/>
      </c>
      <c r="C355" s="103" t="str">
        <f>IF(ISERROR(VLOOKUP(A355,Baukosten!$A$10:$F$1164,4,FALSE)),"",VLOOKUP(A355,Baukosten!$A$10:$F$1164,4,FALSE))</f>
        <v/>
      </c>
      <c r="D355" s="109"/>
      <c r="E355" s="109"/>
      <c r="F355" s="109"/>
      <c r="G355" s="109"/>
      <c r="H355" s="109"/>
      <c r="I355" s="109"/>
      <c r="J355" s="109"/>
      <c r="K355" s="109"/>
      <c r="L355" s="109"/>
      <c r="M355" s="109"/>
      <c r="N355" s="109"/>
      <c r="O355" s="109"/>
      <c r="P355" s="109"/>
      <c r="Q355" s="109"/>
      <c r="R355" s="109"/>
      <c r="S355" s="109"/>
      <c r="T355" s="109"/>
      <c r="U355" s="109"/>
      <c r="V355" s="109"/>
      <c r="W355" s="109"/>
      <c r="X355" s="109"/>
      <c r="Y355" s="111">
        <f t="shared" si="5"/>
        <v>0</v>
      </c>
      <c r="Z355" s="101"/>
    </row>
    <row r="356" spans="1:26" ht="13.5" thickBot="1" x14ac:dyDescent="0.25">
      <c r="A356" s="89">
        <v>355</v>
      </c>
      <c r="B356" s="90" t="str">
        <f>IF(ISERROR(VLOOKUP(A356,Baukosten!$A$10:$F$1164,6,FALSE)),"",VLOOKUP(A356,Baukosten!$A$10:$F$1164,6,FALSE))</f>
        <v/>
      </c>
      <c r="C356" s="103" t="str">
        <f>IF(ISERROR(VLOOKUP(A356,Baukosten!$A$10:$F$1164,4,FALSE)),"",VLOOKUP(A356,Baukosten!$A$10:$F$1164,4,FALSE))</f>
        <v/>
      </c>
      <c r="D356" s="109"/>
      <c r="E356" s="109"/>
      <c r="F356" s="109"/>
      <c r="G356" s="109"/>
      <c r="H356" s="109"/>
      <c r="I356" s="109"/>
      <c r="J356" s="109"/>
      <c r="K356" s="109"/>
      <c r="L356" s="109"/>
      <c r="M356" s="109"/>
      <c r="N356" s="109"/>
      <c r="O356" s="109"/>
      <c r="P356" s="109"/>
      <c r="Q356" s="109"/>
      <c r="R356" s="109"/>
      <c r="S356" s="109"/>
      <c r="T356" s="109"/>
      <c r="U356" s="109"/>
      <c r="V356" s="109"/>
      <c r="W356" s="109"/>
      <c r="X356" s="109"/>
      <c r="Y356" s="111">
        <f t="shared" si="5"/>
        <v>0</v>
      </c>
      <c r="Z356" s="101"/>
    </row>
    <row r="357" spans="1:26" ht="13.5" thickBot="1" x14ac:dyDescent="0.25">
      <c r="A357" s="89">
        <v>356</v>
      </c>
      <c r="B357" s="90" t="str">
        <f>IF(ISERROR(VLOOKUP(A357,Baukosten!$A$10:$F$1164,6,FALSE)),"",VLOOKUP(A357,Baukosten!$A$10:$F$1164,6,FALSE))</f>
        <v/>
      </c>
      <c r="C357" s="103" t="str">
        <f>IF(ISERROR(VLOOKUP(A357,Baukosten!$A$10:$F$1164,4,FALSE)),"",VLOOKUP(A357,Baukosten!$A$10:$F$1164,4,FALSE))</f>
        <v/>
      </c>
      <c r="D357" s="109"/>
      <c r="E357" s="109"/>
      <c r="F357" s="109"/>
      <c r="G357" s="109"/>
      <c r="H357" s="109"/>
      <c r="I357" s="109"/>
      <c r="J357" s="109"/>
      <c r="K357" s="109"/>
      <c r="L357" s="109"/>
      <c r="M357" s="109"/>
      <c r="N357" s="109"/>
      <c r="O357" s="109"/>
      <c r="P357" s="109"/>
      <c r="Q357" s="109"/>
      <c r="R357" s="109"/>
      <c r="S357" s="109"/>
      <c r="T357" s="109"/>
      <c r="U357" s="109"/>
      <c r="V357" s="109"/>
      <c r="W357" s="109"/>
      <c r="X357" s="109"/>
      <c r="Y357" s="111">
        <f t="shared" si="5"/>
        <v>0</v>
      </c>
      <c r="Z357" s="101"/>
    </row>
    <row r="358" spans="1:26" ht="13.5" thickBot="1" x14ac:dyDescent="0.25">
      <c r="A358" s="89">
        <v>357</v>
      </c>
      <c r="B358" s="90" t="str">
        <f>IF(ISERROR(VLOOKUP(A358,Baukosten!$A$10:$F$1164,6,FALSE)),"",VLOOKUP(A358,Baukosten!$A$10:$F$1164,6,FALSE))</f>
        <v/>
      </c>
      <c r="C358" s="103" t="str">
        <f>IF(ISERROR(VLOOKUP(A358,Baukosten!$A$10:$F$1164,4,FALSE)),"",VLOOKUP(A358,Baukosten!$A$10:$F$1164,4,FALSE))</f>
        <v/>
      </c>
      <c r="D358" s="109"/>
      <c r="E358" s="109"/>
      <c r="F358" s="109"/>
      <c r="G358" s="109"/>
      <c r="H358" s="109"/>
      <c r="I358" s="109"/>
      <c r="J358" s="109"/>
      <c r="K358" s="109"/>
      <c r="L358" s="109"/>
      <c r="M358" s="109"/>
      <c r="N358" s="109"/>
      <c r="O358" s="109"/>
      <c r="P358" s="109"/>
      <c r="Q358" s="109"/>
      <c r="R358" s="109"/>
      <c r="S358" s="109"/>
      <c r="T358" s="109"/>
      <c r="U358" s="109"/>
      <c r="V358" s="109"/>
      <c r="W358" s="109"/>
      <c r="X358" s="109"/>
      <c r="Y358" s="111">
        <f t="shared" si="5"/>
        <v>0</v>
      </c>
      <c r="Z358" s="101"/>
    </row>
    <row r="359" spans="1:26" ht="13.5" thickBot="1" x14ac:dyDescent="0.25">
      <c r="A359" s="89">
        <v>358</v>
      </c>
      <c r="B359" s="90" t="str">
        <f>IF(ISERROR(VLOOKUP(A359,Baukosten!$A$10:$F$1164,6,FALSE)),"",VLOOKUP(A359,Baukosten!$A$10:$F$1164,6,FALSE))</f>
        <v/>
      </c>
      <c r="C359" s="103" t="str">
        <f>IF(ISERROR(VLOOKUP(A359,Baukosten!$A$10:$F$1164,4,FALSE)),"",VLOOKUP(A359,Baukosten!$A$10:$F$1164,4,FALSE))</f>
        <v/>
      </c>
      <c r="D359" s="109"/>
      <c r="E359" s="109"/>
      <c r="F359" s="109"/>
      <c r="G359" s="109"/>
      <c r="H359" s="109"/>
      <c r="I359" s="109"/>
      <c r="J359" s="109"/>
      <c r="K359" s="109"/>
      <c r="L359" s="109"/>
      <c r="M359" s="109"/>
      <c r="N359" s="109"/>
      <c r="O359" s="109"/>
      <c r="P359" s="109"/>
      <c r="Q359" s="109"/>
      <c r="R359" s="109"/>
      <c r="S359" s="109"/>
      <c r="T359" s="109"/>
      <c r="U359" s="109"/>
      <c r="V359" s="109"/>
      <c r="W359" s="109"/>
      <c r="X359" s="109"/>
      <c r="Y359" s="111">
        <f t="shared" si="5"/>
        <v>0</v>
      </c>
      <c r="Z359" s="101"/>
    </row>
    <row r="360" spans="1:26" ht="13.5" thickBot="1" x14ac:dyDescent="0.25">
      <c r="A360" s="89">
        <v>359</v>
      </c>
      <c r="B360" s="90" t="str">
        <f>IF(ISERROR(VLOOKUP(A360,Baukosten!$A$10:$F$1164,6,FALSE)),"",VLOOKUP(A360,Baukosten!$A$10:$F$1164,6,FALSE))</f>
        <v/>
      </c>
      <c r="C360" s="103" t="str">
        <f>IF(ISERROR(VLOOKUP(A360,Baukosten!$A$10:$F$1164,4,FALSE)),"",VLOOKUP(A360,Baukosten!$A$10:$F$1164,4,FALSE))</f>
        <v/>
      </c>
      <c r="D360" s="109"/>
      <c r="E360" s="109"/>
      <c r="F360" s="109"/>
      <c r="G360" s="109"/>
      <c r="H360" s="109"/>
      <c r="I360" s="109"/>
      <c r="J360" s="109"/>
      <c r="K360" s="109"/>
      <c r="L360" s="109"/>
      <c r="M360" s="109"/>
      <c r="N360" s="109"/>
      <c r="O360" s="109"/>
      <c r="P360" s="109"/>
      <c r="Q360" s="109"/>
      <c r="R360" s="109"/>
      <c r="S360" s="109"/>
      <c r="T360" s="109"/>
      <c r="U360" s="109"/>
      <c r="V360" s="109"/>
      <c r="W360" s="109"/>
      <c r="X360" s="109"/>
      <c r="Y360" s="111">
        <f t="shared" si="5"/>
        <v>0</v>
      </c>
      <c r="Z360" s="101"/>
    </row>
    <row r="361" spans="1:26" ht="13.5" thickBot="1" x14ac:dyDescent="0.25">
      <c r="A361" s="89">
        <v>360</v>
      </c>
      <c r="B361" s="90" t="str">
        <f>IF(ISERROR(VLOOKUP(A361,Baukosten!$A$10:$F$1164,6,FALSE)),"",VLOOKUP(A361,Baukosten!$A$10:$F$1164,6,FALSE))</f>
        <v/>
      </c>
      <c r="C361" s="103" t="str">
        <f>IF(ISERROR(VLOOKUP(A361,Baukosten!$A$10:$F$1164,4,FALSE)),"",VLOOKUP(A361,Baukosten!$A$10:$F$1164,4,FALSE))</f>
        <v/>
      </c>
      <c r="D361" s="109"/>
      <c r="E361" s="109"/>
      <c r="F361" s="109"/>
      <c r="G361" s="109"/>
      <c r="H361" s="109"/>
      <c r="I361" s="109"/>
      <c r="J361" s="109"/>
      <c r="K361" s="109"/>
      <c r="L361" s="109"/>
      <c r="M361" s="109"/>
      <c r="N361" s="109"/>
      <c r="O361" s="109"/>
      <c r="P361" s="109"/>
      <c r="Q361" s="109"/>
      <c r="R361" s="109"/>
      <c r="S361" s="109"/>
      <c r="T361" s="109"/>
      <c r="U361" s="109"/>
      <c r="V361" s="109"/>
      <c r="W361" s="109"/>
      <c r="X361" s="109"/>
      <c r="Y361" s="111">
        <f t="shared" si="5"/>
        <v>0</v>
      </c>
      <c r="Z361" s="101"/>
    </row>
    <row r="362" spans="1:26" ht="13.5" thickBot="1" x14ac:dyDescent="0.25">
      <c r="A362" s="89">
        <v>361</v>
      </c>
      <c r="B362" s="90" t="str">
        <f>IF(ISERROR(VLOOKUP(A362,Baukosten!$A$10:$F$1164,6,FALSE)),"",VLOOKUP(A362,Baukosten!$A$10:$F$1164,6,FALSE))</f>
        <v/>
      </c>
      <c r="C362" s="103" t="str">
        <f>IF(ISERROR(VLOOKUP(A362,Baukosten!$A$10:$F$1164,4,FALSE)),"",VLOOKUP(A362,Baukosten!$A$10:$F$1164,4,FALSE))</f>
        <v/>
      </c>
      <c r="D362" s="109"/>
      <c r="E362" s="109"/>
      <c r="F362" s="109"/>
      <c r="G362" s="109"/>
      <c r="H362" s="109"/>
      <c r="I362" s="109"/>
      <c r="J362" s="109"/>
      <c r="K362" s="109"/>
      <c r="L362" s="109"/>
      <c r="M362" s="109"/>
      <c r="N362" s="109"/>
      <c r="O362" s="109"/>
      <c r="P362" s="109"/>
      <c r="Q362" s="109"/>
      <c r="R362" s="109"/>
      <c r="S362" s="109"/>
      <c r="T362" s="109"/>
      <c r="U362" s="109"/>
      <c r="V362" s="109"/>
      <c r="W362" s="109"/>
      <c r="X362" s="109"/>
      <c r="Y362" s="111">
        <f t="shared" si="5"/>
        <v>0</v>
      </c>
      <c r="Z362" s="101"/>
    </row>
    <row r="363" spans="1:26" ht="13.5" thickBot="1" x14ac:dyDescent="0.25">
      <c r="A363" s="89">
        <v>362</v>
      </c>
      <c r="B363" s="90" t="str">
        <f>IF(ISERROR(VLOOKUP(A363,Baukosten!$A$10:$F$1164,6,FALSE)),"",VLOOKUP(A363,Baukosten!$A$10:$F$1164,6,FALSE))</f>
        <v/>
      </c>
      <c r="C363" s="103" t="str">
        <f>IF(ISERROR(VLOOKUP(A363,Baukosten!$A$10:$F$1164,4,FALSE)),"",VLOOKUP(A363,Baukosten!$A$10:$F$1164,4,FALSE))</f>
        <v/>
      </c>
      <c r="D363" s="109"/>
      <c r="E363" s="109"/>
      <c r="F363" s="109"/>
      <c r="G363" s="109"/>
      <c r="H363" s="109"/>
      <c r="I363" s="109"/>
      <c r="J363" s="109"/>
      <c r="K363" s="109"/>
      <c r="L363" s="109"/>
      <c r="M363" s="109"/>
      <c r="N363" s="109"/>
      <c r="O363" s="109"/>
      <c r="P363" s="109"/>
      <c r="Q363" s="109"/>
      <c r="R363" s="109"/>
      <c r="S363" s="109"/>
      <c r="T363" s="109"/>
      <c r="U363" s="109"/>
      <c r="V363" s="109"/>
      <c r="W363" s="109"/>
      <c r="X363" s="109"/>
      <c r="Y363" s="111">
        <f t="shared" si="5"/>
        <v>0</v>
      </c>
      <c r="Z363" s="101"/>
    </row>
    <row r="364" spans="1:26" ht="13.5" thickBot="1" x14ac:dyDescent="0.25">
      <c r="A364" s="89">
        <v>363</v>
      </c>
      <c r="B364" s="90" t="str">
        <f>IF(ISERROR(VLOOKUP(A364,Baukosten!$A$10:$F$1164,6,FALSE)),"",VLOOKUP(A364,Baukosten!$A$10:$F$1164,6,FALSE))</f>
        <v/>
      </c>
      <c r="C364" s="103" t="str">
        <f>IF(ISERROR(VLOOKUP(A364,Baukosten!$A$10:$F$1164,4,FALSE)),"",VLOOKUP(A364,Baukosten!$A$10:$F$1164,4,FALSE))</f>
        <v/>
      </c>
      <c r="D364" s="109"/>
      <c r="E364" s="109"/>
      <c r="F364" s="109"/>
      <c r="G364" s="109"/>
      <c r="H364" s="109"/>
      <c r="I364" s="109"/>
      <c r="J364" s="109"/>
      <c r="K364" s="109"/>
      <c r="L364" s="109"/>
      <c r="M364" s="109"/>
      <c r="N364" s="109"/>
      <c r="O364" s="109"/>
      <c r="P364" s="109"/>
      <c r="Q364" s="109"/>
      <c r="R364" s="109"/>
      <c r="S364" s="109"/>
      <c r="T364" s="109"/>
      <c r="U364" s="109"/>
      <c r="V364" s="109"/>
      <c r="W364" s="109"/>
      <c r="X364" s="109"/>
      <c r="Y364" s="111">
        <f t="shared" si="5"/>
        <v>0</v>
      </c>
      <c r="Z364" s="101"/>
    </row>
    <row r="365" spans="1:26" ht="13.5" thickBot="1" x14ac:dyDescent="0.25">
      <c r="A365" s="89">
        <v>364</v>
      </c>
      <c r="B365" s="90" t="str">
        <f>IF(ISERROR(VLOOKUP(A365,Baukosten!$A$10:$F$1164,6,FALSE)),"",VLOOKUP(A365,Baukosten!$A$10:$F$1164,6,FALSE))</f>
        <v/>
      </c>
      <c r="C365" s="103" t="str">
        <f>IF(ISERROR(VLOOKUP(A365,Baukosten!$A$10:$F$1164,4,FALSE)),"",VLOOKUP(A365,Baukosten!$A$10:$F$1164,4,FALSE))</f>
        <v/>
      </c>
      <c r="D365" s="109"/>
      <c r="E365" s="109"/>
      <c r="F365" s="109"/>
      <c r="G365" s="109"/>
      <c r="H365" s="109"/>
      <c r="I365" s="109"/>
      <c r="J365" s="109"/>
      <c r="K365" s="109"/>
      <c r="L365" s="109"/>
      <c r="M365" s="109"/>
      <c r="N365" s="109"/>
      <c r="O365" s="109"/>
      <c r="P365" s="109"/>
      <c r="Q365" s="109"/>
      <c r="R365" s="109"/>
      <c r="S365" s="109"/>
      <c r="T365" s="109"/>
      <c r="U365" s="109"/>
      <c r="V365" s="109"/>
      <c r="W365" s="109"/>
      <c r="X365" s="109"/>
      <c r="Y365" s="111">
        <f t="shared" si="5"/>
        <v>0</v>
      </c>
      <c r="Z365" s="101"/>
    </row>
    <row r="366" spans="1:26" ht="13.5" thickBot="1" x14ac:dyDescent="0.25">
      <c r="A366" s="89">
        <v>365</v>
      </c>
      <c r="B366" s="90" t="str">
        <f>IF(ISERROR(VLOOKUP(A366,Baukosten!$A$10:$F$1164,6,FALSE)),"",VLOOKUP(A366,Baukosten!$A$10:$F$1164,6,FALSE))</f>
        <v/>
      </c>
      <c r="C366" s="103" t="str">
        <f>IF(ISERROR(VLOOKUP(A366,Baukosten!$A$10:$F$1164,4,FALSE)),"",VLOOKUP(A366,Baukosten!$A$10:$F$1164,4,FALSE))</f>
        <v/>
      </c>
      <c r="D366" s="109"/>
      <c r="E366" s="109"/>
      <c r="F366" s="109"/>
      <c r="G366" s="109"/>
      <c r="H366" s="109"/>
      <c r="I366" s="109"/>
      <c r="J366" s="109"/>
      <c r="K366" s="109"/>
      <c r="L366" s="109"/>
      <c r="M366" s="109"/>
      <c r="N366" s="109"/>
      <c r="O366" s="109"/>
      <c r="P366" s="109"/>
      <c r="Q366" s="109"/>
      <c r="R366" s="109"/>
      <c r="S366" s="109"/>
      <c r="T366" s="109"/>
      <c r="U366" s="109"/>
      <c r="V366" s="109"/>
      <c r="W366" s="109"/>
      <c r="X366" s="109"/>
      <c r="Y366" s="111">
        <f t="shared" si="5"/>
        <v>0</v>
      </c>
      <c r="Z366" s="101"/>
    </row>
    <row r="367" spans="1:26" ht="13.5" thickBot="1" x14ac:dyDescent="0.25">
      <c r="A367" s="89">
        <v>366</v>
      </c>
      <c r="B367" s="90" t="str">
        <f>IF(ISERROR(VLOOKUP(A367,Baukosten!$A$10:$F$1164,6,FALSE)),"",VLOOKUP(A367,Baukosten!$A$10:$F$1164,6,FALSE))</f>
        <v/>
      </c>
      <c r="C367" s="103" t="str">
        <f>IF(ISERROR(VLOOKUP(A367,Baukosten!$A$10:$F$1164,4,FALSE)),"",VLOOKUP(A367,Baukosten!$A$10:$F$1164,4,FALSE))</f>
        <v/>
      </c>
      <c r="D367" s="109"/>
      <c r="E367" s="109"/>
      <c r="F367" s="109"/>
      <c r="G367" s="109"/>
      <c r="H367" s="109"/>
      <c r="I367" s="109"/>
      <c r="J367" s="109"/>
      <c r="K367" s="109"/>
      <c r="L367" s="109"/>
      <c r="M367" s="109"/>
      <c r="N367" s="109"/>
      <c r="O367" s="109"/>
      <c r="P367" s="109"/>
      <c r="Q367" s="109"/>
      <c r="R367" s="109"/>
      <c r="S367" s="109"/>
      <c r="T367" s="109"/>
      <c r="U367" s="109"/>
      <c r="V367" s="109"/>
      <c r="W367" s="109"/>
      <c r="X367" s="109"/>
      <c r="Y367" s="111">
        <f t="shared" si="5"/>
        <v>0</v>
      </c>
      <c r="Z367" s="101"/>
    </row>
    <row r="368" spans="1:26" ht="13.5" thickBot="1" x14ac:dyDescent="0.25">
      <c r="A368" s="89">
        <v>367</v>
      </c>
      <c r="B368" s="90" t="str">
        <f>IF(ISERROR(VLOOKUP(A368,Baukosten!$A$10:$F$1164,6,FALSE)),"",VLOOKUP(A368,Baukosten!$A$10:$F$1164,6,FALSE))</f>
        <v/>
      </c>
      <c r="C368" s="103" t="str">
        <f>IF(ISERROR(VLOOKUP(A368,Baukosten!$A$10:$F$1164,4,FALSE)),"",VLOOKUP(A368,Baukosten!$A$10:$F$1164,4,FALSE))</f>
        <v/>
      </c>
      <c r="D368" s="109"/>
      <c r="E368" s="109"/>
      <c r="F368" s="109"/>
      <c r="G368" s="109"/>
      <c r="H368" s="109"/>
      <c r="I368" s="109"/>
      <c r="J368" s="109"/>
      <c r="K368" s="109"/>
      <c r="L368" s="109"/>
      <c r="M368" s="109"/>
      <c r="N368" s="109"/>
      <c r="O368" s="109"/>
      <c r="P368" s="109"/>
      <c r="Q368" s="109"/>
      <c r="R368" s="109"/>
      <c r="S368" s="109"/>
      <c r="T368" s="109"/>
      <c r="U368" s="109"/>
      <c r="V368" s="109"/>
      <c r="W368" s="109"/>
      <c r="X368" s="109"/>
      <c r="Y368" s="111">
        <f t="shared" si="5"/>
        <v>0</v>
      </c>
      <c r="Z368" s="101"/>
    </row>
    <row r="369" spans="1:26" ht="13.5" thickBot="1" x14ac:dyDescent="0.25">
      <c r="A369" s="89">
        <v>368</v>
      </c>
      <c r="B369" s="90" t="str">
        <f>IF(ISERROR(VLOOKUP(A369,Baukosten!$A$10:$F$1164,6,FALSE)),"",VLOOKUP(A369,Baukosten!$A$10:$F$1164,6,FALSE))</f>
        <v/>
      </c>
      <c r="C369" s="103" t="str">
        <f>IF(ISERROR(VLOOKUP(A369,Baukosten!$A$10:$F$1164,4,FALSE)),"",VLOOKUP(A369,Baukosten!$A$10:$F$1164,4,FALSE))</f>
        <v/>
      </c>
      <c r="D369" s="109"/>
      <c r="E369" s="109"/>
      <c r="F369" s="109"/>
      <c r="G369" s="109"/>
      <c r="H369" s="109"/>
      <c r="I369" s="109"/>
      <c r="J369" s="109"/>
      <c r="K369" s="109"/>
      <c r="L369" s="109"/>
      <c r="M369" s="109"/>
      <c r="N369" s="109"/>
      <c r="O369" s="109"/>
      <c r="P369" s="109"/>
      <c r="Q369" s="109"/>
      <c r="R369" s="109"/>
      <c r="S369" s="109"/>
      <c r="T369" s="109"/>
      <c r="U369" s="109"/>
      <c r="V369" s="109"/>
      <c r="W369" s="109"/>
      <c r="X369" s="109"/>
      <c r="Y369" s="111">
        <f t="shared" si="5"/>
        <v>0</v>
      </c>
      <c r="Z369" s="101"/>
    </row>
    <row r="370" spans="1:26" ht="13.5" thickBot="1" x14ac:dyDescent="0.25">
      <c r="A370" s="89">
        <v>369</v>
      </c>
      <c r="B370" s="90" t="str">
        <f>IF(ISERROR(VLOOKUP(A370,Baukosten!$A$10:$F$1164,6,FALSE)),"",VLOOKUP(A370,Baukosten!$A$10:$F$1164,6,FALSE))</f>
        <v/>
      </c>
      <c r="C370" s="103" t="str">
        <f>IF(ISERROR(VLOOKUP(A370,Baukosten!$A$10:$F$1164,4,FALSE)),"",VLOOKUP(A370,Baukosten!$A$10:$F$1164,4,FALSE))</f>
        <v/>
      </c>
      <c r="D370" s="109"/>
      <c r="E370" s="109"/>
      <c r="F370" s="109"/>
      <c r="G370" s="109"/>
      <c r="H370" s="109"/>
      <c r="I370" s="109"/>
      <c r="J370" s="109"/>
      <c r="K370" s="109"/>
      <c r="L370" s="109"/>
      <c r="M370" s="109"/>
      <c r="N370" s="109"/>
      <c r="O370" s="109"/>
      <c r="P370" s="109"/>
      <c r="Q370" s="109"/>
      <c r="R370" s="109"/>
      <c r="S370" s="109"/>
      <c r="T370" s="109"/>
      <c r="U370" s="109"/>
      <c r="V370" s="109"/>
      <c r="W370" s="109"/>
      <c r="X370" s="109"/>
      <c r="Y370" s="111">
        <f t="shared" si="5"/>
        <v>0</v>
      </c>
      <c r="Z370" s="101"/>
    </row>
    <row r="371" spans="1:26" ht="13.5" thickBot="1" x14ac:dyDescent="0.25">
      <c r="A371" s="89">
        <v>370</v>
      </c>
      <c r="B371" s="90" t="str">
        <f>IF(ISERROR(VLOOKUP(A371,Baukosten!$A$10:$F$1164,6,FALSE)),"",VLOOKUP(A371,Baukosten!$A$10:$F$1164,6,FALSE))</f>
        <v/>
      </c>
      <c r="C371" s="103" t="str">
        <f>IF(ISERROR(VLOOKUP(A371,Baukosten!$A$10:$F$1164,4,FALSE)),"",VLOOKUP(A371,Baukosten!$A$10:$F$1164,4,FALSE))</f>
        <v/>
      </c>
      <c r="D371" s="109"/>
      <c r="E371" s="109"/>
      <c r="F371" s="109"/>
      <c r="G371" s="109"/>
      <c r="H371" s="109"/>
      <c r="I371" s="109"/>
      <c r="J371" s="109"/>
      <c r="K371" s="109"/>
      <c r="L371" s="109"/>
      <c r="M371" s="109"/>
      <c r="N371" s="109"/>
      <c r="O371" s="109"/>
      <c r="P371" s="109"/>
      <c r="Q371" s="109"/>
      <c r="R371" s="109"/>
      <c r="S371" s="109"/>
      <c r="T371" s="109"/>
      <c r="U371" s="109"/>
      <c r="V371" s="109"/>
      <c r="W371" s="109"/>
      <c r="X371" s="109"/>
      <c r="Y371" s="111">
        <f t="shared" si="5"/>
        <v>0</v>
      </c>
      <c r="Z371" s="101"/>
    </row>
    <row r="372" spans="1:26" ht="13.5" thickBot="1" x14ac:dyDescent="0.25">
      <c r="A372" s="89">
        <v>371</v>
      </c>
      <c r="B372" s="90" t="str">
        <f>IF(ISERROR(VLOOKUP(A372,Baukosten!$A$10:$F$1164,6,FALSE)),"",VLOOKUP(A372,Baukosten!$A$10:$F$1164,6,FALSE))</f>
        <v/>
      </c>
      <c r="C372" s="103" t="str">
        <f>IF(ISERROR(VLOOKUP(A372,Baukosten!$A$10:$F$1164,4,FALSE)),"",VLOOKUP(A372,Baukosten!$A$10:$F$1164,4,FALSE))</f>
        <v/>
      </c>
      <c r="D372" s="109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  <c r="O372" s="109"/>
      <c r="P372" s="109"/>
      <c r="Q372" s="109"/>
      <c r="R372" s="109"/>
      <c r="S372" s="109"/>
      <c r="T372" s="109"/>
      <c r="U372" s="109"/>
      <c r="V372" s="109"/>
      <c r="W372" s="109"/>
      <c r="X372" s="109"/>
      <c r="Y372" s="111">
        <f t="shared" si="5"/>
        <v>0</v>
      </c>
      <c r="Z372" s="101"/>
    </row>
    <row r="373" spans="1:26" ht="13.5" thickBot="1" x14ac:dyDescent="0.25">
      <c r="A373" s="89">
        <v>372</v>
      </c>
      <c r="B373" s="90" t="str">
        <f>IF(ISERROR(VLOOKUP(A373,Baukosten!$A$10:$F$1164,6,FALSE)),"",VLOOKUP(A373,Baukosten!$A$10:$F$1164,6,FALSE))</f>
        <v/>
      </c>
      <c r="C373" s="103" t="str">
        <f>IF(ISERROR(VLOOKUP(A373,Baukosten!$A$10:$F$1164,4,FALSE)),"",VLOOKUP(A373,Baukosten!$A$10:$F$1164,4,FALSE))</f>
        <v/>
      </c>
      <c r="D373" s="109"/>
      <c r="E373" s="109"/>
      <c r="F373" s="109"/>
      <c r="G373" s="109"/>
      <c r="H373" s="109"/>
      <c r="I373" s="109"/>
      <c r="J373" s="109"/>
      <c r="K373" s="109"/>
      <c r="L373" s="109"/>
      <c r="M373" s="109"/>
      <c r="N373" s="109"/>
      <c r="O373" s="109"/>
      <c r="P373" s="109"/>
      <c r="Q373" s="109"/>
      <c r="R373" s="109"/>
      <c r="S373" s="109"/>
      <c r="T373" s="109"/>
      <c r="U373" s="109"/>
      <c r="V373" s="109"/>
      <c r="W373" s="109"/>
      <c r="X373" s="109"/>
      <c r="Y373" s="111">
        <f t="shared" si="5"/>
        <v>0</v>
      </c>
      <c r="Z373" s="101"/>
    </row>
    <row r="374" spans="1:26" ht="13.5" thickBot="1" x14ac:dyDescent="0.25">
      <c r="A374" s="89">
        <v>373</v>
      </c>
      <c r="B374" s="90" t="str">
        <f>IF(ISERROR(VLOOKUP(A374,Baukosten!$A$10:$F$1164,6,FALSE)),"",VLOOKUP(A374,Baukosten!$A$10:$F$1164,6,FALSE))</f>
        <v/>
      </c>
      <c r="C374" s="103" t="str">
        <f>IF(ISERROR(VLOOKUP(A374,Baukosten!$A$10:$F$1164,4,FALSE)),"",VLOOKUP(A374,Baukosten!$A$10:$F$1164,4,FALSE))</f>
        <v/>
      </c>
      <c r="D374" s="109"/>
      <c r="E374" s="109"/>
      <c r="F374" s="109"/>
      <c r="G374" s="109"/>
      <c r="H374" s="109"/>
      <c r="I374" s="109"/>
      <c r="J374" s="109"/>
      <c r="K374" s="109"/>
      <c r="L374" s="109"/>
      <c r="M374" s="109"/>
      <c r="N374" s="109"/>
      <c r="O374" s="109"/>
      <c r="P374" s="109"/>
      <c r="Q374" s="109"/>
      <c r="R374" s="109"/>
      <c r="S374" s="109"/>
      <c r="T374" s="109"/>
      <c r="U374" s="109"/>
      <c r="V374" s="109"/>
      <c r="W374" s="109"/>
      <c r="X374" s="109"/>
      <c r="Y374" s="111">
        <f t="shared" si="5"/>
        <v>0</v>
      </c>
      <c r="Z374" s="101"/>
    </row>
    <row r="375" spans="1:26" ht="13.5" thickBot="1" x14ac:dyDescent="0.25">
      <c r="A375" s="89">
        <v>374</v>
      </c>
      <c r="B375" s="90" t="str">
        <f>IF(ISERROR(VLOOKUP(A375,Baukosten!$A$10:$F$1164,6,FALSE)),"",VLOOKUP(A375,Baukosten!$A$10:$F$1164,6,FALSE))</f>
        <v/>
      </c>
      <c r="C375" s="103" t="str">
        <f>IF(ISERROR(VLOOKUP(A375,Baukosten!$A$10:$F$1164,4,FALSE)),"",VLOOKUP(A375,Baukosten!$A$10:$F$1164,4,FALSE))</f>
        <v/>
      </c>
      <c r="D375" s="109"/>
      <c r="E375" s="109"/>
      <c r="F375" s="109"/>
      <c r="G375" s="109"/>
      <c r="H375" s="109"/>
      <c r="I375" s="109"/>
      <c r="J375" s="109"/>
      <c r="K375" s="109"/>
      <c r="L375" s="109"/>
      <c r="M375" s="109"/>
      <c r="N375" s="109"/>
      <c r="O375" s="109"/>
      <c r="P375" s="109"/>
      <c r="Q375" s="109"/>
      <c r="R375" s="109"/>
      <c r="S375" s="109"/>
      <c r="T375" s="109"/>
      <c r="U375" s="109"/>
      <c r="V375" s="109"/>
      <c r="W375" s="109"/>
      <c r="X375" s="109"/>
      <c r="Y375" s="111">
        <f t="shared" si="5"/>
        <v>0</v>
      </c>
      <c r="Z375" s="101"/>
    </row>
    <row r="376" spans="1:26" ht="13.5" thickBot="1" x14ac:dyDescent="0.25">
      <c r="A376" s="89">
        <v>375</v>
      </c>
      <c r="B376" s="90" t="str">
        <f>IF(ISERROR(VLOOKUP(A376,Baukosten!$A$10:$F$1164,6,FALSE)),"",VLOOKUP(A376,Baukosten!$A$10:$F$1164,6,FALSE))</f>
        <v/>
      </c>
      <c r="C376" s="103" t="str">
        <f>IF(ISERROR(VLOOKUP(A376,Baukosten!$A$10:$F$1164,4,FALSE)),"",VLOOKUP(A376,Baukosten!$A$10:$F$1164,4,FALSE))</f>
        <v/>
      </c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  <c r="O376" s="109"/>
      <c r="P376" s="109"/>
      <c r="Q376" s="109"/>
      <c r="R376" s="109"/>
      <c r="S376" s="109"/>
      <c r="T376" s="109"/>
      <c r="U376" s="109"/>
      <c r="V376" s="109"/>
      <c r="W376" s="109"/>
      <c r="X376" s="109"/>
      <c r="Y376" s="111">
        <f t="shared" si="5"/>
        <v>0</v>
      </c>
      <c r="Z376" s="101"/>
    </row>
    <row r="377" spans="1:26" ht="13.5" thickBot="1" x14ac:dyDescent="0.25">
      <c r="A377" s="89">
        <v>376</v>
      </c>
      <c r="B377" s="90" t="str">
        <f>IF(ISERROR(VLOOKUP(A377,Baukosten!$A$10:$F$1164,6,FALSE)),"",VLOOKUP(A377,Baukosten!$A$10:$F$1164,6,FALSE))</f>
        <v/>
      </c>
      <c r="C377" s="103" t="str">
        <f>IF(ISERROR(VLOOKUP(A377,Baukosten!$A$10:$F$1164,4,FALSE)),"",VLOOKUP(A377,Baukosten!$A$10:$F$1164,4,FALSE))</f>
        <v/>
      </c>
      <c r="D377" s="109"/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11">
        <f t="shared" si="5"/>
        <v>0</v>
      </c>
      <c r="Z377" s="101"/>
    </row>
    <row r="378" spans="1:26" ht="13.5" thickBot="1" x14ac:dyDescent="0.25">
      <c r="A378" s="89">
        <v>377</v>
      </c>
      <c r="B378" s="90" t="str">
        <f>IF(ISERROR(VLOOKUP(A378,Baukosten!$A$10:$F$1164,6,FALSE)),"",VLOOKUP(A378,Baukosten!$A$10:$F$1164,6,FALSE))</f>
        <v/>
      </c>
      <c r="C378" s="103" t="str">
        <f>IF(ISERROR(VLOOKUP(A378,Baukosten!$A$10:$F$1164,4,FALSE)),"",VLOOKUP(A378,Baukosten!$A$10:$F$1164,4,FALSE))</f>
        <v/>
      </c>
      <c r="D378" s="109"/>
      <c r="E378" s="109"/>
      <c r="F378" s="109"/>
      <c r="G378" s="109"/>
      <c r="H378" s="109"/>
      <c r="I378" s="109"/>
      <c r="J378" s="109"/>
      <c r="K378" s="109"/>
      <c r="L378" s="109"/>
      <c r="M378" s="109"/>
      <c r="N378" s="109"/>
      <c r="O378" s="109"/>
      <c r="P378" s="109"/>
      <c r="Q378" s="109"/>
      <c r="R378" s="109"/>
      <c r="S378" s="109"/>
      <c r="T378" s="109"/>
      <c r="U378" s="109"/>
      <c r="V378" s="109"/>
      <c r="W378" s="109"/>
      <c r="X378" s="109"/>
      <c r="Y378" s="111">
        <f t="shared" si="5"/>
        <v>0</v>
      </c>
      <c r="Z378" s="101"/>
    </row>
    <row r="379" spans="1:26" ht="13.5" thickBot="1" x14ac:dyDescent="0.25">
      <c r="A379" s="89">
        <v>378</v>
      </c>
      <c r="B379" s="90" t="str">
        <f>IF(ISERROR(VLOOKUP(A379,Baukosten!$A$10:$F$1164,6,FALSE)),"",VLOOKUP(A379,Baukosten!$A$10:$F$1164,6,FALSE))</f>
        <v/>
      </c>
      <c r="C379" s="103" t="str">
        <f>IF(ISERROR(VLOOKUP(A379,Baukosten!$A$10:$F$1164,4,FALSE)),"",VLOOKUP(A379,Baukosten!$A$10:$F$1164,4,FALSE))</f>
        <v/>
      </c>
      <c r="D379" s="109"/>
      <c r="E379" s="109"/>
      <c r="F379" s="109"/>
      <c r="G379" s="109"/>
      <c r="H379" s="109"/>
      <c r="I379" s="109"/>
      <c r="J379" s="109"/>
      <c r="K379" s="109"/>
      <c r="L379" s="109"/>
      <c r="M379" s="109"/>
      <c r="N379" s="109"/>
      <c r="O379" s="109"/>
      <c r="P379" s="109"/>
      <c r="Q379" s="109"/>
      <c r="R379" s="109"/>
      <c r="S379" s="109"/>
      <c r="T379" s="109"/>
      <c r="U379" s="109"/>
      <c r="V379" s="109"/>
      <c r="W379" s="109"/>
      <c r="X379" s="109"/>
      <c r="Y379" s="111">
        <f t="shared" si="5"/>
        <v>0</v>
      </c>
      <c r="Z379" s="101"/>
    </row>
    <row r="380" spans="1:26" ht="13.5" thickBot="1" x14ac:dyDescent="0.25">
      <c r="A380" s="89">
        <v>379</v>
      </c>
      <c r="B380" s="90" t="str">
        <f>IF(ISERROR(VLOOKUP(A380,Baukosten!$A$10:$F$1164,6,FALSE)),"",VLOOKUP(A380,Baukosten!$A$10:$F$1164,6,FALSE))</f>
        <v/>
      </c>
      <c r="C380" s="103" t="str">
        <f>IF(ISERROR(VLOOKUP(A380,Baukosten!$A$10:$F$1164,4,FALSE)),"",VLOOKUP(A380,Baukosten!$A$10:$F$1164,4,FALSE))</f>
        <v/>
      </c>
      <c r="D380" s="109"/>
      <c r="E380" s="109"/>
      <c r="F380" s="109"/>
      <c r="G380" s="109"/>
      <c r="H380" s="109"/>
      <c r="I380" s="109"/>
      <c r="J380" s="109"/>
      <c r="K380" s="109"/>
      <c r="L380" s="109"/>
      <c r="M380" s="109"/>
      <c r="N380" s="109"/>
      <c r="O380" s="109"/>
      <c r="P380" s="109"/>
      <c r="Q380" s="109"/>
      <c r="R380" s="109"/>
      <c r="S380" s="109"/>
      <c r="T380" s="109"/>
      <c r="U380" s="109"/>
      <c r="V380" s="109"/>
      <c r="W380" s="109"/>
      <c r="X380" s="109"/>
      <c r="Y380" s="111">
        <f t="shared" si="5"/>
        <v>0</v>
      </c>
      <c r="Z380" s="101"/>
    </row>
    <row r="381" spans="1:26" ht="13.5" thickBot="1" x14ac:dyDescent="0.25">
      <c r="A381" s="89">
        <v>380</v>
      </c>
      <c r="B381" s="90" t="str">
        <f>IF(ISERROR(VLOOKUP(A381,Baukosten!$A$10:$F$1164,6,FALSE)),"",VLOOKUP(A381,Baukosten!$A$10:$F$1164,6,FALSE))</f>
        <v/>
      </c>
      <c r="C381" s="103" t="str">
        <f>IF(ISERROR(VLOOKUP(A381,Baukosten!$A$10:$F$1164,4,FALSE)),"",VLOOKUP(A381,Baukosten!$A$10:$F$1164,4,FALSE))</f>
        <v/>
      </c>
      <c r="D381" s="109"/>
      <c r="E381" s="109"/>
      <c r="F381" s="109"/>
      <c r="G381" s="109"/>
      <c r="H381" s="109"/>
      <c r="I381" s="109"/>
      <c r="J381" s="109"/>
      <c r="K381" s="109"/>
      <c r="L381" s="109"/>
      <c r="M381" s="109"/>
      <c r="N381" s="109"/>
      <c r="O381" s="109"/>
      <c r="P381" s="109"/>
      <c r="Q381" s="109"/>
      <c r="R381" s="109"/>
      <c r="S381" s="109"/>
      <c r="T381" s="109"/>
      <c r="U381" s="109"/>
      <c r="V381" s="109"/>
      <c r="W381" s="109"/>
      <c r="X381" s="109"/>
      <c r="Y381" s="111">
        <f t="shared" si="5"/>
        <v>0</v>
      </c>
      <c r="Z381" s="101"/>
    </row>
    <row r="382" spans="1:26" ht="13.5" thickBot="1" x14ac:dyDescent="0.25">
      <c r="A382" s="89">
        <v>381</v>
      </c>
      <c r="B382" s="90" t="str">
        <f>IF(ISERROR(VLOOKUP(A382,Baukosten!$A$10:$F$1164,6,FALSE)),"",VLOOKUP(A382,Baukosten!$A$10:$F$1164,6,FALSE))</f>
        <v/>
      </c>
      <c r="C382" s="103" t="str">
        <f>IF(ISERROR(VLOOKUP(A382,Baukosten!$A$10:$F$1164,4,FALSE)),"",VLOOKUP(A382,Baukosten!$A$10:$F$1164,4,FALSE))</f>
        <v/>
      </c>
      <c r="D382" s="109"/>
      <c r="E382" s="109"/>
      <c r="F382" s="109"/>
      <c r="G382" s="109"/>
      <c r="H382" s="109"/>
      <c r="I382" s="109"/>
      <c r="J382" s="109"/>
      <c r="K382" s="109"/>
      <c r="L382" s="109"/>
      <c r="M382" s="109"/>
      <c r="N382" s="109"/>
      <c r="O382" s="109"/>
      <c r="P382" s="109"/>
      <c r="Q382" s="109"/>
      <c r="R382" s="109"/>
      <c r="S382" s="109"/>
      <c r="T382" s="109"/>
      <c r="U382" s="109"/>
      <c r="V382" s="109"/>
      <c r="W382" s="109"/>
      <c r="X382" s="109"/>
      <c r="Y382" s="111">
        <f t="shared" si="5"/>
        <v>0</v>
      </c>
      <c r="Z382" s="101"/>
    </row>
    <row r="383" spans="1:26" ht="13.5" thickBot="1" x14ac:dyDescent="0.25">
      <c r="A383" s="89">
        <v>382</v>
      </c>
      <c r="B383" s="90" t="str">
        <f>IF(ISERROR(VLOOKUP(A383,Baukosten!$A$10:$F$1164,6,FALSE)),"",VLOOKUP(A383,Baukosten!$A$10:$F$1164,6,FALSE))</f>
        <v/>
      </c>
      <c r="C383" s="103" t="str">
        <f>IF(ISERROR(VLOOKUP(A383,Baukosten!$A$10:$F$1164,4,FALSE)),"",VLOOKUP(A383,Baukosten!$A$10:$F$1164,4,FALSE))</f>
        <v/>
      </c>
      <c r="D383" s="109"/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  <c r="O383" s="109"/>
      <c r="P383" s="109"/>
      <c r="Q383" s="109"/>
      <c r="R383" s="109"/>
      <c r="S383" s="109"/>
      <c r="T383" s="109"/>
      <c r="U383" s="109"/>
      <c r="V383" s="109"/>
      <c r="W383" s="109"/>
      <c r="X383" s="109"/>
      <c r="Y383" s="111">
        <f t="shared" si="5"/>
        <v>0</v>
      </c>
      <c r="Z383" s="101"/>
    </row>
    <row r="384" spans="1:26" ht="13.5" thickBot="1" x14ac:dyDescent="0.25">
      <c r="A384" s="89">
        <v>383</v>
      </c>
      <c r="B384" s="90" t="str">
        <f>IF(ISERROR(VLOOKUP(A384,Baukosten!$A$10:$F$1164,6,FALSE)),"",VLOOKUP(A384,Baukosten!$A$10:$F$1164,6,FALSE))</f>
        <v/>
      </c>
      <c r="C384" s="103" t="str">
        <f>IF(ISERROR(VLOOKUP(A384,Baukosten!$A$10:$F$1164,4,FALSE)),"",VLOOKUP(A384,Baukosten!$A$10:$F$1164,4,FALSE))</f>
        <v/>
      </c>
      <c r="D384" s="109"/>
      <c r="E384" s="109"/>
      <c r="F384" s="109"/>
      <c r="G384" s="109"/>
      <c r="H384" s="109"/>
      <c r="I384" s="109"/>
      <c r="J384" s="109"/>
      <c r="K384" s="109"/>
      <c r="L384" s="109"/>
      <c r="M384" s="109"/>
      <c r="N384" s="109"/>
      <c r="O384" s="109"/>
      <c r="P384" s="109"/>
      <c r="Q384" s="109"/>
      <c r="R384" s="109"/>
      <c r="S384" s="109"/>
      <c r="T384" s="109"/>
      <c r="U384" s="109"/>
      <c r="V384" s="109"/>
      <c r="W384" s="109"/>
      <c r="X384" s="109"/>
      <c r="Y384" s="111">
        <f t="shared" si="5"/>
        <v>0</v>
      </c>
      <c r="Z384" s="101"/>
    </row>
    <row r="385" spans="1:26" ht="13.5" thickBot="1" x14ac:dyDescent="0.25">
      <c r="A385" s="89">
        <v>384</v>
      </c>
      <c r="B385" s="90" t="str">
        <f>IF(ISERROR(VLOOKUP(A385,Baukosten!$A$10:$F$1164,6,FALSE)),"",VLOOKUP(A385,Baukosten!$A$10:$F$1164,6,FALSE))</f>
        <v/>
      </c>
      <c r="C385" s="103" t="str">
        <f>IF(ISERROR(VLOOKUP(A385,Baukosten!$A$10:$F$1164,4,FALSE)),"",VLOOKUP(A385,Baukosten!$A$10:$F$1164,4,FALSE))</f>
        <v/>
      </c>
      <c r="D385" s="109"/>
      <c r="E385" s="109"/>
      <c r="F385" s="109"/>
      <c r="G385" s="109"/>
      <c r="H385" s="109"/>
      <c r="I385" s="109"/>
      <c r="J385" s="109"/>
      <c r="K385" s="109"/>
      <c r="L385" s="109"/>
      <c r="M385" s="109"/>
      <c r="N385" s="109"/>
      <c r="O385" s="109"/>
      <c r="P385" s="109"/>
      <c r="Q385" s="109"/>
      <c r="R385" s="109"/>
      <c r="S385" s="109"/>
      <c r="T385" s="109"/>
      <c r="U385" s="109"/>
      <c r="V385" s="109"/>
      <c r="W385" s="109"/>
      <c r="X385" s="109"/>
      <c r="Y385" s="111">
        <f t="shared" si="5"/>
        <v>0</v>
      </c>
      <c r="Z385" s="101"/>
    </row>
    <row r="386" spans="1:26" ht="13.5" thickBot="1" x14ac:dyDescent="0.25">
      <c r="A386" s="89">
        <v>385</v>
      </c>
      <c r="B386" s="90" t="str">
        <f>IF(ISERROR(VLOOKUP(A386,Baukosten!$A$10:$F$1164,6,FALSE)),"",VLOOKUP(A386,Baukosten!$A$10:$F$1164,6,FALSE))</f>
        <v/>
      </c>
      <c r="C386" s="103" t="str">
        <f>IF(ISERROR(VLOOKUP(A386,Baukosten!$A$10:$F$1164,4,FALSE)),"",VLOOKUP(A386,Baukosten!$A$10:$F$1164,4,FALSE))</f>
        <v/>
      </c>
      <c r="D386" s="109"/>
      <c r="E386" s="109"/>
      <c r="F386" s="109"/>
      <c r="G386" s="109"/>
      <c r="H386" s="109"/>
      <c r="I386" s="109"/>
      <c r="J386" s="109"/>
      <c r="K386" s="109"/>
      <c r="L386" s="109"/>
      <c r="M386" s="109"/>
      <c r="N386" s="109"/>
      <c r="O386" s="109"/>
      <c r="P386" s="109"/>
      <c r="Q386" s="109"/>
      <c r="R386" s="109"/>
      <c r="S386" s="109"/>
      <c r="T386" s="109"/>
      <c r="U386" s="109"/>
      <c r="V386" s="109"/>
      <c r="W386" s="109"/>
      <c r="X386" s="109"/>
      <c r="Y386" s="111">
        <f t="shared" si="5"/>
        <v>0</v>
      </c>
      <c r="Z386" s="101"/>
    </row>
    <row r="387" spans="1:26" ht="13.5" thickBot="1" x14ac:dyDescent="0.25">
      <c r="A387" s="89">
        <v>386</v>
      </c>
      <c r="B387" s="90" t="str">
        <f>IF(ISERROR(VLOOKUP(A387,Baukosten!$A$10:$F$1164,6,FALSE)),"",VLOOKUP(A387,Baukosten!$A$10:$F$1164,6,FALSE))</f>
        <v/>
      </c>
      <c r="C387" s="103" t="str">
        <f>IF(ISERROR(VLOOKUP(A387,Baukosten!$A$10:$F$1164,4,FALSE)),"",VLOOKUP(A387,Baukosten!$A$10:$F$1164,4,FALSE))</f>
        <v/>
      </c>
      <c r="D387" s="109"/>
      <c r="E387" s="109"/>
      <c r="F387" s="109"/>
      <c r="G387" s="109"/>
      <c r="H387" s="109"/>
      <c r="I387" s="109"/>
      <c r="J387" s="109"/>
      <c r="K387" s="109"/>
      <c r="L387" s="109"/>
      <c r="M387" s="109"/>
      <c r="N387" s="109"/>
      <c r="O387" s="109"/>
      <c r="P387" s="109"/>
      <c r="Q387" s="109"/>
      <c r="R387" s="109"/>
      <c r="S387" s="109"/>
      <c r="T387" s="109"/>
      <c r="U387" s="109"/>
      <c r="V387" s="109"/>
      <c r="W387" s="109"/>
      <c r="X387" s="109"/>
      <c r="Y387" s="111">
        <f t="shared" ref="Y387:Y450" si="6">SUM(D387:X387)</f>
        <v>0</v>
      </c>
      <c r="Z387" s="101"/>
    </row>
    <row r="388" spans="1:26" ht="13.5" thickBot="1" x14ac:dyDescent="0.25">
      <c r="A388" s="89">
        <v>387</v>
      </c>
      <c r="B388" s="90" t="str">
        <f>IF(ISERROR(VLOOKUP(A388,Baukosten!$A$10:$F$1164,6,FALSE)),"",VLOOKUP(A388,Baukosten!$A$10:$F$1164,6,FALSE))</f>
        <v/>
      </c>
      <c r="C388" s="103" t="str">
        <f>IF(ISERROR(VLOOKUP(A388,Baukosten!$A$10:$F$1164,4,FALSE)),"",VLOOKUP(A388,Baukosten!$A$10:$F$1164,4,FALSE))</f>
        <v/>
      </c>
      <c r="D388" s="109"/>
      <c r="E388" s="109"/>
      <c r="F388" s="109"/>
      <c r="G388" s="109"/>
      <c r="H388" s="109"/>
      <c r="I388" s="109"/>
      <c r="J388" s="109"/>
      <c r="K388" s="109"/>
      <c r="L388" s="109"/>
      <c r="M388" s="109"/>
      <c r="N388" s="109"/>
      <c r="O388" s="109"/>
      <c r="P388" s="109"/>
      <c r="Q388" s="109"/>
      <c r="R388" s="109"/>
      <c r="S388" s="109"/>
      <c r="T388" s="109"/>
      <c r="U388" s="109"/>
      <c r="V388" s="109"/>
      <c r="W388" s="109"/>
      <c r="X388" s="109"/>
      <c r="Y388" s="111">
        <f t="shared" si="6"/>
        <v>0</v>
      </c>
      <c r="Z388" s="101"/>
    </row>
    <row r="389" spans="1:26" ht="13.5" thickBot="1" x14ac:dyDescent="0.25">
      <c r="A389" s="89">
        <v>388</v>
      </c>
      <c r="B389" s="90" t="str">
        <f>IF(ISERROR(VLOOKUP(A389,Baukosten!$A$10:$F$1164,6,FALSE)),"",VLOOKUP(A389,Baukosten!$A$10:$F$1164,6,FALSE))</f>
        <v/>
      </c>
      <c r="C389" s="103" t="str">
        <f>IF(ISERROR(VLOOKUP(A389,Baukosten!$A$10:$F$1164,4,FALSE)),"",VLOOKUP(A389,Baukosten!$A$10:$F$1164,4,FALSE))</f>
        <v/>
      </c>
      <c r="D389" s="109"/>
      <c r="E389" s="109"/>
      <c r="F389" s="109"/>
      <c r="G389" s="109"/>
      <c r="H389" s="109"/>
      <c r="I389" s="109"/>
      <c r="J389" s="109"/>
      <c r="K389" s="109"/>
      <c r="L389" s="109"/>
      <c r="M389" s="109"/>
      <c r="N389" s="109"/>
      <c r="O389" s="109"/>
      <c r="P389" s="109"/>
      <c r="Q389" s="109"/>
      <c r="R389" s="109"/>
      <c r="S389" s="109"/>
      <c r="T389" s="109"/>
      <c r="U389" s="109"/>
      <c r="V389" s="109"/>
      <c r="W389" s="109"/>
      <c r="X389" s="109"/>
      <c r="Y389" s="111">
        <f t="shared" si="6"/>
        <v>0</v>
      </c>
      <c r="Z389" s="101"/>
    </row>
    <row r="390" spans="1:26" ht="13.5" thickBot="1" x14ac:dyDescent="0.25">
      <c r="A390" s="89">
        <v>389</v>
      </c>
      <c r="B390" s="90" t="str">
        <f>IF(ISERROR(VLOOKUP(A390,Baukosten!$A$10:$F$1164,6,FALSE)),"",VLOOKUP(A390,Baukosten!$A$10:$F$1164,6,FALSE))</f>
        <v/>
      </c>
      <c r="C390" s="103" t="str">
        <f>IF(ISERROR(VLOOKUP(A390,Baukosten!$A$10:$F$1164,4,FALSE)),"",VLOOKUP(A390,Baukosten!$A$10:$F$1164,4,FALSE))</f>
        <v/>
      </c>
      <c r="D390" s="109"/>
      <c r="E390" s="109"/>
      <c r="F390" s="109"/>
      <c r="G390" s="109"/>
      <c r="H390" s="109"/>
      <c r="I390" s="109"/>
      <c r="J390" s="109"/>
      <c r="K390" s="109"/>
      <c r="L390" s="109"/>
      <c r="M390" s="109"/>
      <c r="N390" s="109"/>
      <c r="O390" s="109"/>
      <c r="P390" s="109"/>
      <c r="Q390" s="109"/>
      <c r="R390" s="109"/>
      <c r="S390" s="109"/>
      <c r="T390" s="109"/>
      <c r="U390" s="109"/>
      <c r="V390" s="109"/>
      <c r="W390" s="109"/>
      <c r="X390" s="109"/>
      <c r="Y390" s="111">
        <f t="shared" si="6"/>
        <v>0</v>
      </c>
      <c r="Z390" s="101"/>
    </row>
    <row r="391" spans="1:26" ht="13.5" thickBot="1" x14ac:dyDescent="0.25">
      <c r="A391" s="89">
        <v>390</v>
      </c>
      <c r="B391" s="90" t="str">
        <f>IF(ISERROR(VLOOKUP(A391,Baukosten!$A$10:$F$1164,6,FALSE)),"",VLOOKUP(A391,Baukosten!$A$10:$F$1164,6,FALSE))</f>
        <v/>
      </c>
      <c r="C391" s="103" t="str">
        <f>IF(ISERROR(VLOOKUP(A391,Baukosten!$A$10:$F$1164,4,FALSE)),"",VLOOKUP(A391,Baukosten!$A$10:$F$1164,4,FALSE))</f>
        <v/>
      </c>
      <c r="D391" s="109"/>
      <c r="E391" s="109"/>
      <c r="F391" s="109"/>
      <c r="G391" s="109"/>
      <c r="H391" s="109"/>
      <c r="I391" s="109"/>
      <c r="J391" s="109"/>
      <c r="K391" s="109"/>
      <c r="L391" s="109"/>
      <c r="M391" s="109"/>
      <c r="N391" s="109"/>
      <c r="O391" s="109"/>
      <c r="P391" s="109"/>
      <c r="Q391" s="109"/>
      <c r="R391" s="109"/>
      <c r="S391" s="109"/>
      <c r="T391" s="109"/>
      <c r="U391" s="109"/>
      <c r="V391" s="109"/>
      <c r="W391" s="109"/>
      <c r="X391" s="109"/>
      <c r="Y391" s="111">
        <f t="shared" si="6"/>
        <v>0</v>
      </c>
      <c r="Z391" s="101"/>
    </row>
    <row r="392" spans="1:26" ht="13.5" thickBot="1" x14ac:dyDescent="0.25">
      <c r="A392" s="89">
        <v>391</v>
      </c>
      <c r="B392" s="90" t="str">
        <f>IF(ISERROR(VLOOKUP(A392,Baukosten!$A$10:$F$1164,6,FALSE)),"",VLOOKUP(A392,Baukosten!$A$10:$F$1164,6,FALSE))</f>
        <v/>
      </c>
      <c r="C392" s="103" t="str">
        <f>IF(ISERROR(VLOOKUP(A392,Baukosten!$A$10:$F$1164,4,FALSE)),"",VLOOKUP(A392,Baukosten!$A$10:$F$1164,4,FALSE))</f>
        <v/>
      </c>
      <c r="D392" s="109"/>
      <c r="E392" s="109"/>
      <c r="F392" s="109"/>
      <c r="G392" s="109"/>
      <c r="H392" s="109"/>
      <c r="I392" s="109"/>
      <c r="J392" s="109"/>
      <c r="K392" s="109"/>
      <c r="L392" s="109"/>
      <c r="M392" s="109"/>
      <c r="N392" s="109"/>
      <c r="O392" s="109"/>
      <c r="P392" s="109"/>
      <c r="Q392" s="109"/>
      <c r="R392" s="109"/>
      <c r="S392" s="109"/>
      <c r="T392" s="109"/>
      <c r="U392" s="109"/>
      <c r="V392" s="109"/>
      <c r="W392" s="109"/>
      <c r="X392" s="109"/>
      <c r="Y392" s="111">
        <f t="shared" si="6"/>
        <v>0</v>
      </c>
      <c r="Z392" s="101"/>
    </row>
    <row r="393" spans="1:26" ht="13.5" thickBot="1" x14ac:dyDescent="0.25">
      <c r="A393" s="89">
        <v>392</v>
      </c>
      <c r="B393" s="90" t="str">
        <f>IF(ISERROR(VLOOKUP(A393,Baukosten!$A$10:$F$1164,6,FALSE)),"",VLOOKUP(A393,Baukosten!$A$10:$F$1164,6,FALSE))</f>
        <v/>
      </c>
      <c r="C393" s="103" t="str">
        <f>IF(ISERROR(VLOOKUP(A393,Baukosten!$A$10:$F$1164,4,FALSE)),"",VLOOKUP(A393,Baukosten!$A$10:$F$1164,4,FALSE))</f>
        <v/>
      </c>
      <c r="D393" s="109"/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  <c r="O393" s="109"/>
      <c r="P393" s="109"/>
      <c r="Q393" s="109"/>
      <c r="R393" s="109"/>
      <c r="S393" s="109"/>
      <c r="T393" s="109"/>
      <c r="U393" s="109"/>
      <c r="V393" s="109"/>
      <c r="W393" s="109"/>
      <c r="X393" s="109"/>
      <c r="Y393" s="111">
        <f t="shared" si="6"/>
        <v>0</v>
      </c>
      <c r="Z393" s="101"/>
    </row>
    <row r="394" spans="1:26" ht="13.5" thickBot="1" x14ac:dyDescent="0.25">
      <c r="A394" s="89">
        <v>393</v>
      </c>
      <c r="B394" s="90" t="str">
        <f>IF(ISERROR(VLOOKUP(A394,Baukosten!$A$10:$F$1164,6,FALSE)),"",VLOOKUP(A394,Baukosten!$A$10:$F$1164,6,FALSE))</f>
        <v/>
      </c>
      <c r="C394" s="103" t="str">
        <f>IF(ISERROR(VLOOKUP(A394,Baukosten!$A$10:$F$1164,4,FALSE)),"",VLOOKUP(A394,Baukosten!$A$10:$F$1164,4,FALSE))</f>
        <v/>
      </c>
      <c r="D394" s="109"/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  <c r="O394" s="109"/>
      <c r="P394" s="109"/>
      <c r="Q394" s="109"/>
      <c r="R394" s="109"/>
      <c r="S394" s="109"/>
      <c r="T394" s="109"/>
      <c r="U394" s="109"/>
      <c r="V394" s="109"/>
      <c r="W394" s="109"/>
      <c r="X394" s="109"/>
      <c r="Y394" s="111">
        <f t="shared" si="6"/>
        <v>0</v>
      </c>
      <c r="Z394" s="101"/>
    </row>
    <row r="395" spans="1:26" ht="13.5" thickBot="1" x14ac:dyDescent="0.25">
      <c r="A395" s="89">
        <v>394</v>
      </c>
      <c r="B395" s="90" t="str">
        <f>IF(ISERROR(VLOOKUP(A395,Baukosten!$A$10:$F$1164,6,FALSE)),"",VLOOKUP(A395,Baukosten!$A$10:$F$1164,6,FALSE))</f>
        <v/>
      </c>
      <c r="C395" s="103" t="str">
        <f>IF(ISERROR(VLOOKUP(A395,Baukosten!$A$10:$F$1164,4,FALSE)),"",VLOOKUP(A395,Baukosten!$A$10:$F$1164,4,FALSE))</f>
        <v/>
      </c>
      <c r="D395" s="109"/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  <c r="O395" s="109"/>
      <c r="P395" s="109"/>
      <c r="Q395" s="109"/>
      <c r="R395" s="109"/>
      <c r="S395" s="109"/>
      <c r="T395" s="109"/>
      <c r="U395" s="109"/>
      <c r="V395" s="109"/>
      <c r="W395" s="109"/>
      <c r="X395" s="109"/>
      <c r="Y395" s="111">
        <f t="shared" si="6"/>
        <v>0</v>
      </c>
      <c r="Z395" s="101"/>
    </row>
    <row r="396" spans="1:26" ht="13.5" thickBot="1" x14ac:dyDescent="0.25">
      <c r="A396" s="89">
        <v>395</v>
      </c>
      <c r="B396" s="90" t="str">
        <f>IF(ISERROR(VLOOKUP(A396,Baukosten!$A$10:$F$1164,6,FALSE)),"",VLOOKUP(A396,Baukosten!$A$10:$F$1164,6,FALSE))</f>
        <v/>
      </c>
      <c r="C396" s="103" t="str">
        <f>IF(ISERROR(VLOOKUP(A396,Baukosten!$A$10:$F$1164,4,FALSE)),"",VLOOKUP(A396,Baukosten!$A$10:$F$1164,4,FALSE))</f>
        <v/>
      </c>
      <c r="D396" s="109"/>
      <c r="E396" s="109"/>
      <c r="F396" s="109"/>
      <c r="G396" s="109"/>
      <c r="H396" s="109"/>
      <c r="I396" s="109"/>
      <c r="J396" s="109"/>
      <c r="K396" s="109"/>
      <c r="L396" s="109"/>
      <c r="M396" s="109"/>
      <c r="N396" s="109"/>
      <c r="O396" s="109"/>
      <c r="P396" s="109"/>
      <c r="Q396" s="109"/>
      <c r="R396" s="109"/>
      <c r="S396" s="109"/>
      <c r="T396" s="109"/>
      <c r="U396" s="109"/>
      <c r="V396" s="109"/>
      <c r="W396" s="109"/>
      <c r="X396" s="109"/>
      <c r="Y396" s="111">
        <f t="shared" si="6"/>
        <v>0</v>
      </c>
      <c r="Z396" s="101"/>
    </row>
    <row r="397" spans="1:26" ht="13.5" thickBot="1" x14ac:dyDescent="0.25">
      <c r="A397" s="89">
        <v>396</v>
      </c>
      <c r="B397" s="90" t="str">
        <f>IF(ISERROR(VLOOKUP(A397,Baukosten!$A$10:$F$1164,6,FALSE)),"",VLOOKUP(A397,Baukosten!$A$10:$F$1164,6,FALSE))</f>
        <v/>
      </c>
      <c r="C397" s="103" t="str">
        <f>IF(ISERROR(VLOOKUP(A397,Baukosten!$A$10:$F$1164,4,FALSE)),"",VLOOKUP(A397,Baukosten!$A$10:$F$1164,4,FALSE))</f>
        <v/>
      </c>
      <c r="D397" s="109"/>
      <c r="E397" s="109"/>
      <c r="F397" s="109"/>
      <c r="G397" s="109"/>
      <c r="H397" s="109"/>
      <c r="I397" s="109"/>
      <c r="J397" s="109"/>
      <c r="K397" s="109"/>
      <c r="L397" s="109"/>
      <c r="M397" s="109"/>
      <c r="N397" s="109"/>
      <c r="O397" s="109"/>
      <c r="P397" s="109"/>
      <c r="Q397" s="109"/>
      <c r="R397" s="109"/>
      <c r="S397" s="109"/>
      <c r="T397" s="109"/>
      <c r="U397" s="109"/>
      <c r="V397" s="109"/>
      <c r="W397" s="109"/>
      <c r="X397" s="109"/>
      <c r="Y397" s="111">
        <f t="shared" si="6"/>
        <v>0</v>
      </c>
      <c r="Z397" s="101"/>
    </row>
    <row r="398" spans="1:26" ht="13.5" thickBot="1" x14ac:dyDescent="0.25">
      <c r="A398" s="89">
        <v>397</v>
      </c>
      <c r="B398" s="90" t="str">
        <f>IF(ISERROR(VLOOKUP(A398,Baukosten!$A$10:$F$1164,6,FALSE)),"",VLOOKUP(A398,Baukosten!$A$10:$F$1164,6,FALSE))</f>
        <v/>
      </c>
      <c r="C398" s="103" t="str">
        <f>IF(ISERROR(VLOOKUP(A398,Baukosten!$A$10:$F$1164,4,FALSE)),"",VLOOKUP(A398,Baukosten!$A$10:$F$1164,4,FALSE))</f>
        <v/>
      </c>
      <c r="D398" s="109"/>
      <c r="E398" s="109"/>
      <c r="F398" s="109"/>
      <c r="G398" s="109"/>
      <c r="H398" s="109"/>
      <c r="I398" s="109"/>
      <c r="J398" s="109"/>
      <c r="K398" s="109"/>
      <c r="L398" s="109"/>
      <c r="M398" s="109"/>
      <c r="N398" s="109"/>
      <c r="O398" s="109"/>
      <c r="P398" s="109"/>
      <c r="Q398" s="109"/>
      <c r="R398" s="109"/>
      <c r="S398" s="109"/>
      <c r="T398" s="109"/>
      <c r="U398" s="109"/>
      <c r="V398" s="109"/>
      <c r="W398" s="109"/>
      <c r="X398" s="109"/>
      <c r="Y398" s="111">
        <f t="shared" si="6"/>
        <v>0</v>
      </c>
      <c r="Z398" s="101"/>
    </row>
    <row r="399" spans="1:26" ht="13.5" thickBot="1" x14ac:dyDescent="0.25">
      <c r="A399" s="89">
        <v>398</v>
      </c>
      <c r="B399" s="90" t="str">
        <f>IF(ISERROR(VLOOKUP(A399,Baukosten!$A$10:$F$1164,6,FALSE)),"",VLOOKUP(A399,Baukosten!$A$10:$F$1164,6,FALSE))</f>
        <v/>
      </c>
      <c r="C399" s="103" t="str">
        <f>IF(ISERROR(VLOOKUP(A399,Baukosten!$A$10:$F$1164,4,FALSE)),"",VLOOKUP(A399,Baukosten!$A$10:$F$1164,4,FALSE))</f>
        <v/>
      </c>
      <c r="D399" s="109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  <c r="O399" s="109"/>
      <c r="P399" s="109"/>
      <c r="Q399" s="109"/>
      <c r="R399" s="109"/>
      <c r="S399" s="109"/>
      <c r="T399" s="109"/>
      <c r="U399" s="109"/>
      <c r="V399" s="109"/>
      <c r="W399" s="109"/>
      <c r="X399" s="109"/>
      <c r="Y399" s="111">
        <f t="shared" si="6"/>
        <v>0</v>
      </c>
      <c r="Z399" s="101"/>
    </row>
    <row r="400" spans="1:26" ht="13.5" thickBot="1" x14ac:dyDescent="0.25">
      <c r="A400" s="89">
        <v>399</v>
      </c>
      <c r="B400" s="90" t="str">
        <f>IF(ISERROR(VLOOKUP(A400,Baukosten!$A$10:$F$1164,6,FALSE)),"",VLOOKUP(A400,Baukosten!$A$10:$F$1164,6,FALSE))</f>
        <v/>
      </c>
      <c r="C400" s="103" t="str">
        <f>IF(ISERROR(VLOOKUP(A400,Baukosten!$A$10:$F$1164,4,FALSE)),"",VLOOKUP(A400,Baukosten!$A$10:$F$1164,4,FALSE))</f>
        <v/>
      </c>
      <c r="D400" s="109"/>
      <c r="E400" s="109"/>
      <c r="F400" s="109"/>
      <c r="G400" s="109"/>
      <c r="H400" s="109"/>
      <c r="I400" s="109"/>
      <c r="J400" s="109"/>
      <c r="K400" s="109"/>
      <c r="L400" s="109"/>
      <c r="M400" s="109"/>
      <c r="N400" s="109"/>
      <c r="O400" s="109"/>
      <c r="P400" s="109"/>
      <c r="Q400" s="109"/>
      <c r="R400" s="109"/>
      <c r="S400" s="109"/>
      <c r="T400" s="109"/>
      <c r="U400" s="109"/>
      <c r="V400" s="109"/>
      <c r="W400" s="109"/>
      <c r="X400" s="109"/>
      <c r="Y400" s="111">
        <f t="shared" si="6"/>
        <v>0</v>
      </c>
      <c r="Z400" s="101"/>
    </row>
    <row r="401" spans="1:26" ht="13.5" thickBot="1" x14ac:dyDescent="0.25">
      <c r="A401" s="89">
        <v>400</v>
      </c>
      <c r="B401" s="90" t="str">
        <f>IF(ISERROR(VLOOKUP(A401,Baukosten!$A$10:$F$1164,6,FALSE)),"",VLOOKUP(A401,Baukosten!$A$10:$F$1164,6,FALSE))</f>
        <v/>
      </c>
      <c r="C401" s="103" t="str">
        <f>IF(ISERROR(VLOOKUP(A401,Baukosten!$A$10:$F$1164,4,FALSE)),"",VLOOKUP(A401,Baukosten!$A$10:$F$1164,4,FALSE))</f>
        <v/>
      </c>
      <c r="D401" s="109"/>
      <c r="E401" s="109"/>
      <c r="F401" s="109"/>
      <c r="G401" s="109"/>
      <c r="H401" s="109"/>
      <c r="I401" s="109"/>
      <c r="J401" s="109"/>
      <c r="K401" s="109"/>
      <c r="L401" s="109"/>
      <c r="M401" s="109"/>
      <c r="N401" s="109"/>
      <c r="O401" s="109"/>
      <c r="P401" s="109"/>
      <c r="Q401" s="109"/>
      <c r="R401" s="109"/>
      <c r="S401" s="109"/>
      <c r="T401" s="109"/>
      <c r="U401" s="109"/>
      <c r="V401" s="109"/>
      <c r="W401" s="109"/>
      <c r="X401" s="109"/>
      <c r="Y401" s="111">
        <f t="shared" si="6"/>
        <v>0</v>
      </c>
      <c r="Z401" s="101"/>
    </row>
    <row r="402" spans="1:26" ht="13.5" thickBot="1" x14ac:dyDescent="0.25">
      <c r="A402" s="89">
        <v>401</v>
      </c>
      <c r="B402" s="90" t="str">
        <f>IF(ISERROR(VLOOKUP(A402,Baukosten!$A$10:$F$1164,6,FALSE)),"",VLOOKUP(A402,Baukosten!$A$10:$F$1164,6,FALSE))</f>
        <v/>
      </c>
      <c r="C402" s="103" t="str">
        <f>IF(ISERROR(VLOOKUP(A402,Baukosten!$A$10:$F$1164,4,FALSE)),"",VLOOKUP(A402,Baukosten!$A$10:$F$1164,4,FALSE))</f>
        <v/>
      </c>
      <c r="D402" s="109"/>
      <c r="E402" s="109"/>
      <c r="F402" s="109"/>
      <c r="G402" s="109"/>
      <c r="H402" s="109"/>
      <c r="I402" s="109"/>
      <c r="J402" s="109"/>
      <c r="K402" s="109"/>
      <c r="L402" s="109"/>
      <c r="M402" s="109"/>
      <c r="N402" s="109"/>
      <c r="O402" s="109"/>
      <c r="P402" s="109"/>
      <c r="Q402" s="109"/>
      <c r="R402" s="109"/>
      <c r="S402" s="109"/>
      <c r="T402" s="109"/>
      <c r="U402" s="109"/>
      <c r="V402" s="109"/>
      <c r="W402" s="109"/>
      <c r="X402" s="109"/>
      <c r="Y402" s="111">
        <f t="shared" si="6"/>
        <v>0</v>
      </c>
      <c r="Z402" s="101"/>
    </row>
    <row r="403" spans="1:26" ht="13.5" thickBot="1" x14ac:dyDescent="0.25">
      <c r="A403" s="89">
        <v>402</v>
      </c>
      <c r="B403" s="90" t="str">
        <f>IF(ISERROR(VLOOKUP(A403,Baukosten!$A$10:$F$1164,6,FALSE)),"",VLOOKUP(A403,Baukosten!$A$10:$F$1164,6,FALSE))</f>
        <v/>
      </c>
      <c r="C403" s="103" t="str">
        <f>IF(ISERROR(VLOOKUP(A403,Baukosten!$A$10:$F$1164,4,FALSE)),"",VLOOKUP(A403,Baukosten!$A$10:$F$1164,4,FALSE))</f>
        <v/>
      </c>
      <c r="D403" s="109"/>
      <c r="E403" s="109"/>
      <c r="F403" s="109"/>
      <c r="G403" s="109"/>
      <c r="H403" s="109"/>
      <c r="I403" s="109"/>
      <c r="J403" s="109"/>
      <c r="K403" s="109"/>
      <c r="L403" s="109"/>
      <c r="M403" s="109"/>
      <c r="N403" s="109"/>
      <c r="O403" s="109"/>
      <c r="P403" s="109"/>
      <c r="Q403" s="109"/>
      <c r="R403" s="109"/>
      <c r="S403" s="109"/>
      <c r="T403" s="109"/>
      <c r="U403" s="109"/>
      <c r="V403" s="109"/>
      <c r="W403" s="109"/>
      <c r="X403" s="109"/>
      <c r="Y403" s="111">
        <f t="shared" si="6"/>
        <v>0</v>
      </c>
      <c r="Z403" s="101"/>
    </row>
    <row r="404" spans="1:26" ht="13.5" thickBot="1" x14ac:dyDescent="0.25">
      <c r="A404" s="89">
        <v>403</v>
      </c>
      <c r="B404" s="90" t="str">
        <f>IF(ISERROR(VLOOKUP(A404,Baukosten!$A$10:$F$1164,6,FALSE)),"",VLOOKUP(A404,Baukosten!$A$10:$F$1164,6,FALSE))</f>
        <v/>
      </c>
      <c r="C404" s="103" t="str">
        <f>IF(ISERROR(VLOOKUP(A404,Baukosten!$A$10:$F$1164,4,FALSE)),"",VLOOKUP(A404,Baukosten!$A$10:$F$1164,4,FALSE))</f>
        <v/>
      </c>
      <c r="D404" s="109"/>
      <c r="E404" s="109"/>
      <c r="F404" s="109"/>
      <c r="G404" s="109"/>
      <c r="H404" s="109"/>
      <c r="I404" s="109"/>
      <c r="J404" s="109"/>
      <c r="K404" s="109"/>
      <c r="L404" s="109"/>
      <c r="M404" s="109"/>
      <c r="N404" s="109"/>
      <c r="O404" s="109"/>
      <c r="P404" s="109"/>
      <c r="Q404" s="109"/>
      <c r="R404" s="109"/>
      <c r="S404" s="109"/>
      <c r="T404" s="109"/>
      <c r="U404" s="109"/>
      <c r="V404" s="109"/>
      <c r="W404" s="109"/>
      <c r="X404" s="109"/>
      <c r="Y404" s="111">
        <f t="shared" si="6"/>
        <v>0</v>
      </c>
      <c r="Z404" s="101"/>
    </row>
    <row r="405" spans="1:26" ht="13.5" thickBot="1" x14ac:dyDescent="0.25">
      <c r="A405" s="89">
        <v>404</v>
      </c>
      <c r="B405" s="90" t="str">
        <f>IF(ISERROR(VLOOKUP(A405,Baukosten!$A$10:$F$1164,6,FALSE)),"",VLOOKUP(A405,Baukosten!$A$10:$F$1164,6,FALSE))</f>
        <v/>
      </c>
      <c r="C405" s="103" t="str">
        <f>IF(ISERROR(VLOOKUP(A405,Baukosten!$A$10:$F$1164,4,FALSE)),"",VLOOKUP(A405,Baukosten!$A$10:$F$1164,4,FALSE))</f>
        <v/>
      </c>
      <c r="D405" s="109"/>
      <c r="E405" s="109"/>
      <c r="F405" s="109"/>
      <c r="G405" s="109"/>
      <c r="H405" s="109"/>
      <c r="I405" s="109"/>
      <c r="J405" s="109"/>
      <c r="K405" s="109"/>
      <c r="L405" s="109"/>
      <c r="M405" s="109"/>
      <c r="N405" s="109"/>
      <c r="O405" s="109"/>
      <c r="P405" s="109"/>
      <c r="Q405" s="109"/>
      <c r="R405" s="109"/>
      <c r="S405" s="109"/>
      <c r="T405" s="109"/>
      <c r="U405" s="109"/>
      <c r="V405" s="109"/>
      <c r="W405" s="109"/>
      <c r="X405" s="109"/>
      <c r="Y405" s="111">
        <f t="shared" si="6"/>
        <v>0</v>
      </c>
      <c r="Z405" s="101"/>
    </row>
    <row r="406" spans="1:26" ht="13.5" thickBot="1" x14ac:dyDescent="0.25">
      <c r="A406" s="89">
        <v>405</v>
      </c>
      <c r="B406" s="90" t="str">
        <f>IF(ISERROR(VLOOKUP(A406,Baukosten!$A$10:$F$1164,6,FALSE)),"",VLOOKUP(A406,Baukosten!$A$10:$F$1164,6,FALSE))</f>
        <v/>
      </c>
      <c r="C406" s="103" t="str">
        <f>IF(ISERROR(VLOOKUP(A406,Baukosten!$A$10:$F$1164,4,FALSE)),"",VLOOKUP(A406,Baukosten!$A$10:$F$1164,4,FALSE))</f>
        <v/>
      </c>
      <c r="D406" s="109"/>
      <c r="E406" s="109"/>
      <c r="F406" s="109"/>
      <c r="G406" s="109"/>
      <c r="H406" s="109"/>
      <c r="I406" s="109"/>
      <c r="J406" s="109"/>
      <c r="K406" s="109"/>
      <c r="L406" s="109"/>
      <c r="M406" s="109"/>
      <c r="N406" s="109"/>
      <c r="O406" s="109"/>
      <c r="P406" s="109"/>
      <c r="Q406" s="109"/>
      <c r="R406" s="109"/>
      <c r="S406" s="109"/>
      <c r="T406" s="109"/>
      <c r="U406" s="109"/>
      <c r="V406" s="109"/>
      <c r="W406" s="109"/>
      <c r="X406" s="109"/>
      <c r="Y406" s="111">
        <f t="shared" si="6"/>
        <v>0</v>
      </c>
      <c r="Z406" s="101"/>
    </row>
    <row r="407" spans="1:26" ht="13.5" thickBot="1" x14ac:dyDescent="0.25">
      <c r="A407" s="89">
        <v>406</v>
      </c>
      <c r="B407" s="90" t="str">
        <f>IF(ISERROR(VLOOKUP(A407,Baukosten!$A$10:$F$1164,6,FALSE)),"",VLOOKUP(A407,Baukosten!$A$10:$F$1164,6,FALSE))</f>
        <v/>
      </c>
      <c r="C407" s="103" t="str">
        <f>IF(ISERROR(VLOOKUP(A407,Baukosten!$A$10:$F$1164,4,FALSE)),"",VLOOKUP(A407,Baukosten!$A$10:$F$1164,4,FALSE))</f>
        <v/>
      </c>
      <c r="D407" s="109"/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11">
        <f t="shared" si="6"/>
        <v>0</v>
      </c>
      <c r="Z407" s="101"/>
    </row>
    <row r="408" spans="1:26" ht="13.5" thickBot="1" x14ac:dyDescent="0.25">
      <c r="A408" s="89">
        <v>407</v>
      </c>
      <c r="B408" s="90" t="str">
        <f>IF(ISERROR(VLOOKUP(A408,Baukosten!$A$10:$F$1164,6,FALSE)),"",VLOOKUP(A408,Baukosten!$A$10:$F$1164,6,FALSE))</f>
        <v/>
      </c>
      <c r="C408" s="103" t="str">
        <f>IF(ISERROR(VLOOKUP(A408,Baukosten!$A$10:$F$1164,4,FALSE)),"",VLOOKUP(A408,Baukosten!$A$10:$F$1164,4,FALSE))</f>
        <v/>
      </c>
      <c r="D408" s="109"/>
      <c r="E408" s="109"/>
      <c r="F408" s="109"/>
      <c r="G408" s="109"/>
      <c r="H408" s="109"/>
      <c r="I408" s="109"/>
      <c r="J408" s="109"/>
      <c r="K408" s="109"/>
      <c r="L408" s="109"/>
      <c r="M408" s="109"/>
      <c r="N408" s="109"/>
      <c r="O408" s="109"/>
      <c r="P408" s="109"/>
      <c r="Q408" s="109"/>
      <c r="R408" s="109"/>
      <c r="S408" s="109"/>
      <c r="T408" s="109"/>
      <c r="U408" s="109"/>
      <c r="V408" s="109"/>
      <c r="W408" s="109"/>
      <c r="X408" s="109"/>
      <c r="Y408" s="111">
        <f t="shared" si="6"/>
        <v>0</v>
      </c>
      <c r="Z408" s="101"/>
    </row>
    <row r="409" spans="1:26" ht="13.5" thickBot="1" x14ac:dyDescent="0.25">
      <c r="A409" s="89">
        <v>408</v>
      </c>
      <c r="B409" s="90" t="str">
        <f>IF(ISERROR(VLOOKUP(A409,Baukosten!$A$10:$F$1164,6,FALSE)),"",VLOOKUP(A409,Baukosten!$A$10:$F$1164,6,FALSE))</f>
        <v/>
      </c>
      <c r="C409" s="103" t="str">
        <f>IF(ISERROR(VLOOKUP(A409,Baukosten!$A$10:$F$1164,4,FALSE)),"",VLOOKUP(A409,Baukosten!$A$10:$F$1164,4,FALSE))</f>
        <v/>
      </c>
      <c r="D409" s="109"/>
      <c r="E409" s="109"/>
      <c r="F409" s="109"/>
      <c r="G409" s="109"/>
      <c r="H409" s="109"/>
      <c r="I409" s="109"/>
      <c r="J409" s="109"/>
      <c r="K409" s="109"/>
      <c r="L409" s="109"/>
      <c r="M409" s="109"/>
      <c r="N409" s="109"/>
      <c r="O409" s="109"/>
      <c r="P409" s="109"/>
      <c r="Q409" s="109"/>
      <c r="R409" s="109"/>
      <c r="S409" s="109"/>
      <c r="T409" s="109"/>
      <c r="U409" s="109"/>
      <c r="V409" s="109"/>
      <c r="W409" s="109"/>
      <c r="X409" s="109"/>
      <c r="Y409" s="111">
        <f t="shared" si="6"/>
        <v>0</v>
      </c>
      <c r="Z409" s="101"/>
    </row>
    <row r="410" spans="1:26" ht="13.5" thickBot="1" x14ac:dyDescent="0.25">
      <c r="A410" s="89">
        <v>409</v>
      </c>
      <c r="B410" s="90" t="str">
        <f>IF(ISERROR(VLOOKUP(A410,Baukosten!$A$10:$F$1164,6,FALSE)),"",VLOOKUP(A410,Baukosten!$A$10:$F$1164,6,FALSE))</f>
        <v/>
      </c>
      <c r="C410" s="103" t="str">
        <f>IF(ISERROR(VLOOKUP(A410,Baukosten!$A$10:$F$1164,4,FALSE)),"",VLOOKUP(A410,Baukosten!$A$10:$F$1164,4,FALSE))</f>
        <v/>
      </c>
      <c r="D410" s="109"/>
      <c r="E410" s="109"/>
      <c r="F410" s="109"/>
      <c r="G410" s="109"/>
      <c r="H410" s="109"/>
      <c r="I410" s="109"/>
      <c r="J410" s="109"/>
      <c r="K410" s="109"/>
      <c r="L410" s="109"/>
      <c r="M410" s="109"/>
      <c r="N410" s="109"/>
      <c r="O410" s="109"/>
      <c r="P410" s="109"/>
      <c r="Q410" s="109"/>
      <c r="R410" s="109"/>
      <c r="S410" s="109"/>
      <c r="T410" s="109"/>
      <c r="U410" s="109"/>
      <c r="V410" s="109"/>
      <c r="W410" s="109"/>
      <c r="X410" s="109"/>
      <c r="Y410" s="111">
        <f t="shared" si="6"/>
        <v>0</v>
      </c>
      <c r="Z410" s="101"/>
    </row>
    <row r="411" spans="1:26" ht="13.5" thickBot="1" x14ac:dyDescent="0.25">
      <c r="A411" s="89">
        <v>410</v>
      </c>
      <c r="B411" s="90" t="str">
        <f>IF(ISERROR(VLOOKUP(A411,Baukosten!$A$10:$F$1164,6,FALSE)),"",VLOOKUP(A411,Baukosten!$A$10:$F$1164,6,FALSE))</f>
        <v/>
      </c>
      <c r="C411" s="103" t="str">
        <f>IF(ISERROR(VLOOKUP(A411,Baukosten!$A$10:$F$1164,4,FALSE)),"",VLOOKUP(A411,Baukosten!$A$10:$F$1164,4,FALSE))</f>
        <v/>
      </c>
      <c r="D411" s="109"/>
      <c r="E411" s="109"/>
      <c r="F411" s="109"/>
      <c r="G411" s="109"/>
      <c r="H411" s="109"/>
      <c r="I411" s="109"/>
      <c r="J411" s="109"/>
      <c r="K411" s="109"/>
      <c r="L411" s="109"/>
      <c r="M411" s="109"/>
      <c r="N411" s="109"/>
      <c r="O411" s="109"/>
      <c r="P411" s="109"/>
      <c r="Q411" s="109"/>
      <c r="R411" s="109"/>
      <c r="S411" s="109"/>
      <c r="T411" s="109"/>
      <c r="U411" s="109"/>
      <c r="V411" s="109"/>
      <c r="W411" s="109"/>
      <c r="X411" s="109"/>
      <c r="Y411" s="111">
        <f t="shared" si="6"/>
        <v>0</v>
      </c>
      <c r="Z411" s="101"/>
    </row>
    <row r="412" spans="1:26" ht="13.5" thickBot="1" x14ac:dyDescent="0.25">
      <c r="A412" s="89">
        <v>411</v>
      </c>
      <c r="B412" s="90" t="str">
        <f>IF(ISERROR(VLOOKUP(A412,Baukosten!$A$10:$F$1164,6,FALSE)),"",VLOOKUP(A412,Baukosten!$A$10:$F$1164,6,FALSE))</f>
        <v/>
      </c>
      <c r="C412" s="103" t="str">
        <f>IF(ISERROR(VLOOKUP(A412,Baukosten!$A$10:$F$1164,4,FALSE)),"",VLOOKUP(A412,Baukosten!$A$10:$F$1164,4,FALSE))</f>
        <v/>
      </c>
      <c r="D412" s="109"/>
      <c r="E412" s="109"/>
      <c r="F412" s="109"/>
      <c r="G412" s="109"/>
      <c r="H412" s="109"/>
      <c r="I412" s="109"/>
      <c r="J412" s="109"/>
      <c r="K412" s="109"/>
      <c r="L412" s="109"/>
      <c r="M412" s="109"/>
      <c r="N412" s="109"/>
      <c r="O412" s="109"/>
      <c r="P412" s="109"/>
      <c r="Q412" s="109"/>
      <c r="R412" s="109"/>
      <c r="S412" s="109"/>
      <c r="T412" s="109"/>
      <c r="U412" s="109"/>
      <c r="V412" s="109"/>
      <c r="W412" s="109"/>
      <c r="X412" s="109"/>
      <c r="Y412" s="111">
        <f t="shared" si="6"/>
        <v>0</v>
      </c>
      <c r="Z412" s="101"/>
    </row>
    <row r="413" spans="1:26" ht="13.5" thickBot="1" x14ac:dyDescent="0.25">
      <c r="A413" s="89">
        <v>412</v>
      </c>
      <c r="B413" s="90" t="str">
        <f>IF(ISERROR(VLOOKUP(A413,Baukosten!$A$10:$F$1164,6,FALSE)),"",VLOOKUP(A413,Baukosten!$A$10:$F$1164,6,FALSE))</f>
        <v/>
      </c>
      <c r="C413" s="103" t="str">
        <f>IF(ISERROR(VLOOKUP(A413,Baukosten!$A$10:$F$1164,4,FALSE)),"",VLOOKUP(A413,Baukosten!$A$10:$F$1164,4,FALSE))</f>
        <v/>
      </c>
      <c r="D413" s="109"/>
      <c r="E413" s="109"/>
      <c r="F413" s="109"/>
      <c r="G413" s="109"/>
      <c r="H413" s="109"/>
      <c r="I413" s="109"/>
      <c r="J413" s="109"/>
      <c r="K413" s="109"/>
      <c r="L413" s="109"/>
      <c r="M413" s="109"/>
      <c r="N413" s="109"/>
      <c r="O413" s="109"/>
      <c r="P413" s="109"/>
      <c r="Q413" s="109"/>
      <c r="R413" s="109"/>
      <c r="S413" s="109"/>
      <c r="T413" s="109"/>
      <c r="U413" s="109"/>
      <c r="V413" s="109"/>
      <c r="W413" s="109"/>
      <c r="X413" s="109"/>
      <c r="Y413" s="111">
        <f t="shared" si="6"/>
        <v>0</v>
      </c>
      <c r="Z413" s="101"/>
    </row>
    <row r="414" spans="1:26" ht="13.5" thickBot="1" x14ac:dyDescent="0.25">
      <c r="A414" s="89">
        <v>413</v>
      </c>
      <c r="B414" s="90" t="str">
        <f>IF(ISERROR(VLOOKUP(A414,Baukosten!$A$10:$F$1164,6,FALSE)),"",VLOOKUP(A414,Baukosten!$A$10:$F$1164,6,FALSE))</f>
        <v/>
      </c>
      <c r="C414" s="103" t="str">
        <f>IF(ISERROR(VLOOKUP(A414,Baukosten!$A$10:$F$1164,4,FALSE)),"",VLOOKUP(A414,Baukosten!$A$10:$F$1164,4,FALSE))</f>
        <v/>
      </c>
      <c r="D414" s="109"/>
      <c r="E414" s="109"/>
      <c r="F414" s="109"/>
      <c r="G414" s="109"/>
      <c r="H414" s="109"/>
      <c r="I414" s="109"/>
      <c r="J414" s="109"/>
      <c r="K414" s="109"/>
      <c r="L414" s="109"/>
      <c r="M414" s="109"/>
      <c r="N414" s="109"/>
      <c r="O414" s="109"/>
      <c r="P414" s="109"/>
      <c r="Q414" s="109"/>
      <c r="R414" s="109"/>
      <c r="S414" s="109"/>
      <c r="T414" s="109"/>
      <c r="U414" s="109"/>
      <c r="V414" s="109"/>
      <c r="W414" s="109"/>
      <c r="X414" s="109"/>
      <c r="Y414" s="111">
        <f t="shared" si="6"/>
        <v>0</v>
      </c>
      <c r="Z414" s="101"/>
    </row>
    <row r="415" spans="1:26" ht="13.5" thickBot="1" x14ac:dyDescent="0.25">
      <c r="A415" s="89">
        <v>414</v>
      </c>
      <c r="B415" s="90" t="str">
        <f>IF(ISERROR(VLOOKUP(A415,Baukosten!$A$10:$F$1164,6,FALSE)),"",VLOOKUP(A415,Baukosten!$A$10:$F$1164,6,FALSE))</f>
        <v/>
      </c>
      <c r="C415" s="103" t="str">
        <f>IF(ISERROR(VLOOKUP(A415,Baukosten!$A$10:$F$1164,4,FALSE)),"",VLOOKUP(A415,Baukosten!$A$10:$F$1164,4,FALSE))</f>
        <v/>
      </c>
      <c r="D415" s="109"/>
      <c r="E415" s="109"/>
      <c r="F415" s="109"/>
      <c r="G415" s="109"/>
      <c r="H415" s="109"/>
      <c r="I415" s="109"/>
      <c r="J415" s="109"/>
      <c r="K415" s="109"/>
      <c r="L415" s="109"/>
      <c r="M415" s="109"/>
      <c r="N415" s="109"/>
      <c r="O415" s="109"/>
      <c r="P415" s="109"/>
      <c r="Q415" s="109"/>
      <c r="R415" s="109"/>
      <c r="S415" s="109"/>
      <c r="T415" s="109"/>
      <c r="U415" s="109"/>
      <c r="V415" s="109"/>
      <c r="W415" s="109"/>
      <c r="X415" s="109"/>
      <c r="Y415" s="111">
        <f t="shared" si="6"/>
        <v>0</v>
      </c>
      <c r="Z415" s="101"/>
    </row>
    <row r="416" spans="1:26" ht="13.5" thickBot="1" x14ac:dyDescent="0.25">
      <c r="A416" s="89">
        <v>415</v>
      </c>
      <c r="B416" s="90" t="str">
        <f>IF(ISERROR(VLOOKUP(A416,Baukosten!$A$10:$F$1164,6,FALSE)),"",VLOOKUP(A416,Baukosten!$A$10:$F$1164,6,FALSE))</f>
        <v/>
      </c>
      <c r="C416" s="103" t="str">
        <f>IF(ISERROR(VLOOKUP(A416,Baukosten!$A$10:$F$1164,4,FALSE)),"",VLOOKUP(A416,Baukosten!$A$10:$F$1164,4,FALSE))</f>
        <v/>
      </c>
      <c r="D416" s="109"/>
      <c r="E416" s="109"/>
      <c r="F416" s="109"/>
      <c r="G416" s="109"/>
      <c r="H416" s="109"/>
      <c r="I416" s="109"/>
      <c r="J416" s="109"/>
      <c r="K416" s="109"/>
      <c r="L416" s="109"/>
      <c r="M416" s="109"/>
      <c r="N416" s="109"/>
      <c r="O416" s="109"/>
      <c r="P416" s="109"/>
      <c r="Q416" s="109"/>
      <c r="R416" s="109"/>
      <c r="S416" s="109"/>
      <c r="T416" s="109"/>
      <c r="U416" s="109"/>
      <c r="V416" s="109"/>
      <c r="W416" s="109"/>
      <c r="X416" s="109"/>
      <c r="Y416" s="111">
        <f t="shared" si="6"/>
        <v>0</v>
      </c>
      <c r="Z416" s="101"/>
    </row>
    <row r="417" spans="1:26" ht="13.5" thickBot="1" x14ac:dyDescent="0.25">
      <c r="A417" s="89">
        <v>416</v>
      </c>
      <c r="B417" s="90" t="str">
        <f>IF(ISERROR(VLOOKUP(A417,Baukosten!$A$10:$F$1164,6,FALSE)),"",VLOOKUP(A417,Baukosten!$A$10:$F$1164,6,FALSE))</f>
        <v/>
      </c>
      <c r="C417" s="103" t="str">
        <f>IF(ISERROR(VLOOKUP(A417,Baukosten!$A$10:$F$1164,4,FALSE)),"",VLOOKUP(A417,Baukosten!$A$10:$F$1164,4,FALSE))</f>
        <v/>
      </c>
      <c r="D417" s="109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  <c r="O417" s="109"/>
      <c r="P417" s="109"/>
      <c r="Q417" s="109"/>
      <c r="R417" s="109"/>
      <c r="S417" s="109"/>
      <c r="T417" s="109"/>
      <c r="U417" s="109"/>
      <c r="V417" s="109"/>
      <c r="W417" s="109"/>
      <c r="X417" s="109"/>
      <c r="Y417" s="111">
        <f t="shared" si="6"/>
        <v>0</v>
      </c>
      <c r="Z417" s="101"/>
    </row>
    <row r="418" spans="1:26" ht="13.5" thickBot="1" x14ac:dyDescent="0.25">
      <c r="A418" s="89">
        <v>417</v>
      </c>
      <c r="B418" s="90" t="str">
        <f>IF(ISERROR(VLOOKUP(A418,Baukosten!$A$10:$F$1164,6,FALSE)),"",VLOOKUP(A418,Baukosten!$A$10:$F$1164,6,FALSE))</f>
        <v/>
      </c>
      <c r="C418" s="103" t="str">
        <f>IF(ISERROR(VLOOKUP(A418,Baukosten!$A$10:$F$1164,4,FALSE)),"",VLOOKUP(A418,Baukosten!$A$10:$F$1164,4,FALSE))</f>
        <v/>
      </c>
      <c r="D418" s="109"/>
      <c r="E418" s="109"/>
      <c r="F418" s="109"/>
      <c r="G418" s="109"/>
      <c r="H418" s="109"/>
      <c r="I418" s="109"/>
      <c r="J418" s="109"/>
      <c r="K418" s="109"/>
      <c r="L418" s="109"/>
      <c r="M418" s="109"/>
      <c r="N418" s="109"/>
      <c r="O418" s="109"/>
      <c r="P418" s="109"/>
      <c r="Q418" s="109"/>
      <c r="R418" s="109"/>
      <c r="S418" s="109"/>
      <c r="T418" s="109"/>
      <c r="U418" s="109"/>
      <c r="V418" s="109"/>
      <c r="W418" s="109"/>
      <c r="X418" s="109"/>
      <c r="Y418" s="111">
        <f t="shared" si="6"/>
        <v>0</v>
      </c>
      <c r="Z418" s="101"/>
    </row>
    <row r="419" spans="1:26" ht="13.5" thickBot="1" x14ac:dyDescent="0.25">
      <c r="A419" s="89">
        <v>418</v>
      </c>
      <c r="B419" s="90" t="str">
        <f>IF(ISERROR(VLOOKUP(A419,Baukosten!$A$10:$F$1164,6,FALSE)),"",VLOOKUP(A419,Baukosten!$A$10:$F$1164,6,FALSE))</f>
        <v/>
      </c>
      <c r="C419" s="103" t="str">
        <f>IF(ISERROR(VLOOKUP(A419,Baukosten!$A$10:$F$1164,4,FALSE)),"",VLOOKUP(A419,Baukosten!$A$10:$F$1164,4,FALSE))</f>
        <v/>
      </c>
      <c r="D419" s="109"/>
      <c r="E419" s="109"/>
      <c r="F419" s="109"/>
      <c r="G419" s="109"/>
      <c r="H419" s="109"/>
      <c r="I419" s="109"/>
      <c r="J419" s="109"/>
      <c r="K419" s="109"/>
      <c r="L419" s="109"/>
      <c r="M419" s="109"/>
      <c r="N419" s="109"/>
      <c r="O419" s="109"/>
      <c r="P419" s="109"/>
      <c r="Q419" s="109"/>
      <c r="R419" s="109"/>
      <c r="S419" s="109"/>
      <c r="T419" s="109"/>
      <c r="U419" s="109"/>
      <c r="V419" s="109"/>
      <c r="W419" s="109"/>
      <c r="X419" s="109"/>
      <c r="Y419" s="111">
        <f t="shared" si="6"/>
        <v>0</v>
      </c>
      <c r="Z419" s="101"/>
    </row>
    <row r="420" spans="1:26" ht="13.5" thickBot="1" x14ac:dyDescent="0.25">
      <c r="A420" s="89">
        <v>419</v>
      </c>
      <c r="B420" s="90" t="str">
        <f>IF(ISERROR(VLOOKUP(A420,Baukosten!$A$10:$F$1164,6,FALSE)),"",VLOOKUP(A420,Baukosten!$A$10:$F$1164,6,FALSE))</f>
        <v/>
      </c>
      <c r="C420" s="103" t="str">
        <f>IF(ISERROR(VLOOKUP(A420,Baukosten!$A$10:$F$1164,4,FALSE)),"",VLOOKUP(A420,Baukosten!$A$10:$F$1164,4,FALSE))</f>
        <v/>
      </c>
      <c r="D420" s="109"/>
      <c r="E420" s="109"/>
      <c r="F420" s="109"/>
      <c r="G420" s="109"/>
      <c r="H420" s="109"/>
      <c r="I420" s="109"/>
      <c r="J420" s="109"/>
      <c r="K420" s="109"/>
      <c r="L420" s="109"/>
      <c r="M420" s="109"/>
      <c r="N420" s="109"/>
      <c r="O420" s="109"/>
      <c r="P420" s="109"/>
      <c r="Q420" s="109"/>
      <c r="R420" s="109"/>
      <c r="S420" s="109"/>
      <c r="T420" s="109"/>
      <c r="U420" s="109"/>
      <c r="V420" s="109"/>
      <c r="W420" s="109"/>
      <c r="X420" s="109"/>
      <c r="Y420" s="111">
        <f t="shared" si="6"/>
        <v>0</v>
      </c>
      <c r="Z420" s="101"/>
    </row>
    <row r="421" spans="1:26" ht="13.5" thickBot="1" x14ac:dyDescent="0.25">
      <c r="A421" s="89">
        <v>420</v>
      </c>
      <c r="B421" s="90" t="str">
        <f>IF(ISERROR(VLOOKUP(A421,Baukosten!$A$10:$F$1164,6,FALSE)),"",VLOOKUP(A421,Baukosten!$A$10:$F$1164,6,FALSE))</f>
        <v/>
      </c>
      <c r="C421" s="103" t="str">
        <f>IF(ISERROR(VLOOKUP(A421,Baukosten!$A$10:$F$1164,4,FALSE)),"",VLOOKUP(A421,Baukosten!$A$10:$F$1164,4,FALSE))</f>
        <v/>
      </c>
      <c r="D421" s="109"/>
      <c r="E421" s="109"/>
      <c r="F421" s="109"/>
      <c r="G421" s="109"/>
      <c r="H421" s="109"/>
      <c r="I421" s="109"/>
      <c r="J421" s="109"/>
      <c r="K421" s="109"/>
      <c r="L421" s="109"/>
      <c r="M421" s="109"/>
      <c r="N421" s="109"/>
      <c r="O421" s="109"/>
      <c r="P421" s="109"/>
      <c r="Q421" s="109"/>
      <c r="R421" s="109"/>
      <c r="S421" s="109"/>
      <c r="T421" s="109"/>
      <c r="U421" s="109"/>
      <c r="V421" s="109"/>
      <c r="W421" s="109"/>
      <c r="X421" s="109"/>
      <c r="Y421" s="111">
        <f t="shared" si="6"/>
        <v>0</v>
      </c>
      <c r="Z421" s="101"/>
    </row>
    <row r="422" spans="1:26" ht="13.5" thickBot="1" x14ac:dyDescent="0.25">
      <c r="A422" s="89">
        <v>421</v>
      </c>
      <c r="B422" s="90" t="str">
        <f>IF(ISERROR(VLOOKUP(A422,Baukosten!$A$10:$F$1164,6,FALSE)),"",VLOOKUP(A422,Baukosten!$A$10:$F$1164,6,FALSE))</f>
        <v/>
      </c>
      <c r="C422" s="103" t="str">
        <f>IF(ISERROR(VLOOKUP(A422,Baukosten!$A$10:$F$1164,4,FALSE)),"",VLOOKUP(A422,Baukosten!$A$10:$F$1164,4,FALSE))</f>
        <v/>
      </c>
      <c r="D422" s="109"/>
      <c r="E422" s="109"/>
      <c r="F422" s="109"/>
      <c r="G422" s="109"/>
      <c r="H422" s="109"/>
      <c r="I422" s="109"/>
      <c r="J422" s="109"/>
      <c r="K422" s="109"/>
      <c r="L422" s="109"/>
      <c r="M422" s="109"/>
      <c r="N422" s="109"/>
      <c r="O422" s="109"/>
      <c r="P422" s="109"/>
      <c r="Q422" s="109"/>
      <c r="R422" s="109"/>
      <c r="S422" s="109"/>
      <c r="T422" s="109"/>
      <c r="U422" s="109"/>
      <c r="V422" s="109"/>
      <c r="W422" s="109"/>
      <c r="X422" s="109"/>
      <c r="Y422" s="111">
        <f t="shared" si="6"/>
        <v>0</v>
      </c>
      <c r="Z422" s="101"/>
    </row>
    <row r="423" spans="1:26" ht="13.5" thickBot="1" x14ac:dyDescent="0.25">
      <c r="A423" s="89">
        <v>422</v>
      </c>
      <c r="B423" s="90" t="str">
        <f>IF(ISERROR(VLOOKUP(A423,Baukosten!$A$10:$F$1164,6,FALSE)),"",VLOOKUP(A423,Baukosten!$A$10:$F$1164,6,FALSE))</f>
        <v/>
      </c>
      <c r="C423" s="103" t="str">
        <f>IF(ISERROR(VLOOKUP(A423,Baukosten!$A$10:$F$1164,4,FALSE)),"",VLOOKUP(A423,Baukosten!$A$10:$F$1164,4,FALSE))</f>
        <v/>
      </c>
      <c r="D423" s="109"/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  <c r="O423" s="109"/>
      <c r="P423" s="109"/>
      <c r="Q423" s="109"/>
      <c r="R423" s="109"/>
      <c r="S423" s="109"/>
      <c r="T423" s="109"/>
      <c r="U423" s="109"/>
      <c r="V423" s="109"/>
      <c r="W423" s="109"/>
      <c r="X423" s="109"/>
      <c r="Y423" s="111">
        <f t="shared" si="6"/>
        <v>0</v>
      </c>
      <c r="Z423" s="101"/>
    </row>
    <row r="424" spans="1:26" ht="13.5" thickBot="1" x14ac:dyDescent="0.25">
      <c r="A424" s="89">
        <v>423</v>
      </c>
      <c r="B424" s="90" t="str">
        <f>IF(ISERROR(VLOOKUP(A424,Baukosten!$A$10:$F$1164,6,FALSE)),"",VLOOKUP(A424,Baukosten!$A$10:$F$1164,6,FALSE))</f>
        <v/>
      </c>
      <c r="C424" s="103" t="str">
        <f>IF(ISERROR(VLOOKUP(A424,Baukosten!$A$10:$F$1164,4,FALSE)),"",VLOOKUP(A424,Baukosten!$A$10:$F$1164,4,FALSE))</f>
        <v/>
      </c>
      <c r="D424" s="109"/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  <c r="O424" s="109"/>
      <c r="P424" s="109"/>
      <c r="Q424" s="109"/>
      <c r="R424" s="109"/>
      <c r="S424" s="109"/>
      <c r="T424" s="109"/>
      <c r="U424" s="109"/>
      <c r="V424" s="109"/>
      <c r="W424" s="109"/>
      <c r="X424" s="109"/>
      <c r="Y424" s="111">
        <f t="shared" si="6"/>
        <v>0</v>
      </c>
      <c r="Z424" s="101"/>
    </row>
    <row r="425" spans="1:26" ht="13.5" thickBot="1" x14ac:dyDescent="0.25">
      <c r="A425" s="89">
        <v>424</v>
      </c>
      <c r="B425" s="90" t="str">
        <f>IF(ISERROR(VLOOKUP(A425,Baukosten!$A$10:$F$1164,6,FALSE)),"",VLOOKUP(A425,Baukosten!$A$10:$F$1164,6,FALSE))</f>
        <v/>
      </c>
      <c r="C425" s="103" t="str">
        <f>IF(ISERROR(VLOOKUP(A425,Baukosten!$A$10:$F$1164,4,FALSE)),"",VLOOKUP(A425,Baukosten!$A$10:$F$1164,4,FALSE))</f>
        <v/>
      </c>
      <c r="D425" s="109"/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  <c r="O425" s="109"/>
      <c r="P425" s="109"/>
      <c r="Q425" s="109"/>
      <c r="R425" s="109"/>
      <c r="S425" s="109"/>
      <c r="T425" s="109"/>
      <c r="U425" s="109"/>
      <c r="V425" s="109"/>
      <c r="W425" s="109"/>
      <c r="X425" s="109"/>
      <c r="Y425" s="111">
        <f t="shared" si="6"/>
        <v>0</v>
      </c>
      <c r="Z425" s="101"/>
    </row>
    <row r="426" spans="1:26" ht="13.5" thickBot="1" x14ac:dyDescent="0.25">
      <c r="A426" s="89">
        <v>425</v>
      </c>
      <c r="B426" s="90" t="str">
        <f>IF(ISERROR(VLOOKUP(A426,Baukosten!$A$10:$F$1164,6,FALSE)),"",VLOOKUP(A426,Baukosten!$A$10:$F$1164,6,FALSE))</f>
        <v/>
      </c>
      <c r="C426" s="103" t="str">
        <f>IF(ISERROR(VLOOKUP(A426,Baukosten!$A$10:$F$1164,4,FALSE)),"",VLOOKUP(A426,Baukosten!$A$10:$F$1164,4,FALSE))</f>
        <v/>
      </c>
      <c r="D426" s="109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  <c r="O426" s="109"/>
      <c r="P426" s="109"/>
      <c r="Q426" s="109"/>
      <c r="R426" s="109"/>
      <c r="S426" s="109"/>
      <c r="T426" s="109"/>
      <c r="U426" s="109"/>
      <c r="V426" s="109"/>
      <c r="W426" s="109"/>
      <c r="X426" s="109"/>
      <c r="Y426" s="111">
        <f t="shared" si="6"/>
        <v>0</v>
      </c>
      <c r="Z426" s="101"/>
    </row>
    <row r="427" spans="1:26" ht="13.5" thickBot="1" x14ac:dyDescent="0.25">
      <c r="A427" s="89">
        <v>426</v>
      </c>
      <c r="B427" s="90" t="str">
        <f>IF(ISERROR(VLOOKUP(A427,Baukosten!$A$10:$F$1164,6,FALSE)),"",VLOOKUP(A427,Baukosten!$A$10:$F$1164,6,FALSE))</f>
        <v/>
      </c>
      <c r="C427" s="103" t="str">
        <f>IF(ISERROR(VLOOKUP(A427,Baukosten!$A$10:$F$1164,4,FALSE)),"",VLOOKUP(A427,Baukosten!$A$10:$F$1164,4,FALSE))</f>
        <v/>
      </c>
      <c r="D427" s="109"/>
      <c r="E427" s="109"/>
      <c r="F427" s="109"/>
      <c r="G427" s="109"/>
      <c r="H427" s="109"/>
      <c r="I427" s="109"/>
      <c r="J427" s="109"/>
      <c r="K427" s="109"/>
      <c r="L427" s="109"/>
      <c r="M427" s="109"/>
      <c r="N427" s="109"/>
      <c r="O427" s="109"/>
      <c r="P427" s="109"/>
      <c r="Q427" s="109"/>
      <c r="R427" s="109"/>
      <c r="S427" s="109"/>
      <c r="T427" s="109"/>
      <c r="U427" s="109"/>
      <c r="V427" s="109"/>
      <c r="W427" s="109"/>
      <c r="X427" s="109"/>
      <c r="Y427" s="111">
        <f t="shared" si="6"/>
        <v>0</v>
      </c>
      <c r="Z427" s="101"/>
    </row>
    <row r="428" spans="1:26" ht="13.5" thickBot="1" x14ac:dyDescent="0.25">
      <c r="A428" s="89">
        <v>427</v>
      </c>
      <c r="B428" s="90" t="str">
        <f>IF(ISERROR(VLOOKUP(A428,Baukosten!$A$10:$F$1164,6,FALSE)),"",VLOOKUP(A428,Baukosten!$A$10:$F$1164,6,FALSE))</f>
        <v/>
      </c>
      <c r="C428" s="103" t="str">
        <f>IF(ISERROR(VLOOKUP(A428,Baukosten!$A$10:$F$1164,4,FALSE)),"",VLOOKUP(A428,Baukosten!$A$10:$F$1164,4,FALSE))</f>
        <v/>
      </c>
      <c r="D428" s="109"/>
      <c r="E428" s="109"/>
      <c r="F428" s="109"/>
      <c r="G428" s="109"/>
      <c r="H428" s="109"/>
      <c r="I428" s="109"/>
      <c r="J428" s="109"/>
      <c r="K428" s="109"/>
      <c r="L428" s="109"/>
      <c r="M428" s="109"/>
      <c r="N428" s="109"/>
      <c r="O428" s="109"/>
      <c r="P428" s="109"/>
      <c r="Q428" s="109"/>
      <c r="R428" s="109"/>
      <c r="S428" s="109"/>
      <c r="T428" s="109"/>
      <c r="U428" s="109"/>
      <c r="V428" s="109"/>
      <c r="W428" s="109"/>
      <c r="X428" s="109"/>
      <c r="Y428" s="111">
        <f t="shared" si="6"/>
        <v>0</v>
      </c>
      <c r="Z428" s="101"/>
    </row>
    <row r="429" spans="1:26" ht="13.5" thickBot="1" x14ac:dyDescent="0.25">
      <c r="A429" s="89">
        <v>428</v>
      </c>
      <c r="B429" s="90" t="str">
        <f>IF(ISERROR(VLOOKUP(A429,Baukosten!$A$10:$F$1164,6,FALSE)),"",VLOOKUP(A429,Baukosten!$A$10:$F$1164,6,FALSE))</f>
        <v/>
      </c>
      <c r="C429" s="103" t="str">
        <f>IF(ISERROR(VLOOKUP(A429,Baukosten!$A$10:$F$1164,4,FALSE)),"",VLOOKUP(A429,Baukosten!$A$10:$F$1164,4,FALSE))</f>
        <v/>
      </c>
      <c r="D429" s="109"/>
      <c r="E429" s="109"/>
      <c r="F429" s="109"/>
      <c r="G429" s="109"/>
      <c r="H429" s="109"/>
      <c r="I429" s="109"/>
      <c r="J429" s="109"/>
      <c r="K429" s="109"/>
      <c r="L429" s="109"/>
      <c r="M429" s="109"/>
      <c r="N429" s="109"/>
      <c r="O429" s="109"/>
      <c r="P429" s="109"/>
      <c r="Q429" s="109"/>
      <c r="R429" s="109"/>
      <c r="S429" s="109"/>
      <c r="T429" s="109"/>
      <c r="U429" s="109"/>
      <c r="V429" s="109"/>
      <c r="W429" s="109"/>
      <c r="X429" s="109"/>
      <c r="Y429" s="111">
        <f t="shared" si="6"/>
        <v>0</v>
      </c>
      <c r="Z429" s="101"/>
    </row>
    <row r="430" spans="1:26" ht="13.5" thickBot="1" x14ac:dyDescent="0.25">
      <c r="A430" s="89">
        <v>429</v>
      </c>
      <c r="B430" s="90" t="str">
        <f>IF(ISERROR(VLOOKUP(A430,Baukosten!$A$10:$F$1164,6,FALSE)),"",VLOOKUP(A430,Baukosten!$A$10:$F$1164,6,FALSE))</f>
        <v/>
      </c>
      <c r="C430" s="103" t="str">
        <f>IF(ISERROR(VLOOKUP(A430,Baukosten!$A$10:$F$1164,4,FALSE)),"",VLOOKUP(A430,Baukosten!$A$10:$F$1164,4,FALSE))</f>
        <v/>
      </c>
      <c r="D430" s="109"/>
      <c r="E430" s="109"/>
      <c r="F430" s="109"/>
      <c r="G430" s="109"/>
      <c r="H430" s="109"/>
      <c r="I430" s="109"/>
      <c r="J430" s="109"/>
      <c r="K430" s="109"/>
      <c r="L430" s="109"/>
      <c r="M430" s="109"/>
      <c r="N430" s="109"/>
      <c r="O430" s="109"/>
      <c r="P430" s="109"/>
      <c r="Q430" s="109"/>
      <c r="R430" s="109"/>
      <c r="S430" s="109"/>
      <c r="T430" s="109"/>
      <c r="U430" s="109"/>
      <c r="V430" s="109"/>
      <c r="W430" s="109"/>
      <c r="X430" s="109"/>
      <c r="Y430" s="111">
        <f t="shared" si="6"/>
        <v>0</v>
      </c>
      <c r="Z430" s="101"/>
    </row>
    <row r="431" spans="1:26" ht="13.5" thickBot="1" x14ac:dyDescent="0.25">
      <c r="A431" s="89">
        <v>430</v>
      </c>
      <c r="B431" s="90" t="str">
        <f>IF(ISERROR(VLOOKUP(A431,Baukosten!$A$10:$F$1164,6,FALSE)),"",VLOOKUP(A431,Baukosten!$A$10:$F$1164,6,FALSE))</f>
        <v/>
      </c>
      <c r="C431" s="103" t="str">
        <f>IF(ISERROR(VLOOKUP(A431,Baukosten!$A$10:$F$1164,4,FALSE)),"",VLOOKUP(A431,Baukosten!$A$10:$F$1164,4,FALSE))</f>
        <v/>
      </c>
      <c r="D431" s="109"/>
      <c r="E431" s="109"/>
      <c r="F431" s="109"/>
      <c r="G431" s="109"/>
      <c r="H431" s="109"/>
      <c r="I431" s="109"/>
      <c r="J431" s="109"/>
      <c r="K431" s="109"/>
      <c r="L431" s="109"/>
      <c r="M431" s="109"/>
      <c r="N431" s="109"/>
      <c r="O431" s="109"/>
      <c r="P431" s="109"/>
      <c r="Q431" s="109"/>
      <c r="R431" s="109"/>
      <c r="S431" s="109"/>
      <c r="T431" s="109"/>
      <c r="U431" s="109"/>
      <c r="V431" s="109"/>
      <c r="W431" s="109"/>
      <c r="X431" s="109"/>
      <c r="Y431" s="111">
        <f t="shared" si="6"/>
        <v>0</v>
      </c>
      <c r="Z431" s="101"/>
    </row>
    <row r="432" spans="1:26" ht="13.5" thickBot="1" x14ac:dyDescent="0.25">
      <c r="A432" s="89">
        <v>431</v>
      </c>
      <c r="B432" s="90" t="str">
        <f>IF(ISERROR(VLOOKUP(A432,Baukosten!$A$10:$F$1164,6,FALSE)),"",VLOOKUP(A432,Baukosten!$A$10:$F$1164,6,FALSE))</f>
        <v/>
      </c>
      <c r="C432" s="103" t="str">
        <f>IF(ISERROR(VLOOKUP(A432,Baukosten!$A$10:$F$1164,4,FALSE)),"",VLOOKUP(A432,Baukosten!$A$10:$F$1164,4,FALSE))</f>
        <v/>
      </c>
      <c r="D432" s="109"/>
      <c r="E432" s="109"/>
      <c r="F432" s="109"/>
      <c r="G432" s="109"/>
      <c r="H432" s="109"/>
      <c r="I432" s="109"/>
      <c r="J432" s="109"/>
      <c r="K432" s="109"/>
      <c r="L432" s="109"/>
      <c r="M432" s="109"/>
      <c r="N432" s="109"/>
      <c r="O432" s="109"/>
      <c r="P432" s="109"/>
      <c r="Q432" s="109"/>
      <c r="R432" s="109"/>
      <c r="S432" s="109"/>
      <c r="T432" s="109"/>
      <c r="U432" s="109"/>
      <c r="V432" s="109"/>
      <c r="W432" s="109"/>
      <c r="X432" s="109"/>
      <c r="Y432" s="111">
        <f t="shared" si="6"/>
        <v>0</v>
      </c>
      <c r="Z432" s="101"/>
    </row>
    <row r="433" spans="1:26" ht="13.5" thickBot="1" x14ac:dyDescent="0.25">
      <c r="A433" s="89">
        <v>432</v>
      </c>
      <c r="B433" s="90" t="str">
        <f>IF(ISERROR(VLOOKUP(A433,Baukosten!$A$10:$F$1164,6,FALSE)),"",VLOOKUP(A433,Baukosten!$A$10:$F$1164,6,FALSE))</f>
        <v/>
      </c>
      <c r="C433" s="103" t="str">
        <f>IF(ISERROR(VLOOKUP(A433,Baukosten!$A$10:$F$1164,4,FALSE)),"",VLOOKUP(A433,Baukosten!$A$10:$F$1164,4,FALSE))</f>
        <v/>
      </c>
      <c r="D433" s="109"/>
      <c r="E433" s="109"/>
      <c r="F433" s="109"/>
      <c r="G433" s="109"/>
      <c r="H433" s="109"/>
      <c r="I433" s="109"/>
      <c r="J433" s="109"/>
      <c r="K433" s="109"/>
      <c r="L433" s="109"/>
      <c r="M433" s="109"/>
      <c r="N433" s="109"/>
      <c r="O433" s="109"/>
      <c r="P433" s="109"/>
      <c r="Q433" s="109"/>
      <c r="R433" s="109"/>
      <c r="S433" s="109"/>
      <c r="T433" s="109"/>
      <c r="U433" s="109"/>
      <c r="V433" s="109"/>
      <c r="W433" s="109"/>
      <c r="X433" s="109"/>
      <c r="Y433" s="111">
        <f t="shared" si="6"/>
        <v>0</v>
      </c>
      <c r="Z433" s="101"/>
    </row>
    <row r="434" spans="1:26" ht="13.5" thickBot="1" x14ac:dyDescent="0.25">
      <c r="A434" s="89">
        <v>433</v>
      </c>
      <c r="B434" s="90" t="str">
        <f>IF(ISERROR(VLOOKUP(A434,Baukosten!$A$10:$F$1164,6,FALSE)),"",VLOOKUP(A434,Baukosten!$A$10:$F$1164,6,FALSE))</f>
        <v/>
      </c>
      <c r="C434" s="103" t="str">
        <f>IF(ISERROR(VLOOKUP(A434,Baukosten!$A$10:$F$1164,4,FALSE)),"",VLOOKUP(A434,Baukosten!$A$10:$F$1164,4,FALSE))</f>
        <v/>
      </c>
      <c r="D434" s="109"/>
      <c r="E434" s="109"/>
      <c r="F434" s="109"/>
      <c r="G434" s="109"/>
      <c r="H434" s="109"/>
      <c r="I434" s="109"/>
      <c r="J434" s="109"/>
      <c r="K434" s="109"/>
      <c r="L434" s="109"/>
      <c r="M434" s="109"/>
      <c r="N434" s="109"/>
      <c r="O434" s="109"/>
      <c r="P434" s="109"/>
      <c r="Q434" s="109"/>
      <c r="R434" s="109"/>
      <c r="S434" s="109"/>
      <c r="T434" s="109"/>
      <c r="U434" s="109"/>
      <c r="V434" s="109"/>
      <c r="W434" s="109"/>
      <c r="X434" s="109"/>
      <c r="Y434" s="111">
        <f t="shared" si="6"/>
        <v>0</v>
      </c>
      <c r="Z434" s="101"/>
    </row>
    <row r="435" spans="1:26" ht="13.5" thickBot="1" x14ac:dyDescent="0.25">
      <c r="A435" s="89">
        <v>434</v>
      </c>
      <c r="B435" s="90" t="str">
        <f>IF(ISERROR(VLOOKUP(A435,Baukosten!$A$10:$F$1164,6,FALSE)),"",VLOOKUP(A435,Baukosten!$A$10:$F$1164,6,FALSE))</f>
        <v/>
      </c>
      <c r="C435" s="103" t="str">
        <f>IF(ISERROR(VLOOKUP(A435,Baukosten!$A$10:$F$1164,4,FALSE)),"",VLOOKUP(A435,Baukosten!$A$10:$F$1164,4,FALSE))</f>
        <v/>
      </c>
      <c r="D435" s="109"/>
      <c r="E435" s="109"/>
      <c r="F435" s="109"/>
      <c r="G435" s="109"/>
      <c r="H435" s="109"/>
      <c r="I435" s="109"/>
      <c r="J435" s="109"/>
      <c r="K435" s="109"/>
      <c r="L435" s="109"/>
      <c r="M435" s="109"/>
      <c r="N435" s="109"/>
      <c r="O435" s="109"/>
      <c r="P435" s="109"/>
      <c r="Q435" s="109"/>
      <c r="R435" s="109"/>
      <c r="S435" s="109"/>
      <c r="T435" s="109"/>
      <c r="U435" s="109"/>
      <c r="V435" s="109"/>
      <c r="W435" s="109"/>
      <c r="X435" s="109"/>
      <c r="Y435" s="111">
        <f t="shared" si="6"/>
        <v>0</v>
      </c>
      <c r="Z435" s="101"/>
    </row>
    <row r="436" spans="1:26" ht="13.5" thickBot="1" x14ac:dyDescent="0.25">
      <c r="A436" s="89">
        <v>435</v>
      </c>
      <c r="B436" s="90" t="str">
        <f>IF(ISERROR(VLOOKUP(A436,Baukosten!$A$10:$F$1164,6,FALSE)),"",VLOOKUP(A436,Baukosten!$A$10:$F$1164,6,FALSE))</f>
        <v/>
      </c>
      <c r="C436" s="103" t="str">
        <f>IF(ISERROR(VLOOKUP(A436,Baukosten!$A$10:$F$1164,4,FALSE)),"",VLOOKUP(A436,Baukosten!$A$10:$F$1164,4,FALSE))</f>
        <v/>
      </c>
      <c r="D436" s="109"/>
      <c r="E436" s="109"/>
      <c r="F436" s="109"/>
      <c r="G436" s="109"/>
      <c r="H436" s="109"/>
      <c r="I436" s="109"/>
      <c r="J436" s="109"/>
      <c r="K436" s="109"/>
      <c r="L436" s="109"/>
      <c r="M436" s="109"/>
      <c r="N436" s="109"/>
      <c r="O436" s="109"/>
      <c r="P436" s="109"/>
      <c r="Q436" s="109"/>
      <c r="R436" s="109"/>
      <c r="S436" s="109"/>
      <c r="T436" s="109"/>
      <c r="U436" s="109"/>
      <c r="V436" s="109"/>
      <c r="W436" s="109"/>
      <c r="X436" s="109"/>
      <c r="Y436" s="111">
        <f t="shared" si="6"/>
        <v>0</v>
      </c>
      <c r="Z436" s="101"/>
    </row>
    <row r="437" spans="1:26" ht="13.5" thickBot="1" x14ac:dyDescent="0.25">
      <c r="A437" s="89">
        <v>436</v>
      </c>
      <c r="B437" s="90" t="str">
        <f>IF(ISERROR(VLOOKUP(A437,Baukosten!$A$10:$F$1164,6,FALSE)),"",VLOOKUP(A437,Baukosten!$A$10:$F$1164,6,FALSE))</f>
        <v/>
      </c>
      <c r="C437" s="103" t="str">
        <f>IF(ISERROR(VLOOKUP(A437,Baukosten!$A$10:$F$1164,4,FALSE)),"",VLOOKUP(A437,Baukosten!$A$10:$F$1164,4,FALSE))</f>
        <v/>
      </c>
      <c r="D437" s="109"/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11">
        <f t="shared" si="6"/>
        <v>0</v>
      </c>
      <c r="Z437" s="101"/>
    </row>
    <row r="438" spans="1:26" ht="13.5" thickBot="1" x14ac:dyDescent="0.25">
      <c r="A438" s="89">
        <v>437</v>
      </c>
      <c r="B438" s="90" t="str">
        <f>IF(ISERROR(VLOOKUP(A438,Baukosten!$A$10:$F$1164,6,FALSE)),"",VLOOKUP(A438,Baukosten!$A$10:$F$1164,6,FALSE))</f>
        <v/>
      </c>
      <c r="C438" s="103" t="str">
        <f>IF(ISERROR(VLOOKUP(A438,Baukosten!$A$10:$F$1164,4,FALSE)),"",VLOOKUP(A438,Baukosten!$A$10:$F$1164,4,FALSE))</f>
        <v/>
      </c>
      <c r="D438" s="109"/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  <c r="O438" s="109"/>
      <c r="P438" s="109"/>
      <c r="Q438" s="109"/>
      <c r="R438" s="109"/>
      <c r="S438" s="109"/>
      <c r="T438" s="109"/>
      <c r="U438" s="109"/>
      <c r="V438" s="109"/>
      <c r="W438" s="109"/>
      <c r="X438" s="109"/>
      <c r="Y438" s="111">
        <f t="shared" si="6"/>
        <v>0</v>
      </c>
      <c r="Z438" s="101"/>
    </row>
    <row r="439" spans="1:26" ht="13.5" thickBot="1" x14ac:dyDescent="0.25">
      <c r="A439" s="89">
        <v>438</v>
      </c>
      <c r="B439" s="90" t="str">
        <f>IF(ISERROR(VLOOKUP(A439,Baukosten!$A$10:$F$1164,6,FALSE)),"",VLOOKUP(A439,Baukosten!$A$10:$F$1164,6,FALSE))</f>
        <v/>
      </c>
      <c r="C439" s="103" t="str">
        <f>IF(ISERROR(VLOOKUP(A439,Baukosten!$A$10:$F$1164,4,FALSE)),"",VLOOKUP(A439,Baukosten!$A$10:$F$1164,4,FALSE))</f>
        <v/>
      </c>
      <c r="D439" s="109"/>
      <c r="E439" s="109"/>
      <c r="F439" s="109"/>
      <c r="G439" s="109"/>
      <c r="H439" s="109"/>
      <c r="I439" s="109"/>
      <c r="J439" s="109"/>
      <c r="K439" s="109"/>
      <c r="L439" s="109"/>
      <c r="M439" s="109"/>
      <c r="N439" s="109"/>
      <c r="O439" s="109"/>
      <c r="P439" s="109"/>
      <c r="Q439" s="109"/>
      <c r="R439" s="109"/>
      <c r="S439" s="109"/>
      <c r="T439" s="109"/>
      <c r="U439" s="109"/>
      <c r="V439" s="109"/>
      <c r="W439" s="109"/>
      <c r="X439" s="109"/>
      <c r="Y439" s="111">
        <f t="shared" si="6"/>
        <v>0</v>
      </c>
      <c r="Z439" s="101"/>
    </row>
    <row r="440" spans="1:26" ht="13.5" thickBot="1" x14ac:dyDescent="0.25">
      <c r="A440" s="89">
        <v>439</v>
      </c>
      <c r="B440" s="90" t="str">
        <f>IF(ISERROR(VLOOKUP(A440,Baukosten!$A$10:$F$1164,6,FALSE)),"",VLOOKUP(A440,Baukosten!$A$10:$F$1164,6,FALSE))</f>
        <v/>
      </c>
      <c r="C440" s="103" t="str">
        <f>IF(ISERROR(VLOOKUP(A440,Baukosten!$A$10:$F$1164,4,FALSE)),"",VLOOKUP(A440,Baukosten!$A$10:$F$1164,4,FALSE))</f>
        <v/>
      </c>
      <c r="D440" s="109"/>
      <c r="E440" s="109"/>
      <c r="F440" s="109"/>
      <c r="G440" s="109"/>
      <c r="H440" s="109"/>
      <c r="I440" s="109"/>
      <c r="J440" s="109"/>
      <c r="K440" s="109"/>
      <c r="L440" s="109"/>
      <c r="M440" s="109"/>
      <c r="N440" s="109"/>
      <c r="O440" s="109"/>
      <c r="P440" s="109"/>
      <c r="Q440" s="109"/>
      <c r="R440" s="109"/>
      <c r="S440" s="109"/>
      <c r="T440" s="109"/>
      <c r="U440" s="109"/>
      <c r="V440" s="109"/>
      <c r="W440" s="109"/>
      <c r="X440" s="109"/>
      <c r="Y440" s="111">
        <f t="shared" si="6"/>
        <v>0</v>
      </c>
      <c r="Z440" s="101"/>
    </row>
    <row r="441" spans="1:26" ht="13.5" thickBot="1" x14ac:dyDescent="0.25">
      <c r="A441" s="89">
        <v>440</v>
      </c>
      <c r="B441" s="90" t="str">
        <f>IF(ISERROR(VLOOKUP(A441,Baukosten!$A$10:$F$1164,6,FALSE)),"",VLOOKUP(A441,Baukosten!$A$10:$F$1164,6,FALSE))</f>
        <v/>
      </c>
      <c r="C441" s="103" t="str">
        <f>IF(ISERROR(VLOOKUP(A441,Baukosten!$A$10:$F$1164,4,FALSE)),"",VLOOKUP(A441,Baukosten!$A$10:$F$1164,4,FALSE))</f>
        <v/>
      </c>
      <c r="D441" s="109"/>
      <c r="E441" s="109"/>
      <c r="F441" s="109"/>
      <c r="G441" s="109"/>
      <c r="H441" s="109"/>
      <c r="I441" s="109"/>
      <c r="J441" s="109"/>
      <c r="K441" s="109"/>
      <c r="L441" s="109"/>
      <c r="M441" s="109"/>
      <c r="N441" s="109"/>
      <c r="O441" s="109"/>
      <c r="P441" s="109"/>
      <c r="Q441" s="109"/>
      <c r="R441" s="109"/>
      <c r="S441" s="109"/>
      <c r="T441" s="109"/>
      <c r="U441" s="109"/>
      <c r="V441" s="109"/>
      <c r="W441" s="109"/>
      <c r="X441" s="109"/>
      <c r="Y441" s="111">
        <f t="shared" si="6"/>
        <v>0</v>
      </c>
      <c r="Z441" s="101"/>
    </row>
    <row r="442" spans="1:26" ht="13.5" thickBot="1" x14ac:dyDescent="0.25">
      <c r="A442" s="89">
        <v>441</v>
      </c>
      <c r="B442" s="90" t="str">
        <f>IF(ISERROR(VLOOKUP(A442,Baukosten!$A$10:$F$1164,6,FALSE)),"",VLOOKUP(A442,Baukosten!$A$10:$F$1164,6,FALSE))</f>
        <v/>
      </c>
      <c r="C442" s="103" t="str">
        <f>IF(ISERROR(VLOOKUP(A442,Baukosten!$A$10:$F$1164,4,FALSE)),"",VLOOKUP(A442,Baukosten!$A$10:$F$1164,4,FALSE))</f>
        <v/>
      </c>
      <c r="D442" s="109"/>
      <c r="E442" s="109"/>
      <c r="F442" s="109"/>
      <c r="G442" s="109"/>
      <c r="H442" s="109"/>
      <c r="I442" s="109"/>
      <c r="J442" s="109"/>
      <c r="K442" s="109"/>
      <c r="L442" s="109"/>
      <c r="M442" s="109"/>
      <c r="N442" s="109"/>
      <c r="O442" s="109"/>
      <c r="P442" s="109"/>
      <c r="Q442" s="109"/>
      <c r="R442" s="109"/>
      <c r="S442" s="109"/>
      <c r="T442" s="109"/>
      <c r="U442" s="109"/>
      <c r="V442" s="109"/>
      <c r="W442" s="109"/>
      <c r="X442" s="109"/>
      <c r="Y442" s="111">
        <f t="shared" si="6"/>
        <v>0</v>
      </c>
      <c r="Z442" s="101"/>
    </row>
    <row r="443" spans="1:26" ht="13.5" thickBot="1" x14ac:dyDescent="0.25">
      <c r="A443" s="89">
        <v>442</v>
      </c>
      <c r="B443" s="90" t="str">
        <f>IF(ISERROR(VLOOKUP(A443,Baukosten!$A$10:$F$1164,6,FALSE)),"",VLOOKUP(A443,Baukosten!$A$10:$F$1164,6,FALSE))</f>
        <v/>
      </c>
      <c r="C443" s="103" t="str">
        <f>IF(ISERROR(VLOOKUP(A443,Baukosten!$A$10:$F$1164,4,FALSE)),"",VLOOKUP(A443,Baukosten!$A$10:$F$1164,4,FALSE))</f>
        <v/>
      </c>
      <c r="D443" s="109"/>
      <c r="E443" s="109"/>
      <c r="F443" s="109"/>
      <c r="G443" s="109"/>
      <c r="H443" s="109"/>
      <c r="I443" s="109"/>
      <c r="J443" s="109"/>
      <c r="K443" s="109"/>
      <c r="L443" s="109"/>
      <c r="M443" s="109"/>
      <c r="N443" s="109"/>
      <c r="O443" s="109"/>
      <c r="P443" s="109"/>
      <c r="Q443" s="109"/>
      <c r="R443" s="109"/>
      <c r="S443" s="109"/>
      <c r="T443" s="109"/>
      <c r="U443" s="109"/>
      <c r="V443" s="109"/>
      <c r="W443" s="109"/>
      <c r="X443" s="109"/>
      <c r="Y443" s="111">
        <f t="shared" si="6"/>
        <v>0</v>
      </c>
      <c r="Z443" s="101"/>
    </row>
    <row r="444" spans="1:26" ht="13.5" thickBot="1" x14ac:dyDescent="0.25">
      <c r="A444" s="89">
        <v>443</v>
      </c>
      <c r="B444" s="90" t="str">
        <f>IF(ISERROR(VLOOKUP(A444,Baukosten!$A$10:$F$1164,6,FALSE)),"",VLOOKUP(A444,Baukosten!$A$10:$F$1164,6,FALSE))</f>
        <v/>
      </c>
      <c r="C444" s="103" t="str">
        <f>IF(ISERROR(VLOOKUP(A444,Baukosten!$A$10:$F$1164,4,FALSE)),"",VLOOKUP(A444,Baukosten!$A$10:$F$1164,4,FALSE))</f>
        <v/>
      </c>
      <c r="D444" s="109"/>
      <c r="E444" s="109"/>
      <c r="F444" s="109"/>
      <c r="G444" s="109"/>
      <c r="H444" s="109"/>
      <c r="I444" s="109"/>
      <c r="J444" s="109"/>
      <c r="K444" s="109"/>
      <c r="L444" s="109"/>
      <c r="M444" s="109"/>
      <c r="N444" s="109"/>
      <c r="O444" s="109"/>
      <c r="P444" s="109"/>
      <c r="Q444" s="109"/>
      <c r="R444" s="109"/>
      <c r="S444" s="109"/>
      <c r="T444" s="109"/>
      <c r="U444" s="109"/>
      <c r="V444" s="109"/>
      <c r="W444" s="109"/>
      <c r="X444" s="109"/>
      <c r="Y444" s="111">
        <f t="shared" si="6"/>
        <v>0</v>
      </c>
      <c r="Z444" s="101"/>
    </row>
    <row r="445" spans="1:26" ht="13.5" thickBot="1" x14ac:dyDescent="0.25">
      <c r="A445" s="89">
        <v>444</v>
      </c>
      <c r="B445" s="90" t="str">
        <f>IF(ISERROR(VLOOKUP(A445,Baukosten!$A$10:$F$1164,6,FALSE)),"",VLOOKUP(A445,Baukosten!$A$10:$F$1164,6,FALSE))</f>
        <v/>
      </c>
      <c r="C445" s="103" t="str">
        <f>IF(ISERROR(VLOOKUP(A445,Baukosten!$A$10:$F$1164,4,FALSE)),"",VLOOKUP(A445,Baukosten!$A$10:$F$1164,4,FALSE))</f>
        <v/>
      </c>
      <c r="D445" s="109"/>
      <c r="E445" s="109"/>
      <c r="F445" s="109"/>
      <c r="G445" s="109"/>
      <c r="H445" s="109"/>
      <c r="I445" s="109"/>
      <c r="J445" s="109"/>
      <c r="K445" s="109"/>
      <c r="L445" s="109"/>
      <c r="M445" s="109"/>
      <c r="N445" s="109"/>
      <c r="O445" s="109"/>
      <c r="P445" s="109"/>
      <c r="Q445" s="109"/>
      <c r="R445" s="109"/>
      <c r="S445" s="109"/>
      <c r="T445" s="109"/>
      <c r="U445" s="109"/>
      <c r="V445" s="109"/>
      <c r="W445" s="109"/>
      <c r="X445" s="109"/>
      <c r="Y445" s="111">
        <f t="shared" si="6"/>
        <v>0</v>
      </c>
      <c r="Z445" s="101"/>
    </row>
    <row r="446" spans="1:26" ht="13.5" thickBot="1" x14ac:dyDescent="0.25">
      <c r="A446" s="89">
        <v>445</v>
      </c>
      <c r="B446" s="90" t="str">
        <f>IF(ISERROR(VLOOKUP(A446,Baukosten!$A$10:$F$1164,6,FALSE)),"",VLOOKUP(A446,Baukosten!$A$10:$F$1164,6,FALSE))</f>
        <v/>
      </c>
      <c r="C446" s="103" t="str">
        <f>IF(ISERROR(VLOOKUP(A446,Baukosten!$A$10:$F$1164,4,FALSE)),"",VLOOKUP(A446,Baukosten!$A$10:$F$1164,4,FALSE))</f>
        <v/>
      </c>
      <c r="D446" s="109"/>
      <c r="E446" s="109"/>
      <c r="F446" s="109"/>
      <c r="G446" s="109"/>
      <c r="H446" s="109"/>
      <c r="I446" s="109"/>
      <c r="J446" s="109"/>
      <c r="K446" s="109"/>
      <c r="L446" s="109"/>
      <c r="M446" s="109"/>
      <c r="N446" s="109"/>
      <c r="O446" s="109"/>
      <c r="P446" s="109"/>
      <c r="Q446" s="109"/>
      <c r="R446" s="109"/>
      <c r="S446" s="109"/>
      <c r="T446" s="109"/>
      <c r="U446" s="109"/>
      <c r="V446" s="109"/>
      <c r="W446" s="109"/>
      <c r="X446" s="109"/>
      <c r="Y446" s="111">
        <f t="shared" si="6"/>
        <v>0</v>
      </c>
      <c r="Z446" s="101"/>
    </row>
    <row r="447" spans="1:26" ht="13.5" thickBot="1" x14ac:dyDescent="0.25">
      <c r="A447" s="89">
        <v>446</v>
      </c>
      <c r="B447" s="90" t="str">
        <f>IF(ISERROR(VLOOKUP(A447,Baukosten!$A$10:$F$1164,6,FALSE)),"",VLOOKUP(A447,Baukosten!$A$10:$F$1164,6,FALSE))</f>
        <v/>
      </c>
      <c r="C447" s="103" t="str">
        <f>IF(ISERROR(VLOOKUP(A447,Baukosten!$A$10:$F$1164,4,FALSE)),"",VLOOKUP(A447,Baukosten!$A$10:$F$1164,4,FALSE))</f>
        <v/>
      </c>
      <c r="D447" s="109"/>
      <c r="E447" s="109"/>
      <c r="F447" s="109"/>
      <c r="G447" s="109"/>
      <c r="H447" s="109"/>
      <c r="I447" s="109"/>
      <c r="J447" s="109"/>
      <c r="K447" s="109"/>
      <c r="L447" s="109"/>
      <c r="M447" s="109"/>
      <c r="N447" s="109"/>
      <c r="O447" s="109"/>
      <c r="P447" s="109"/>
      <c r="Q447" s="109"/>
      <c r="R447" s="109"/>
      <c r="S447" s="109"/>
      <c r="T447" s="109"/>
      <c r="U447" s="109"/>
      <c r="V447" s="109"/>
      <c r="W447" s="109"/>
      <c r="X447" s="109"/>
      <c r="Y447" s="111">
        <f t="shared" si="6"/>
        <v>0</v>
      </c>
      <c r="Z447" s="101"/>
    </row>
    <row r="448" spans="1:26" ht="13.5" thickBot="1" x14ac:dyDescent="0.25">
      <c r="A448" s="89">
        <v>447</v>
      </c>
      <c r="B448" s="90" t="str">
        <f>IF(ISERROR(VLOOKUP(A448,Baukosten!$A$10:$F$1164,6,FALSE)),"",VLOOKUP(A448,Baukosten!$A$10:$F$1164,6,FALSE))</f>
        <v/>
      </c>
      <c r="C448" s="103" t="str">
        <f>IF(ISERROR(VLOOKUP(A448,Baukosten!$A$10:$F$1164,4,FALSE)),"",VLOOKUP(A448,Baukosten!$A$10:$F$1164,4,FALSE))</f>
        <v/>
      </c>
      <c r="D448" s="109"/>
      <c r="E448" s="109"/>
      <c r="F448" s="109"/>
      <c r="G448" s="109"/>
      <c r="H448" s="109"/>
      <c r="I448" s="109"/>
      <c r="J448" s="109"/>
      <c r="K448" s="109"/>
      <c r="L448" s="109"/>
      <c r="M448" s="109"/>
      <c r="N448" s="109"/>
      <c r="O448" s="109"/>
      <c r="P448" s="109"/>
      <c r="Q448" s="109"/>
      <c r="R448" s="109"/>
      <c r="S448" s="109"/>
      <c r="T448" s="109"/>
      <c r="U448" s="109"/>
      <c r="V448" s="109"/>
      <c r="W448" s="109"/>
      <c r="X448" s="109"/>
      <c r="Y448" s="111">
        <f t="shared" si="6"/>
        <v>0</v>
      </c>
      <c r="Z448" s="101"/>
    </row>
    <row r="449" spans="1:26" ht="13.5" thickBot="1" x14ac:dyDescent="0.25">
      <c r="A449" s="89">
        <v>448</v>
      </c>
      <c r="B449" s="90" t="str">
        <f>IF(ISERROR(VLOOKUP(A449,Baukosten!$A$10:$F$1164,6,FALSE)),"",VLOOKUP(A449,Baukosten!$A$10:$F$1164,6,FALSE))</f>
        <v/>
      </c>
      <c r="C449" s="103" t="str">
        <f>IF(ISERROR(VLOOKUP(A449,Baukosten!$A$10:$F$1164,4,FALSE)),"",VLOOKUP(A449,Baukosten!$A$10:$F$1164,4,FALSE))</f>
        <v/>
      </c>
      <c r="D449" s="109"/>
      <c r="E449" s="109"/>
      <c r="F449" s="109"/>
      <c r="G449" s="109"/>
      <c r="H449" s="109"/>
      <c r="I449" s="109"/>
      <c r="J449" s="109"/>
      <c r="K449" s="109"/>
      <c r="L449" s="109"/>
      <c r="M449" s="109"/>
      <c r="N449" s="109"/>
      <c r="O449" s="109"/>
      <c r="P449" s="109"/>
      <c r="Q449" s="109"/>
      <c r="R449" s="109"/>
      <c r="S449" s="109"/>
      <c r="T449" s="109"/>
      <c r="U449" s="109"/>
      <c r="V449" s="109"/>
      <c r="W449" s="109"/>
      <c r="X449" s="109"/>
      <c r="Y449" s="111">
        <f t="shared" si="6"/>
        <v>0</v>
      </c>
      <c r="Z449" s="101"/>
    </row>
    <row r="450" spans="1:26" ht="13.5" thickBot="1" x14ac:dyDescent="0.25">
      <c r="A450" s="89">
        <v>449</v>
      </c>
      <c r="B450" s="90" t="str">
        <f>IF(ISERROR(VLOOKUP(A450,Baukosten!$A$10:$F$1164,6,FALSE)),"",VLOOKUP(A450,Baukosten!$A$10:$F$1164,6,FALSE))</f>
        <v/>
      </c>
      <c r="C450" s="103" t="str">
        <f>IF(ISERROR(VLOOKUP(A450,Baukosten!$A$10:$F$1164,4,FALSE)),"",VLOOKUP(A450,Baukosten!$A$10:$F$1164,4,FALSE))</f>
        <v/>
      </c>
      <c r="D450" s="109"/>
      <c r="E450" s="109"/>
      <c r="F450" s="109"/>
      <c r="G450" s="109"/>
      <c r="H450" s="109"/>
      <c r="I450" s="109"/>
      <c r="J450" s="109"/>
      <c r="K450" s="109"/>
      <c r="L450" s="109"/>
      <c r="M450" s="109"/>
      <c r="N450" s="109"/>
      <c r="O450" s="109"/>
      <c r="P450" s="109"/>
      <c r="Q450" s="109"/>
      <c r="R450" s="109"/>
      <c r="S450" s="109"/>
      <c r="T450" s="109"/>
      <c r="U450" s="109"/>
      <c r="V450" s="109"/>
      <c r="W450" s="109"/>
      <c r="X450" s="109"/>
      <c r="Y450" s="111">
        <f t="shared" si="6"/>
        <v>0</v>
      </c>
      <c r="Z450" s="101"/>
    </row>
    <row r="451" spans="1:26" ht="13.5" thickBot="1" x14ac:dyDescent="0.25">
      <c r="A451" s="89">
        <v>450</v>
      </c>
      <c r="B451" s="90" t="str">
        <f>IF(ISERROR(VLOOKUP(A451,Baukosten!$A$10:$F$1164,6,FALSE)),"",VLOOKUP(A451,Baukosten!$A$10:$F$1164,6,FALSE))</f>
        <v/>
      </c>
      <c r="C451" s="103" t="str">
        <f>IF(ISERROR(VLOOKUP(A451,Baukosten!$A$10:$F$1164,4,FALSE)),"",VLOOKUP(A451,Baukosten!$A$10:$F$1164,4,FALSE))</f>
        <v/>
      </c>
      <c r="D451" s="109"/>
      <c r="E451" s="109"/>
      <c r="F451" s="109"/>
      <c r="G451" s="109"/>
      <c r="H451" s="109"/>
      <c r="I451" s="109"/>
      <c r="J451" s="109"/>
      <c r="K451" s="109"/>
      <c r="L451" s="109"/>
      <c r="M451" s="109"/>
      <c r="N451" s="109"/>
      <c r="O451" s="109"/>
      <c r="P451" s="109"/>
      <c r="Q451" s="109"/>
      <c r="R451" s="109"/>
      <c r="S451" s="109"/>
      <c r="T451" s="109"/>
      <c r="U451" s="109"/>
      <c r="V451" s="109"/>
      <c r="W451" s="109"/>
      <c r="X451" s="109"/>
      <c r="Y451" s="111">
        <f t="shared" ref="Y451:Y514" si="7">SUM(D451:X451)</f>
        <v>0</v>
      </c>
      <c r="Z451" s="101"/>
    </row>
    <row r="452" spans="1:26" ht="13.5" thickBot="1" x14ac:dyDescent="0.25">
      <c r="A452" s="89">
        <v>451</v>
      </c>
      <c r="B452" s="90" t="str">
        <f>IF(ISERROR(VLOOKUP(A452,Baukosten!$A$10:$F$1164,6,FALSE)),"",VLOOKUP(A452,Baukosten!$A$10:$F$1164,6,FALSE))</f>
        <v/>
      </c>
      <c r="C452" s="103" t="str">
        <f>IF(ISERROR(VLOOKUP(A452,Baukosten!$A$10:$F$1164,4,FALSE)),"",VLOOKUP(A452,Baukosten!$A$10:$F$1164,4,FALSE))</f>
        <v/>
      </c>
      <c r="D452" s="109"/>
      <c r="E452" s="109"/>
      <c r="F452" s="109"/>
      <c r="G452" s="109"/>
      <c r="H452" s="109"/>
      <c r="I452" s="109"/>
      <c r="J452" s="109"/>
      <c r="K452" s="109"/>
      <c r="L452" s="109"/>
      <c r="M452" s="109"/>
      <c r="N452" s="109"/>
      <c r="O452" s="109"/>
      <c r="P452" s="109"/>
      <c r="Q452" s="109"/>
      <c r="R452" s="109"/>
      <c r="S452" s="109"/>
      <c r="T452" s="109"/>
      <c r="U452" s="109"/>
      <c r="V452" s="109"/>
      <c r="W452" s="109"/>
      <c r="X452" s="109"/>
      <c r="Y452" s="111">
        <f t="shared" si="7"/>
        <v>0</v>
      </c>
      <c r="Z452" s="101"/>
    </row>
    <row r="453" spans="1:26" ht="13.5" thickBot="1" x14ac:dyDescent="0.25">
      <c r="A453" s="89">
        <v>452</v>
      </c>
      <c r="B453" s="90" t="str">
        <f>IF(ISERROR(VLOOKUP(A453,Baukosten!$A$10:$F$1164,6,FALSE)),"",VLOOKUP(A453,Baukosten!$A$10:$F$1164,6,FALSE))</f>
        <v/>
      </c>
      <c r="C453" s="103" t="str">
        <f>IF(ISERROR(VLOOKUP(A453,Baukosten!$A$10:$F$1164,4,FALSE)),"",VLOOKUP(A453,Baukosten!$A$10:$F$1164,4,FALSE))</f>
        <v/>
      </c>
      <c r="D453" s="109"/>
      <c r="E453" s="109"/>
      <c r="F453" s="109"/>
      <c r="G453" s="109"/>
      <c r="H453" s="109"/>
      <c r="I453" s="109"/>
      <c r="J453" s="109"/>
      <c r="K453" s="109"/>
      <c r="L453" s="109"/>
      <c r="M453" s="109"/>
      <c r="N453" s="109"/>
      <c r="O453" s="109"/>
      <c r="P453" s="109"/>
      <c r="Q453" s="109"/>
      <c r="R453" s="109"/>
      <c r="S453" s="109"/>
      <c r="T453" s="109"/>
      <c r="U453" s="109"/>
      <c r="V453" s="109"/>
      <c r="W453" s="109"/>
      <c r="X453" s="109"/>
      <c r="Y453" s="111">
        <f t="shared" si="7"/>
        <v>0</v>
      </c>
      <c r="Z453" s="101"/>
    </row>
    <row r="454" spans="1:26" ht="13.5" thickBot="1" x14ac:dyDescent="0.25">
      <c r="A454" s="89">
        <v>453</v>
      </c>
      <c r="B454" s="90" t="str">
        <f>IF(ISERROR(VLOOKUP(A454,Baukosten!$A$10:$F$1164,6,FALSE)),"",VLOOKUP(A454,Baukosten!$A$10:$F$1164,6,FALSE))</f>
        <v/>
      </c>
      <c r="C454" s="103" t="str">
        <f>IF(ISERROR(VLOOKUP(A454,Baukosten!$A$10:$F$1164,4,FALSE)),"",VLOOKUP(A454,Baukosten!$A$10:$F$1164,4,FALSE))</f>
        <v/>
      </c>
      <c r="D454" s="109"/>
      <c r="E454" s="109"/>
      <c r="F454" s="109"/>
      <c r="G454" s="109"/>
      <c r="H454" s="109"/>
      <c r="I454" s="109"/>
      <c r="J454" s="109"/>
      <c r="K454" s="109"/>
      <c r="L454" s="109"/>
      <c r="M454" s="109"/>
      <c r="N454" s="109"/>
      <c r="O454" s="109"/>
      <c r="P454" s="109"/>
      <c r="Q454" s="109"/>
      <c r="R454" s="109"/>
      <c r="S454" s="109"/>
      <c r="T454" s="109"/>
      <c r="U454" s="109"/>
      <c r="V454" s="109"/>
      <c r="W454" s="109"/>
      <c r="X454" s="109"/>
      <c r="Y454" s="111">
        <f t="shared" si="7"/>
        <v>0</v>
      </c>
      <c r="Z454" s="101"/>
    </row>
    <row r="455" spans="1:26" ht="13.5" thickBot="1" x14ac:dyDescent="0.25">
      <c r="A455" s="89">
        <v>454</v>
      </c>
      <c r="B455" s="90" t="str">
        <f>IF(ISERROR(VLOOKUP(A455,Baukosten!$A$10:$F$1164,6,FALSE)),"",VLOOKUP(A455,Baukosten!$A$10:$F$1164,6,FALSE))</f>
        <v/>
      </c>
      <c r="C455" s="103" t="str">
        <f>IF(ISERROR(VLOOKUP(A455,Baukosten!$A$10:$F$1164,4,FALSE)),"",VLOOKUP(A455,Baukosten!$A$10:$F$1164,4,FALSE))</f>
        <v/>
      </c>
      <c r="D455" s="109"/>
      <c r="E455" s="109"/>
      <c r="F455" s="109"/>
      <c r="G455" s="109"/>
      <c r="H455" s="109"/>
      <c r="I455" s="109"/>
      <c r="J455" s="109"/>
      <c r="K455" s="109"/>
      <c r="L455" s="109"/>
      <c r="M455" s="109"/>
      <c r="N455" s="109"/>
      <c r="O455" s="109"/>
      <c r="P455" s="109"/>
      <c r="Q455" s="109"/>
      <c r="R455" s="109"/>
      <c r="S455" s="109"/>
      <c r="T455" s="109"/>
      <c r="U455" s="109"/>
      <c r="V455" s="109"/>
      <c r="W455" s="109"/>
      <c r="X455" s="109"/>
      <c r="Y455" s="111">
        <f t="shared" si="7"/>
        <v>0</v>
      </c>
      <c r="Z455" s="101"/>
    </row>
    <row r="456" spans="1:26" ht="13.5" thickBot="1" x14ac:dyDescent="0.25">
      <c r="A456" s="89">
        <v>455</v>
      </c>
      <c r="B456" s="90" t="str">
        <f>IF(ISERROR(VLOOKUP(A456,Baukosten!$A$10:$F$1164,6,FALSE)),"",VLOOKUP(A456,Baukosten!$A$10:$F$1164,6,FALSE))</f>
        <v/>
      </c>
      <c r="C456" s="103" t="str">
        <f>IF(ISERROR(VLOOKUP(A456,Baukosten!$A$10:$F$1164,4,FALSE)),"",VLOOKUP(A456,Baukosten!$A$10:$F$1164,4,FALSE))</f>
        <v/>
      </c>
      <c r="D456" s="109"/>
      <c r="E456" s="109"/>
      <c r="F456" s="109"/>
      <c r="G456" s="109"/>
      <c r="H456" s="109"/>
      <c r="I456" s="109"/>
      <c r="J456" s="109"/>
      <c r="K456" s="109"/>
      <c r="L456" s="109"/>
      <c r="M456" s="109"/>
      <c r="N456" s="109"/>
      <c r="O456" s="109"/>
      <c r="P456" s="109"/>
      <c r="Q456" s="109"/>
      <c r="R456" s="109"/>
      <c r="S456" s="109"/>
      <c r="T456" s="109"/>
      <c r="U456" s="109"/>
      <c r="V456" s="109"/>
      <c r="W456" s="109"/>
      <c r="X456" s="109"/>
      <c r="Y456" s="111">
        <f t="shared" si="7"/>
        <v>0</v>
      </c>
      <c r="Z456" s="101"/>
    </row>
    <row r="457" spans="1:26" ht="13.5" thickBot="1" x14ac:dyDescent="0.25">
      <c r="A457" s="89">
        <v>456</v>
      </c>
      <c r="B457" s="90" t="str">
        <f>IF(ISERROR(VLOOKUP(A457,Baukosten!$A$10:$F$1164,6,FALSE)),"",VLOOKUP(A457,Baukosten!$A$10:$F$1164,6,FALSE))</f>
        <v/>
      </c>
      <c r="C457" s="103" t="str">
        <f>IF(ISERROR(VLOOKUP(A457,Baukosten!$A$10:$F$1164,4,FALSE)),"",VLOOKUP(A457,Baukosten!$A$10:$F$1164,4,FALSE))</f>
        <v/>
      </c>
      <c r="D457" s="109"/>
      <c r="E457" s="109"/>
      <c r="F457" s="109"/>
      <c r="G457" s="109"/>
      <c r="H457" s="109"/>
      <c r="I457" s="109"/>
      <c r="J457" s="109"/>
      <c r="K457" s="109"/>
      <c r="L457" s="109"/>
      <c r="M457" s="109"/>
      <c r="N457" s="109"/>
      <c r="O457" s="109"/>
      <c r="P457" s="109"/>
      <c r="Q457" s="109"/>
      <c r="R457" s="109"/>
      <c r="S457" s="109"/>
      <c r="T457" s="109"/>
      <c r="U457" s="109"/>
      <c r="V457" s="109"/>
      <c r="W457" s="109"/>
      <c r="X457" s="109"/>
      <c r="Y457" s="111">
        <f t="shared" si="7"/>
        <v>0</v>
      </c>
      <c r="Z457" s="101"/>
    </row>
    <row r="458" spans="1:26" ht="13.5" thickBot="1" x14ac:dyDescent="0.25">
      <c r="A458" s="89">
        <v>457</v>
      </c>
      <c r="B458" s="90" t="str">
        <f>IF(ISERROR(VLOOKUP(A458,Baukosten!$A$10:$F$1164,6,FALSE)),"",VLOOKUP(A458,Baukosten!$A$10:$F$1164,6,FALSE))</f>
        <v/>
      </c>
      <c r="C458" s="103" t="str">
        <f>IF(ISERROR(VLOOKUP(A458,Baukosten!$A$10:$F$1164,4,FALSE)),"",VLOOKUP(A458,Baukosten!$A$10:$F$1164,4,FALSE))</f>
        <v/>
      </c>
      <c r="D458" s="109"/>
      <c r="E458" s="109"/>
      <c r="F458" s="109"/>
      <c r="G458" s="109"/>
      <c r="H458" s="109"/>
      <c r="I458" s="109"/>
      <c r="J458" s="109"/>
      <c r="K458" s="109"/>
      <c r="L458" s="109"/>
      <c r="M458" s="109"/>
      <c r="N458" s="109"/>
      <c r="O458" s="109"/>
      <c r="P458" s="109"/>
      <c r="Q458" s="109"/>
      <c r="R458" s="109"/>
      <c r="S458" s="109"/>
      <c r="T458" s="109"/>
      <c r="U458" s="109"/>
      <c r="V458" s="109"/>
      <c r="W458" s="109"/>
      <c r="X458" s="109"/>
      <c r="Y458" s="111">
        <f t="shared" si="7"/>
        <v>0</v>
      </c>
      <c r="Z458" s="101"/>
    </row>
    <row r="459" spans="1:26" ht="13.5" thickBot="1" x14ac:dyDescent="0.25">
      <c r="A459" s="89">
        <v>458</v>
      </c>
      <c r="B459" s="90" t="str">
        <f>IF(ISERROR(VLOOKUP(A459,Baukosten!$A$10:$F$1164,6,FALSE)),"",VLOOKUP(A459,Baukosten!$A$10:$F$1164,6,FALSE))</f>
        <v/>
      </c>
      <c r="C459" s="103" t="str">
        <f>IF(ISERROR(VLOOKUP(A459,Baukosten!$A$10:$F$1164,4,FALSE)),"",VLOOKUP(A459,Baukosten!$A$10:$F$1164,4,FALSE))</f>
        <v/>
      </c>
      <c r="D459" s="109"/>
      <c r="E459" s="109"/>
      <c r="F459" s="109"/>
      <c r="G459" s="109"/>
      <c r="H459" s="109"/>
      <c r="I459" s="109"/>
      <c r="J459" s="109"/>
      <c r="K459" s="109"/>
      <c r="L459" s="109"/>
      <c r="M459" s="109"/>
      <c r="N459" s="109"/>
      <c r="O459" s="109"/>
      <c r="P459" s="109"/>
      <c r="Q459" s="109"/>
      <c r="R459" s="109"/>
      <c r="S459" s="109"/>
      <c r="T459" s="109"/>
      <c r="U459" s="109"/>
      <c r="V459" s="109"/>
      <c r="W459" s="109"/>
      <c r="X459" s="109"/>
      <c r="Y459" s="111">
        <f t="shared" si="7"/>
        <v>0</v>
      </c>
      <c r="Z459" s="101"/>
    </row>
    <row r="460" spans="1:26" ht="13.5" thickBot="1" x14ac:dyDescent="0.25">
      <c r="A460" s="89">
        <v>459</v>
      </c>
      <c r="B460" s="90" t="str">
        <f>IF(ISERROR(VLOOKUP(A460,Baukosten!$A$10:$F$1164,6,FALSE)),"",VLOOKUP(A460,Baukosten!$A$10:$F$1164,6,FALSE))</f>
        <v/>
      </c>
      <c r="C460" s="103" t="str">
        <f>IF(ISERROR(VLOOKUP(A460,Baukosten!$A$10:$F$1164,4,FALSE)),"",VLOOKUP(A460,Baukosten!$A$10:$F$1164,4,FALSE))</f>
        <v/>
      </c>
      <c r="D460" s="109"/>
      <c r="E460" s="109"/>
      <c r="F460" s="109"/>
      <c r="G460" s="109"/>
      <c r="H460" s="109"/>
      <c r="I460" s="109"/>
      <c r="J460" s="109"/>
      <c r="K460" s="109"/>
      <c r="L460" s="109"/>
      <c r="M460" s="109"/>
      <c r="N460" s="109"/>
      <c r="O460" s="109"/>
      <c r="P460" s="109"/>
      <c r="Q460" s="109"/>
      <c r="R460" s="109"/>
      <c r="S460" s="109"/>
      <c r="T460" s="109"/>
      <c r="U460" s="109"/>
      <c r="V460" s="109"/>
      <c r="W460" s="109"/>
      <c r="X460" s="109"/>
      <c r="Y460" s="111">
        <f t="shared" si="7"/>
        <v>0</v>
      </c>
      <c r="Z460" s="101"/>
    </row>
    <row r="461" spans="1:26" ht="13.5" thickBot="1" x14ac:dyDescent="0.25">
      <c r="A461" s="89">
        <v>460</v>
      </c>
      <c r="B461" s="90" t="str">
        <f>IF(ISERROR(VLOOKUP(A461,Baukosten!$A$10:$F$1164,6,FALSE)),"",VLOOKUP(A461,Baukosten!$A$10:$F$1164,6,FALSE))</f>
        <v/>
      </c>
      <c r="C461" s="103" t="str">
        <f>IF(ISERROR(VLOOKUP(A461,Baukosten!$A$10:$F$1164,4,FALSE)),"",VLOOKUP(A461,Baukosten!$A$10:$F$1164,4,FALSE))</f>
        <v/>
      </c>
      <c r="D461" s="109"/>
      <c r="E461" s="109"/>
      <c r="F461" s="109"/>
      <c r="G461" s="109"/>
      <c r="H461" s="109"/>
      <c r="I461" s="109"/>
      <c r="J461" s="109"/>
      <c r="K461" s="109"/>
      <c r="L461" s="109"/>
      <c r="M461" s="109"/>
      <c r="N461" s="109"/>
      <c r="O461" s="109"/>
      <c r="P461" s="109"/>
      <c r="Q461" s="109"/>
      <c r="R461" s="109"/>
      <c r="S461" s="109"/>
      <c r="T461" s="109"/>
      <c r="U461" s="109"/>
      <c r="V461" s="109"/>
      <c r="W461" s="109"/>
      <c r="X461" s="109"/>
      <c r="Y461" s="111">
        <f t="shared" si="7"/>
        <v>0</v>
      </c>
      <c r="Z461" s="101"/>
    </row>
    <row r="462" spans="1:26" ht="13.5" thickBot="1" x14ac:dyDescent="0.25">
      <c r="A462" s="89">
        <v>461</v>
      </c>
      <c r="B462" s="90" t="str">
        <f>IF(ISERROR(VLOOKUP(A462,Baukosten!$A$10:$F$1164,6,FALSE)),"",VLOOKUP(A462,Baukosten!$A$10:$F$1164,6,FALSE))</f>
        <v/>
      </c>
      <c r="C462" s="103" t="str">
        <f>IF(ISERROR(VLOOKUP(A462,Baukosten!$A$10:$F$1164,4,FALSE)),"",VLOOKUP(A462,Baukosten!$A$10:$F$1164,4,FALSE))</f>
        <v/>
      </c>
      <c r="D462" s="109"/>
      <c r="E462" s="109"/>
      <c r="F462" s="109"/>
      <c r="G462" s="109"/>
      <c r="H462" s="109"/>
      <c r="I462" s="109"/>
      <c r="J462" s="109"/>
      <c r="K462" s="109"/>
      <c r="L462" s="109"/>
      <c r="M462" s="109"/>
      <c r="N462" s="109"/>
      <c r="O462" s="109"/>
      <c r="P462" s="109"/>
      <c r="Q462" s="109"/>
      <c r="R462" s="109"/>
      <c r="S462" s="109"/>
      <c r="T462" s="109"/>
      <c r="U462" s="109"/>
      <c r="V462" s="109"/>
      <c r="W462" s="109"/>
      <c r="X462" s="109"/>
      <c r="Y462" s="111">
        <f t="shared" si="7"/>
        <v>0</v>
      </c>
      <c r="Z462" s="101"/>
    </row>
    <row r="463" spans="1:26" ht="13.5" thickBot="1" x14ac:dyDescent="0.25">
      <c r="A463" s="89">
        <v>462</v>
      </c>
      <c r="B463" s="90" t="str">
        <f>IF(ISERROR(VLOOKUP(A463,Baukosten!$A$10:$F$1164,6,FALSE)),"",VLOOKUP(A463,Baukosten!$A$10:$F$1164,6,FALSE))</f>
        <v/>
      </c>
      <c r="C463" s="103" t="str">
        <f>IF(ISERROR(VLOOKUP(A463,Baukosten!$A$10:$F$1164,4,FALSE)),"",VLOOKUP(A463,Baukosten!$A$10:$F$1164,4,FALSE))</f>
        <v/>
      </c>
      <c r="D463" s="109"/>
      <c r="E463" s="109"/>
      <c r="F463" s="109"/>
      <c r="G463" s="109"/>
      <c r="H463" s="109"/>
      <c r="I463" s="109"/>
      <c r="J463" s="109"/>
      <c r="K463" s="109"/>
      <c r="L463" s="109"/>
      <c r="M463" s="109"/>
      <c r="N463" s="109"/>
      <c r="O463" s="109"/>
      <c r="P463" s="109"/>
      <c r="Q463" s="109"/>
      <c r="R463" s="109"/>
      <c r="S463" s="109"/>
      <c r="T463" s="109"/>
      <c r="U463" s="109"/>
      <c r="V463" s="109"/>
      <c r="W463" s="109"/>
      <c r="X463" s="109"/>
      <c r="Y463" s="111">
        <f t="shared" si="7"/>
        <v>0</v>
      </c>
      <c r="Z463" s="101"/>
    </row>
    <row r="464" spans="1:26" ht="13.5" thickBot="1" x14ac:dyDescent="0.25">
      <c r="A464" s="89">
        <v>463</v>
      </c>
      <c r="B464" s="90" t="str">
        <f>IF(ISERROR(VLOOKUP(A464,Baukosten!$A$10:$F$1164,6,FALSE)),"",VLOOKUP(A464,Baukosten!$A$10:$F$1164,6,FALSE))</f>
        <v/>
      </c>
      <c r="C464" s="103" t="str">
        <f>IF(ISERROR(VLOOKUP(A464,Baukosten!$A$10:$F$1164,4,FALSE)),"",VLOOKUP(A464,Baukosten!$A$10:$F$1164,4,FALSE))</f>
        <v/>
      </c>
      <c r="D464" s="109"/>
      <c r="E464" s="109"/>
      <c r="F464" s="109"/>
      <c r="G464" s="109"/>
      <c r="H464" s="109"/>
      <c r="I464" s="109"/>
      <c r="J464" s="109"/>
      <c r="K464" s="109"/>
      <c r="L464" s="109"/>
      <c r="M464" s="109"/>
      <c r="N464" s="109"/>
      <c r="O464" s="109"/>
      <c r="P464" s="109"/>
      <c r="Q464" s="109"/>
      <c r="R464" s="109"/>
      <c r="S464" s="109"/>
      <c r="T464" s="109"/>
      <c r="U464" s="109"/>
      <c r="V464" s="109"/>
      <c r="W464" s="109"/>
      <c r="X464" s="109"/>
      <c r="Y464" s="111">
        <f t="shared" si="7"/>
        <v>0</v>
      </c>
      <c r="Z464" s="101"/>
    </row>
    <row r="465" spans="1:26" ht="13.5" thickBot="1" x14ac:dyDescent="0.25">
      <c r="A465" s="89">
        <v>464</v>
      </c>
      <c r="B465" s="90" t="str">
        <f>IF(ISERROR(VLOOKUP(A465,Baukosten!$A$10:$F$1164,6,FALSE)),"",VLOOKUP(A465,Baukosten!$A$10:$F$1164,6,FALSE))</f>
        <v/>
      </c>
      <c r="C465" s="103" t="str">
        <f>IF(ISERROR(VLOOKUP(A465,Baukosten!$A$10:$F$1164,4,FALSE)),"",VLOOKUP(A465,Baukosten!$A$10:$F$1164,4,FALSE))</f>
        <v/>
      </c>
      <c r="D465" s="109"/>
      <c r="E465" s="109"/>
      <c r="F465" s="109"/>
      <c r="G465" s="109"/>
      <c r="H465" s="109"/>
      <c r="I465" s="109"/>
      <c r="J465" s="109"/>
      <c r="K465" s="109"/>
      <c r="L465" s="109"/>
      <c r="M465" s="109"/>
      <c r="N465" s="109"/>
      <c r="O465" s="109"/>
      <c r="P465" s="109"/>
      <c r="Q465" s="109"/>
      <c r="R465" s="109"/>
      <c r="S465" s="109"/>
      <c r="T465" s="109"/>
      <c r="U465" s="109"/>
      <c r="V465" s="109"/>
      <c r="W465" s="109"/>
      <c r="X465" s="109"/>
      <c r="Y465" s="111">
        <f t="shared" si="7"/>
        <v>0</v>
      </c>
      <c r="Z465" s="101"/>
    </row>
    <row r="466" spans="1:26" ht="13.5" thickBot="1" x14ac:dyDescent="0.25">
      <c r="A466" s="89">
        <v>465</v>
      </c>
      <c r="B466" s="90" t="str">
        <f>IF(ISERROR(VLOOKUP(A466,Baukosten!$A$10:$F$1164,6,FALSE)),"",VLOOKUP(A466,Baukosten!$A$10:$F$1164,6,FALSE))</f>
        <v/>
      </c>
      <c r="C466" s="103" t="str">
        <f>IF(ISERROR(VLOOKUP(A466,Baukosten!$A$10:$F$1164,4,FALSE)),"",VLOOKUP(A466,Baukosten!$A$10:$F$1164,4,FALSE))</f>
        <v/>
      </c>
      <c r="D466" s="109"/>
      <c r="E466" s="109"/>
      <c r="F466" s="109"/>
      <c r="G466" s="109"/>
      <c r="H466" s="109"/>
      <c r="I466" s="109"/>
      <c r="J466" s="109"/>
      <c r="K466" s="109"/>
      <c r="L466" s="109"/>
      <c r="M466" s="109"/>
      <c r="N466" s="109"/>
      <c r="O466" s="109"/>
      <c r="P466" s="109"/>
      <c r="Q466" s="109"/>
      <c r="R466" s="109"/>
      <c r="S466" s="109"/>
      <c r="T466" s="109"/>
      <c r="U466" s="109"/>
      <c r="V466" s="109"/>
      <c r="W466" s="109"/>
      <c r="X466" s="109"/>
      <c r="Y466" s="111">
        <f t="shared" si="7"/>
        <v>0</v>
      </c>
      <c r="Z466" s="101"/>
    </row>
    <row r="467" spans="1:26" ht="13.5" thickBot="1" x14ac:dyDescent="0.25">
      <c r="A467" s="89">
        <v>466</v>
      </c>
      <c r="B467" s="90" t="str">
        <f>IF(ISERROR(VLOOKUP(A467,Baukosten!$A$10:$F$1164,6,FALSE)),"",VLOOKUP(A467,Baukosten!$A$10:$F$1164,6,FALSE))</f>
        <v/>
      </c>
      <c r="C467" s="103" t="str">
        <f>IF(ISERROR(VLOOKUP(A467,Baukosten!$A$10:$F$1164,4,FALSE)),"",VLOOKUP(A467,Baukosten!$A$10:$F$1164,4,FALSE))</f>
        <v/>
      </c>
      <c r="D467" s="109"/>
      <c r="E467" s="109"/>
      <c r="F467" s="109"/>
      <c r="G467" s="109"/>
      <c r="H467" s="109"/>
      <c r="I467" s="109"/>
      <c r="J467" s="109"/>
      <c r="K467" s="109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11">
        <f t="shared" si="7"/>
        <v>0</v>
      </c>
      <c r="Z467" s="101"/>
    </row>
    <row r="468" spans="1:26" ht="13.5" thickBot="1" x14ac:dyDescent="0.25">
      <c r="A468" s="89">
        <v>467</v>
      </c>
      <c r="B468" s="90" t="str">
        <f>IF(ISERROR(VLOOKUP(A468,Baukosten!$A$10:$F$1164,6,FALSE)),"",VLOOKUP(A468,Baukosten!$A$10:$F$1164,6,FALSE))</f>
        <v/>
      </c>
      <c r="C468" s="103" t="str">
        <f>IF(ISERROR(VLOOKUP(A468,Baukosten!$A$10:$F$1164,4,FALSE)),"",VLOOKUP(A468,Baukosten!$A$10:$F$1164,4,FALSE))</f>
        <v/>
      </c>
      <c r="D468" s="109"/>
      <c r="E468" s="109"/>
      <c r="F468" s="109"/>
      <c r="G468" s="109"/>
      <c r="H468" s="109"/>
      <c r="I468" s="109"/>
      <c r="J468" s="109"/>
      <c r="K468" s="109"/>
      <c r="L468" s="109"/>
      <c r="M468" s="109"/>
      <c r="N468" s="109"/>
      <c r="O468" s="109"/>
      <c r="P468" s="109"/>
      <c r="Q468" s="109"/>
      <c r="R468" s="109"/>
      <c r="S468" s="109"/>
      <c r="T468" s="109"/>
      <c r="U468" s="109"/>
      <c r="V468" s="109"/>
      <c r="W468" s="109"/>
      <c r="X468" s="109"/>
      <c r="Y468" s="111">
        <f t="shared" si="7"/>
        <v>0</v>
      </c>
      <c r="Z468" s="101"/>
    </row>
    <row r="469" spans="1:26" ht="13.5" thickBot="1" x14ac:dyDescent="0.25">
      <c r="A469" s="89">
        <v>468</v>
      </c>
      <c r="B469" s="90" t="str">
        <f>IF(ISERROR(VLOOKUP(A469,Baukosten!$A$10:$F$1164,6,FALSE)),"",VLOOKUP(A469,Baukosten!$A$10:$F$1164,6,FALSE))</f>
        <v/>
      </c>
      <c r="C469" s="103" t="str">
        <f>IF(ISERROR(VLOOKUP(A469,Baukosten!$A$10:$F$1164,4,FALSE)),"",VLOOKUP(A469,Baukosten!$A$10:$F$1164,4,FALSE))</f>
        <v/>
      </c>
      <c r="D469" s="109"/>
      <c r="E469" s="109"/>
      <c r="F469" s="109"/>
      <c r="G469" s="109"/>
      <c r="H469" s="109"/>
      <c r="I469" s="109"/>
      <c r="J469" s="109"/>
      <c r="K469" s="109"/>
      <c r="L469" s="109"/>
      <c r="M469" s="109"/>
      <c r="N469" s="109"/>
      <c r="O469" s="109"/>
      <c r="P469" s="109"/>
      <c r="Q469" s="109"/>
      <c r="R469" s="109"/>
      <c r="S469" s="109"/>
      <c r="T469" s="109"/>
      <c r="U469" s="109"/>
      <c r="V469" s="109"/>
      <c r="W469" s="109"/>
      <c r="X469" s="109"/>
      <c r="Y469" s="111">
        <f t="shared" si="7"/>
        <v>0</v>
      </c>
      <c r="Z469" s="101"/>
    </row>
    <row r="470" spans="1:26" ht="13.5" thickBot="1" x14ac:dyDescent="0.25">
      <c r="A470" s="89">
        <v>469</v>
      </c>
      <c r="B470" s="90" t="str">
        <f>IF(ISERROR(VLOOKUP(A470,Baukosten!$A$10:$F$1164,6,FALSE)),"",VLOOKUP(A470,Baukosten!$A$10:$F$1164,6,FALSE))</f>
        <v/>
      </c>
      <c r="C470" s="103" t="str">
        <f>IF(ISERROR(VLOOKUP(A470,Baukosten!$A$10:$F$1164,4,FALSE)),"",VLOOKUP(A470,Baukosten!$A$10:$F$1164,4,FALSE))</f>
        <v/>
      </c>
      <c r="D470" s="109"/>
      <c r="E470" s="109"/>
      <c r="F470" s="109"/>
      <c r="G470" s="109"/>
      <c r="H470" s="109"/>
      <c r="I470" s="109"/>
      <c r="J470" s="109"/>
      <c r="K470" s="109"/>
      <c r="L470" s="109"/>
      <c r="M470" s="109"/>
      <c r="N470" s="109"/>
      <c r="O470" s="109"/>
      <c r="P470" s="109"/>
      <c r="Q470" s="109"/>
      <c r="R470" s="109"/>
      <c r="S470" s="109"/>
      <c r="T470" s="109"/>
      <c r="U470" s="109"/>
      <c r="V470" s="109"/>
      <c r="W470" s="109"/>
      <c r="X470" s="109"/>
      <c r="Y470" s="111">
        <f t="shared" si="7"/>
        <v>0</v>
      </c>
      <c r="Z470" s="101"/>
    </row>
    <row r="471" spans="1:26" ht="13.5" thickBot="1" x14ac:dyDescent="0.25">
      <c r="A471" s="89">
        <v>470</v>
      </c>
      <c r="B471" s="90" t="str">
        <f>IF(ISERROR(VLOOKUP(A471,Baukosten!$A$10:$F$1164,6,FALSE)),"",VLOOKUP(A471,Baukosten!$A$10:$F$1164,6,FALSE))</f>
        <v/>
      </c>
      <c r="C471" s="103" t="str">
        <f>IF(ISERROR(VLOOKUP(A471,Baukosten!$A$10:$F$1164,4,FALSE)),"",VLOOKUP(A471,Baukosten!$A$10:$F$1164,4,FALSE))</f>
        <v/>
      </c>
      <c r="D471" s="109"/>
      <c r="E471" s="109"/>
      <c r="F471" s="109"/>
      <c r="G471" s="109"/>
      <c r="H471" s="109"/>
      <c r="I471" s="109"/>
      <c r="J471" s="109"/>
      <c r="K471" s="109"/>
      <c r="L471" s="109"/>
      <c r="M471" s="109"/>
      <c r="N471" s="109"/>
      <c r="O471" s="109"/>
      <c r="P471" s="109"/>
      <c r="Q471" s="109"/>
      <c r="R471" s="109"/>
      <c r="S471" s="109"/>
      <c r="T471" s="109"/>
      <c r="U471" s="109"/>
      <c r="V471" s="109"/>
      <c r="W471" s="109"/>
      <c r="X471" s="109"/>
      <c r="Y471" s="111">
        <f t="shared" si="7"/>
        <v>0</v>
      </c>
      <c r="Z471" s="101"/>
    </row>
    <row r="472" spans="1:26" ht="13.5" thickBot="1" x14ac:dyDescent="0.25">
      <c r="A472" s="89">
        <v>471</v>
      </c>
      <c r="B472" s="90" t="str">
        <f>IF(ISERROR(VLOOKUP(A472,Baukosten!$A$10:$F$1164,6,FALSE)),"",VLOOKUP(A472,Baukosten!$A$10:$F$1164,6,FALSE))</f>
        <v/>
      </c>
      <c r="C472" s="103" t="str">
        <f>IF(ISERROR(VLOOKUP(A472,Baukosten!$A$10:$F$1164,4,FALSE)),"",VLOOKUP(A472,Baukosten!$A$10:$F$1164,4,FALSE))</f>
        <v/>
      </c>
      <c r="D472" s="109"/>
      <c r="E472" s="109"/>
      <c r="F472" s="109"/>
      <c r="G472" s="109"/>
      <c r="H472" s="109"/>
      <c r="I472" s="109"/>
      <c r="J472" s="109"/>
      <c r="K472" s="109"/>
      <c r="L472" s="109"/>
      <c r="M472" s="109"/>
      <c r="N472" s="109"/>
      <c r="O472" s="109"/>
      <c r="P472" s="109"/>
      <c r="Q472" s="109"/>
      <c r="R472" s="109"/>
      <c r="S472" s="109"/>
      <c r="T472" s="109"/>
      <c r="U472" s="109"/>
      <c r="V472" s="109"/>
      <c r="W472" s="109"/>
      <c r="X472" s="109"/>
      <c r="Y472" s="111">
        <f t="shared" si="7"/>
        <v>0</v>
      </c>
      <c r="Z472" s="101"/>
    </row>
    <row r="473" spans="1:26" ht="13.5" thickBot="1" x14ac:dyDescent="0.25">
      <c r="A473" s="89">
        <v>472</v>
      </c>
      <c r="B473" s="90" t="str">
        <f>IF(ISERROR(VLOOKUP(A473,Baukosten!$A$10:$F$1164,6,FALSE)),"",VLOOKUP(A473,Baukosten!$A$10:$F$1164,6,FALSE))</f>
        <v/>
      </c>
      <c r="C473" s="103" t="str">
        <f>IF(ISERROR(VLOOKUP(A473,Baukosten!$A$10:$F$1164,4,FALSE)),"",VLOOKUP(A473,Baukosten!$A$10:$F$1164,4,FALSE))</f>
        <v/>
      </c>
      <c r="D473" s="109"/>
      <c r="E473" s="109"/>
      <c r="F473" s="109"/>
      <c r="G473" s="109"/>
      <c r="H473" s="109"/>
      <c r="I473" s="109"/>
      <c r="J473" s="109"/>
      <c r="K473" s="109"/>
      <c r="L473" s="109"/>
      <c r="M473" s="109"/>
      <c r="N473" s="109"/>
      <c r="O473" s="109"/>
      <c r="P473" s="109"/>
      <c r="Q473" s="109"/>
      <c r="R473" s="109"/>
      <c r="S473" s="109"/>
      <c r="T473" s="109"/>
      <c r="U473" s="109"/>
      <c r="V473" s="109"/>
      <c r="W473" s="109"/>
      <c r="X473" s="109"/>
      <c r="Y473" s="111">
        <f t="shared" si="7"/>
        <v>0</v>
      </c>
      <c r="Z473" s="101"/>
    </row>
    <row r="474" spans="1:26" ht="13.5" thickBot="1" x14ac:dyDescent="0.25">
      <c r="A474" s="89">
        <v>473</v>
      </c>
      <c r="B474" s="90" t="str">
        <f>IF(ISERROR(VLOOKUP(A474,Baukosten!$A$10:$F$1164,6,FALSE)),"",VLOOKUP(A474,Baukosten!$A$10:$F$1164,6,FALSE))</f>
        <v/>
      </c>
      <c r="C474" s="103" t="str">
        <f>IF(ISERROR(VLOOKUP(A474,Baukosten!$A$10:$F$1164,4,FALSE)),"",VLOOKUP(A474,Baukosten!$A$10:$F$1164,4,FALSE))</f>
        <v/>
      </c>
      <c r="D474" s="109"/>
      <c r="E474" s="109"/>
      <c r="F474" s="109"/>
      <c r="G474" s="109"/>
      <c r="H474" s="109"/>
      <c r="I474" s="109"/>
      <c r="J474" s="109"/>
      <c r="K474" s="109"/>
      <c r="L474" s="109"/>
      <c r="M474" s="109"/>
      <c r="N474" s="109"/>
      <c r="O474" s="109"/>
      <c r="P474" s="109"/>
      <c r="Q474" s="109"/>
      <c r="R474" s="109"/>
      <c r="S474" s="109"/>
      <c r="T474" s="109"/>
      <c r="U474" s="109"/>
      <c r="V474" s="109"/>
      <c r="W474" s="109"/>
      <c r="X474" s="109"/>
      <c r="Y474" s="111">
        <f t="shared" si="7"/>
        <v>0</v>
      </c>
      <c r="Z474" s="101"/>
    </row>
    <row r="475" spans="1:26" ht="13.5" thickBot="1" x14ac:dyDescent="0.25">
      <c r="A475" s="89">
        <v>474</v>
      </c>
      <c r="B475" s="90" t="str">
        <f>IF(ISERROR(VLOOKUP(A475,Baukosten!$A$10:$F$1164,6,FALSE)),"",VLOOKUP(A475,Baukosten!$A$10:$F$1164,6,FALSE))</f>
        <v/>
      </c>
      <c r="C475" s="103" t="str">
        <f>IF(ISERROR(VLOOKUP(A475,Baukosten!$A$10:$F$1164,4,FALSE)),"",VLOOKUP(A475,Baukosten!$A$10:$F$1164,4,FALSE))</f>
        <v/>
      </c>
      <c r="D475" s="109"/>
      <c r="E475" s="109"/>
      <c r="F475" s="109"/>
      <c r="G475" s="109"/>
      <c r="H475" s="109"/>
      <c r="I475" s="109"/>
      <c r="J475" s="109"/>
      <c r="K475" s="109"/>
      <c r="L475" s="109"/>
      <c r="M475" s="109"/>
      <c r="N475" s="109"/>
      <c r="O475" s="109"/>
      <c r="P475" s="109"/>
      <c r="Q475" s="109"/>
      <c r="R475" s="109"/>
      <c r="S475" s="109"/>
      <c r="T475" s="109"/>
      <c r="U475" s="109"/>
      <c r="V475" s="109"/>
      <c r="W475" s="109"/>
      <c r="X475" s="109"/>
      <c r="Y475" s="111">
        <f t="shared" si="7"/>
        <v>0</v>
      </c>
      <c r="Z475" s="101"/>
    </row>
    <row r="476" spans="1:26" ht="13.5" thickBot="1" x14ac:dyDescent="0.25">
      <c r="A476" s="89">
        <v>475</v>
      </c>
      <c r="B476" s="90" t="str">
        <f>IF(ISERROR(VLOOKUP(A476,Baukosten!$A$10:$F$1164,6,FALSE)),"",VLOOKUP(A476,Baukosten!$A$10:$F$1164,6,FALSE))</f>
        <v/>
      </c>
      <c r="C476" s="103" t="str">
        <f>IF(ISERROR(VLOOKUP(A476,Baukosten!$A$10:$F$1164,4,FALSE)),"",VLOOKUP(A476,Baukosten!$A$10:$F$1164,4,FALSE))</f>
        <v/>
      </c>
      <c r="D476" s="109"/>
      <c r="E476" s="109"/>
      <c r="F476" s="109"/>
      <c r="G476" s="109"/>
      <c r="H476" s="109"/>
      <c r="I476" s="109"/>
      <c r="J476" s="109"/>
      <c r="K476" s="109"/>
      <c r="L476" s="109"/>
      <c r="M476" s="109"/>
      <c r="N476" s="109"/>
      <c r="O476" s="109"/>
      <c r="P476" s="109"/>
      <c r="Q476" s="109"/>
      <c r="R476" s="109"/>
      <c r="S476" s="109"/>
      <c r="T476" s="109"/>
      <c r="U476" s="109"/>
      <c r="V476" s="109"/>
      <c r="W476" s="109"/>
      <c r="X476" s="109"/>
      <c r="Y476" s="111">
        <f t="shared" si="7"/>
        <v>0</v>
      </c>
      <c r="Z476" s="101"/>
    </row>
    <row r="477" spans="1:26" ht="13.5" thickBot="1" x14ac:dyDescent="0.25">
      <c r="A477" s="89">
        <v>476</v>
      </c>
      <c r="B477" s="90" t="str">
        <f>IF(ISERROR(VLOOKUP(A477,Baukosten!$A$10:$F$1164,6,FALSE)),"",VLOOKUP(A477,Baukosten!$A$10:$F$1164,6,FALSE))</f>
        <v/>
      </c>
      <c r="C477" s="103" t="str">
        <f>IF(ISERROR(VLOOKUP(A477,Baukosten!$A$10:$F$1164,4,FALSE)),"",VLOOKUP(A477,Baukosten!$A$10:$F$1164,4,FALSE))</f>
        <v/>
      </c>
      <c r="D477" s="109"/>
      <c r="E477" s="109"/>
      <c r="F477" s="109"/>
      <c r="G477" s="109"/>
      <c r="H477" s="109"/>
      <c r="I477" s="109"/>
      <c r="J477" s="109"/>
      <c r="K477" s="109"/>
      <c r="L477" s="109"/>
      <c r="M477" s="109"/>
      <c r="N477" s="109"/>
      <c r="O477" s="109"/>
      <c r="P477" s="109"/>
      <c r="Q477" s="109"/>
      <c r="R477" s="109"/>
      <c r="S477" s="109"/>
      <c r="T477" s="109"/>
      <c r="U477" s="109"/>
      <c r="V477" s="109"/>
      <c r="W477" s="109"/>
      <c r="X477" s="109"/>
      <c r="Y477" s="111">
        <f t="shared" si="7"/>
        <v>0</v>
      </c>
      <c r="Z477" s="101"/>
    </row>
    <row r="478" spans="1:26" ht="13.5" thickBot="1" x14ac:dyDescent="0.25">
      <c r="A478" s="89">
        <v>477</v>
      </c>
      <c r="B478" s="90" t="str">
        <f>IF(ISERROR(VLOOKUP(A478,Baukosten!$A$10:$F$1164,6,FALSE)),"",VLOOKUP(A478,Baukosten!$A$10:$F$1164,6,FALSE))</f>
        <v/>
      </c>
      <c r="C478" s="103" t="str">
        <f>IF(ISERROR(VLOOKUP(A478,Baukosten!$A$10:$F$1164,4,FALSE)),"",VLOOKUP(A478,Baukosten!$A$10:$F$1164,4,FALSE))</f>
        <v/>
      </c>
      <c r="D478" s="109"/>
      <c r="E478" s="109"/>
      <c r="F478" s="109"/>
      <c r="G478" s="109"/>
      <c r="H478" s="109"/>
      <c r="I478" s="109"/>
      <c r="J478" s="109"/>
      <c r="K478" s="109"/>
      <c r="L478" s="109"/>
      <c r="M478" s="109"/>
      <c r="N478" s="109"/>
      <c r="O478" s="109"/>
      <c r="P478" s="109"/>
      <c r="Q478" s="109"/>
      <c r="R478" s="109"/>
      <c r="S478" s="109"/>
      <c r="T478" s="109"/>
      <c r="U478" s="109"/>
      <c r="V478" s="109"/>
      <c r="W478" s="109"/>
      <c r="X478" s="109"/>
      <c r="Y478" s="111">
        <f t="shared" si="7"/>
        <v>0</v>
      </c>
      <c r="Z478" s="101"/>
    </row>
    <row r="479" spans="1:26" ht="13.5" thickBot="1" x14ac:dyDescent="0.25">
      <c r="A479" s="89">
        <v>478</v>
      </c>
      <c r="B479" s="90" t="str">
        <f>IF(ISERROR(VLOOKUP(A479,Baukosten!$A$10:$F$1164,6,FALSE)),"",VLOOKUP(A479,Baukosten!$A$10:$F$1164,6,FALSE))</f>
        <v/>
      </c>
      <c r="C479" s="103" t="str">
        <f>IF(ISERROR(VLOOKUP(A479,Baukosten!$A$10:$F$1164,4,FALSE)),"",VLOOKUP(A479,Baukosten!$A$10:$F$1164,4,FALSE))</f>
        <v/>
      </c>
      <c r="D479" s="109"/>
      <c r="E479" s="109"/>
      <c r="F479" s="109"/>
      <c r="G479" s="109"/>
      <c r="H479" s="109"/>
      <c r="I479" s="109"/>
      <c r="J479" s="109"/>
      <c r="K479" s="109"/>
      <c r="L479" s="109"/>
      <c r="M479" s="109"/>
      <c r="N479" s="109"/>
      <c r="O479" s="109"/>
      <c r="P479" s="109"/>
      <c r="Q479" s="109"/>
      <c r="R479" s="109"/>
      <c r="S479" s="109"/>
      <c r="T479" s="109"/>
      <c r="U479" s="109"/>
      <c r="V479" s="109"/>
      <c r="W479" s="109"/>
      <c r="X479" s="109"/>
      <c r="Y479" s="111">
        <f t="shared" si="7"/>
        <v>0</v>
      </c>
      <c r="Z479" s="101"/>
    </row>
    <row r="480" spans="1:26" ht="13.5" thickBot="1" x14ac:dyDescent="0.25">
      <c r="A480" s="89">
        <v>479</v>
      </c>
      <c r="B480" s="90" t="str">
        <f>IF(ISERROR(VLOOKUP(A480,Baukosten!$A$10:$F$1164,6,FALSE)),"",VLOOKUP(A480,Baukosten!$A$10:$F$1164,6,FALSE))</f>
        <v/>
      </c>
      <c r="C480" s="103" t="str">
        <f>IF(ISERROR(VLOOKUP(A480,Baukosten!$A$10:$F$1164,4,FALSE)),"",VLOOKUP(A480,Baukosten!$A$10:$F$1164,4,FALSE))</f>
        <v/>
      </c>
      <c r="D480" s="109"/>
      <c r="E480" s="109"/>
      <c r="F480" s="109"/>
      <c r="G480" s="109"/>
      <c r="H480" s="109"/>
      <c r="I480" s="109"/>
      <c r="J480" s="109"/>
      <c r="K480" s="109"/>
      <c r="L480" s="109"/>
      <c r="M480" s="109"/>
      <c r="N480" s="109"/>
      <c r="O480" s="109"/>
      <c r="P480" s="109"/>
      <c r="Q480" s="109"/>
      <c r="R480" s="109"/>
      <c r="S480" s="109"/>
      <c r="T480" s="109"/>
      <c r="U480" s="109"/>
      <c r="V480" s="109"/>
      <c r="W480" s="109"/>
      <c r="X480" s="109"/>
      <c r="Y480" s="111">
        <f t="shared" si="7"/>
        <v>0</v>
      </c>
      <c r="Z480" s="101"/>
    </row>
    <row r="481" spans="1:26" ht="13.5" thickBot="1" x14ac:dyDescent="0.25">
      <c r="A481" s="89">
        <v>480</v>
      </c>
      <c r="B481" s="90" t="str">
        <f>IF(ISERROR(VLOOKUP(A481,Baukosten!$A$10:$F$1164,6,FALSE)),"",VLOOKUP(A481,Baukosten!$A$10:$F$1164,6,FALSE))</f>
        <v/>
      </c>
      <c r="C481" s="103" t="str">
        <f>IF(ISERROR(VLOOKUP(A481,Baukosten!$A$10:$F$1164,4,FALSE)),"",VLOOKUP(A481,Baukosten!$A$10:$F$1164,4,FALSE))</f>
        <v/>
      </c>
      <c r="D481" s="109"/>
      <c r="E481" s="109"/>
      <c r="F481" s="109"/>
      <c r="G481" s="109"/>
      <c r="H481" s="109"/>
      <c r="I481" s="109"/>
      <c r="J481" s="109"/>
      <c r="K481" s="109"/>
      <c r="L481" s="109"/>
      <c r="M481" s="109"/>
      <c r="N481" s="109"/>
      <c r="O481" s="109"/>
      <c r="P481" s="109"/>
      <c r="Q481" s="109"/>
      <c r="R481" s="109"/>
      <c r="S481" s="109"/>
      <c r="T481" s="109"/>
      <c r="U481" s="109"/>
      <c r="V481" s="109"/>
      <c r="W481" s="109"/>
      <c r="X481" s="109"/>
      <c r="Y481" s="111">
        <f t="shared" si="7"/>
        <v>0</v>
      </c>
      <c r="Z481" s="101"/>
    </row>
    <row r="482" spans="1:26" ht="13.5" thickBot="1" x14ac:dyDescent="0.25">
      <c r="A482" s="89">
        <v>481</v>
      </c>
      <c r="B482" s="90" t="str">
        <f>IF(ISERROR(VLOOKUP(A482,Baukosten!$A$10:$F$1164,6,FALSE)),"",VLOOKUP(A482,Baukosten!$A$10:$F$1164,6,FALSE))</f>
        <v/>
      </c>
      <c r="C482" s="103" t="str">
        <f>IF(ISERROR(VLOOKUP(A482,Baukosten!$A$10:$F$1164,4,FALSE)),"",VLOOKUP(A482,Baukosten!$A$10:$F$1164,4,FALSE))</f>
        <v/>
      </c>
      <c r="D482" s="109"/>
      <c r="E482" s="109"/>
      <c r="F482" s="109"/>
      <c r="G482" s="109"/>
      <c r="H482" s="109"/>
      <c r="I482" s="109"/>
      <c r="J482" s="109"/>
      <c r="K482" s="109"/>
      <c r="L482" s="109"/>
      <c r="M482" s="109"/>
      <c r="N482" s="109"/>
      <c r="O482" s="109"/>
      <c r="P482" s="109"/>
      <c r="Q482" s="109"/>
      <c r="R482" s="109"/>
      <c r="S482" s="109"/>
      <c r="T482" s="109"/>
      <c r="U482" s="109"/>
      <c r="V482" s="109"/>
      <c r="W482" s="109"/>
      <c r="X482" s="109"/>
      <c r="Y482" s="111">
        <f t="shared" si="7"/>
        <v>0</v>
      </c>
      <c r="Z482" s="101"/>
    </row>
    <row r="483" spans="1:26" ht="13.5" thickBot="1" x14ac:dyDescent="0.25">
      <c r="A483" s="89">
        <v>482</v>
      </c>
      <c r="B483" s="90" t="str">
        <f>IF(ISERROR(VLOOKUP(A483,Baukosten!$A$10:$F$1164,6,FALSE)),"",VLOOKUP(A483,Baukosten!$A$10:$F$1164,6,FALSE))</f>
        <v/>
      </c>
      <c r="C483" s="103" t="str">
        <f>IF(ISERROR(VLOOKUP(A483,Baukosten!$A$10:$F$1164,4,FALSE)),"",VLOOKUP(A483,Baukosten!$A$10:$F$1164,4,FALSE))</f>
        <v/>
      </c>
      <c r="D483" s="109"/>
      <c r="E483" s="109"/>
      <c r="F483" s="109"/>
      <c r="G483" s="109"/>
      <c r="H483" s="109"/>
      <c r="I483" s="109"/>
      <c r="J483" s="109"/>
      <c r="K483" s="109"/>
      <c r="L483" s="109"/>
      <c r="M483" s="109"/>
      <c r="N483" s="109"/>
      <c r="O483" s="109"/>
      <c r="P483" s="109"/>
      <c r="Q483" s="109"/>
      <c r="R483" s="109"/>
      <c r="S483" s="109"/>
      <c r="T483" s="109"/>
      <c r="U483" s="109"/>
      <c r="V483" s="109"/>
      <c r="W483" s="109"/>
      <c r="X483" s="109"/>
      <c r="Y483" s="111">
        <f t="shared" si="7"/>
        <v>0</v>
      </c>
      <c r="Z483" s="101"/>
    </row>
    <row r="484" spans="1:26" ht="13.5" thickBot="1" x14ac:dyDescent="0.25">
      <c r="A484" s="89">
        <v>483</v>
      </c>
      <c r="B484" s="90" t="str">
        <f>IF(ISERROR(VLOOKUP(A484,Baukosten!$A$10:$F$1164,6,FALSE)),"",VLOOKUP(A484,Baukosten!$A$10:$F$1164,6,FALSE))</f>
        <v/>
      </c>
      <c r="C484" s="103" t="str">
        <f>IF(ISERROR(VLOOKUP(A484,Baukosten!$A$10:$F$1164,4,FALSE)),"",VLOOKUP(A484,Baukosten!$A$10:$F$1164,4,FALSE))</f>
        <v/>
      </c>
      <c r="D484" s="109"/>
      <c r="E484" s="109"/>
      <c r="F484" s="109"/>
      <c r="G484" s="109"/>
      <c r="H484" s="109"/>
      <c r="I484" s="109"/>
      <c r="J484" s="109"/>
      <c r="K484" s="109"/>
      <c r="L484" s="109"/>
      <c r="M484" s="109"/>
      <c r="N484" s="109"/>
      <c r="O484" s="109"/>
      <c r="P484" s="109"/>
      <c r="Q484" s="109"/>
      <c r="R484" s="109"/>
      <c r="S484" s="109"/>
      <c r="T484" s="109"/>
      <c r="U484" s="109"/>
      <c r="V484" s="109"/>
      <c r="W484" s="109"/>
      <c r="X484" s="109"/>
      <c r="Y484" s="111">
        <f t="shared" si="7"/>
        <v>0</v>
      </c>
      <c r="Z484" s="101"/>
    </row>
    <row r="485" spans="1:26" ht="13.5" thickBot="1" x14ac:dyDescent="0.25">
      <c r="A485" s="89">
        <v>484</v>
      </c>
      <c r="B485" s="90" t="str">
        <f>IF(ISERROR(VLOOKUP(A485,Baukosten!$A$10:$F$1164,6,FALSE)),"",VLOOKUP(A485,Baukosten!$A$10:$F$1164,6,FALSE))</f>
        <v/>
      </c>
      <c r="C485" s="103" t="str">
        <f>IF(ISERROR(VLOOKUP(A485,Baukosten!$A$10:$F$1164,4,FALSE)),"",VLOOKUP(A485,Baukosten!$A$10:$F$1164,4,FALSE))</f>
        <v/>
      </c>
      <c r="D485" s="109"/>
      <c r="E485" s="109"/>
      <c r="F485" s="109"/>
      <c r="G485" s="109"/>
      <c r="H485" s="109"/>
      <c r="I485" s="109"/>
      <c r="J485" s="109"/>
      <c r="K485" s="109"/>
      <c r="L485" s="109"/>
      <c r="M485" s="109"/>
      <c r="N485" s="109"/>
      <c r="O485" s="109"/>
      <c r="P485" s="109"/>
      <c r="Q485" s="109"/>
      <c r="R485" s="109"/>
      <c r="S485" s="109"/>
      <c r="T485" s="109"/>
      <c r="U485" s="109"/>
      <c r="V485" s="109"/>
      <c r="W485" s="109"/>
      <c r="X485" s="109"/>
      <c r="Y485" s="111">
        <f t="shared" si="7"/>
        <v>0</v>
      </c>
      <c r="Z485" s="101"/>
    </row>
    <row r="486" spans="1:26" ht="13.5" thickBot="1" x14ac:dyDescent="0.25">
      <c r="A486" s="89">
        <v>485</v>
      </c>
      <c r="B486" s="90" t="str">
        <f>IF(ISERROR(VLOOKUP(A486,Baukosten!$A$10:$F$1164,6,FALSE)),"",VLOOKUP(A486,Baukosten!$A$10:$F$1164,6,FALSE))</f>
        <v/>
      </c>
      <c r="C486" s="103" t="str">
        <f>IF(ISERROR(VLOOKUP(A486,Baukosten!$A$10:$F$1164,4,FALSE)),"",VLOOKUP(A486,Baukosten!$A$10:$F$1164,4,FALSE))</f>
        <v/>
      </c>
      <c r="D486" s="109"/>
      <c r="E486" s="109"/>
      <c r="F486" s="109"/>
      <c r="G486" s="109"/>
      <c r="H486" s="109"/>
      <c r="I486" s="109"/>
      <c r="J486" s="109"/>
      <c r="K486" s="109"/>
      <c r="L486" s="109"/>
      <c r="M486" s="109"/>
      <c r="N486" s="109"/>
      <c r="O486" s="109"/>
      <c r="P486" s="109"/>
      <c r="Q486" s="109"/>
      <c r="R486" s="109"/>
      <c r="S486" s="109"/>
      <c r="T486" s="109"/>
      <c r="U486" s="109"/>
      <c r="V486" s="109"/>
      <c r="W486" s="109"/>
      <c r="X486" s="109"/>
      <c r="Y486" s="111">
        <f t="shared" si="7"/>
        <v>0</v>
      </c>
      <c r="Z486" s="101"/>
    </row>
    <row r="487" spans="1:26" ht="13.5" thickBot="1" x14ac:dyDescent="0.25">
      <c r="A487" s="89">
        <v>486</v>
      </c>
      <c r="B487" s="90" t="str">
        <f>IF(ISERROR(VLOOKUP(A487,Baukosten!$A$10:$F$1164,6,FALSE)),"",VLOOKUP(A487,Baukosten!$A$10:$F$1164,6,FALSE))</f>
        <v/>
      </c>
      <c r="C487" s="103" t="str">
        <f>IF(ISERROR(VLOOKUP(A487,Baukosten!$A$10:$F$1164,4,FALSE)),"",VLOOKUP(A487,Baukosten!$A$10:$F$1164,4,FALSE))</f>
        <v/>
      </c>
      <c r="D487" s="109"/>
      <c r="E487" s="109"/>
      <c r="F487" s="109"/>
      <c r="G487" s="109"/>
      <c r="H487" s="109"/>
      <c r="I487" s="109"/>
      <c r="J487" s="109"/>
      <c r="K487" s="109"/>
      <c r="L487" s="109"/>
      <c r="M487" s="109"/>
      <c r="N487" s="109"/>
      <c r="O487" s="109"/>
      <c r="P487" s="109"/>
      <c r="Q487" s="109"/>
      <c r="R487" s="109"/>
      <c r="S487" s="109"/>
      <c r="T487" s="109"/>
      <c r="U487" s="109"/>
      <c r="V487" s="109"/>
      <c r="W487" s="109"/>
      <c r="X487" s="109"/>
      <c r="Y487" s="111">
        <f t="shared" si="7"/>
        <v>0</v>
      </c>
      <c r="Z487" s="101"/>
    </row>
    <row r="488" spans="1:26" ht="13.5" thickBot="1" x14ac:dyDescent="0.25">
      <c r="A488" s="89">
        <v>487</v>
      </c>
      <c r="B488" s="90" t="str">
        <f>IF(ISERROR(VLOOKUP(A488,Baukosten!$A$10:$F$1164,6,FALSE)),"",VLOOKUP(A488,Baukosten!$A$10:$F$1164,6,FALSE))</f>
        <v/>
      </c>
      <c r="C488" s="103" t="str">
        <f>IF(ISERROR(VLOOKUP(A488,Baukosten!$A$10:$F$1164,4,FALSE)),"",VLOOKUP(A488,Baukosten!$A$10:$F$1164,4,FALSE))</f>
        <v/>
      </c>
      <c r="D488" s="109"/>
      <c r="E488" s="109"/>
      <c r="F488" s="109"/>
      <c r="G488" s="109"/>
      <c r="H488" s="109"/>
      <c r="I488" s="109"/>
      <c r="J488" s="109"/>
      <c r="K488" s="109"/>
      <c r="L488" s="109"/>
      <c r="M488" s="109"/>
      <c r="N488" s="109"/>
      <c r="O488" s="109"/>
      <c r="P488" s="109"/>
      <c r="Q488" s="109"/>
      <c r="R488" s="109"/>
      <c r="S488" s="109"/>
      <c r="T488" s="109"/>
      <c r="U488" s="109"/>
      <c r="V488" s="109"/>
      <c r="W488" s="109"/>
      <c r="X488" s="109"/>
      <c r="Y488" s="111">
        <f t="shared" si="7"/>
        <v>0</v>
      </c>
      <c r="Z488" s="101"/>
    </row>
    <row r="489" spans="1:26" ht="13.5" thickBot="1" x14ac:dyDescent="0.25">
      <c r="A489" s="89">
        <v>488</v>
      </c>
      <c r="B489" s="90" t="str">
        <f>IF(ISERROR(VLOOKUP(A489,Baukosten!$A$10:$F$1164,6,FALSE)),"",VLOOKUP(A489,Baukosten!$A$10:$F$1164,6,FALSE))</f>
        <v/>
      </c>
      <c r="C489" s="103" t="str">
        <f>IF(ISERROR(VLOOKUP(A489,Baukosten!$A$10:$F$1164,4,FALSE)),"",VLOOKUP(A489,Baukosten!$A$10:$F$1164,4,FALSE))</f>
        <v/>
      </c>
      <c r="D489" s="109"/>
      <c r="E489" s="109"/>
      <c r="F489" s="109"/>
      <c r="G489" s="109"/>
      <c r="H489" s="109"/>
      <c r="I489" s="109"/>
      <c r="J489" s="109"/>
      <c r="K489" s="109"/>
      <c r="L489" s="109"/>
      <c r="M489" s="109"/>
      <c r="N489" s="109"/>
      <c r="O489" s="109"/>
      <c r="P489" s="109"/>
      <c r="Q489" s="109"/>
      <c r="R489" s="109"/>
      <c r="S489" s="109"/>
      <c r="T489" s="109"/>
      <c r="U489" s="109"/>
      <c r="V489" s="109"/>
      <c r="W489" s="109"/>
      <c r="X489" s="109"/>
      <c r="Y489" s="111">
        <f t="shared" si="7"/>
        <v>0</v>
      </c>
      <c r="Z489" s="101"/>
    </row>
    <row r="490" spans="1:26" ht="13.5" thickBot="1" x14ac:dyDescent="0.25">
      <c r="A490" s="89">
        <v>489</v>
      </c>
      <c r="B490" s="90" t="str">
        <f>IF(ISERROR(VLOOKUP(A490,Baukosten!$A$10:$F$1164,6,FALSE)),"",VLOOKUP(A490,Baukosten!$A$10:$F$1164,6,FALSE))</f>
        <v/>
      </c>
      <c r="C490" s="103" t="str">
        <f>IF(ISERROR(VLOOKUP(A490,Baukosten!$A$10:$F$1164,4,FALSE)),"",VLOOKUP(A490,Baukosten!$A$10:$F$1164,4,FALSE))</f>
        <v/>
      </c>
      <c r="D490" s="109"/>
      <c r="E490" s="109"/>
      <c r="F490" s="109"/>
      <c r="G490" s="109"/>
      <c r="H490" s="109"/>
      <c r="I490" s="109"/>
      <c r="J490" s="109"/>
      <c r="K490" s="109"/>
      <c r="L490" s="109"/>
      <c r="M490" s="109"/>
      <c r="N490" s="109"/>
      <c r="O490" s="109"/>
      <c r="P490" s="109"/>
      <c r="Q490" s="109"/>
      <c r="R490" s="109"/>
      <c r="S490" s="109"/>
      <c r="T490" s="109"/>
      <c r="U490" s="109"/>
      <c r="V490" s="109"/>
      <c r="W490" s="109"/>
      <c r="X490" s="109"/>
      <c r="Y490" s="111">
        <f t="shared" si="7"/>
        <v>0</v>
      </c>
      <c r="Z490" s="101"/>
    </row>
    <row r="491" spans="1:26" ht="13.5" thickBot="1" x14ac:dyDescent="0.25">
      <c r="A491" s="89">
        <v>490</v>
      </c>
      <c r="B491" s="90" t="str">
        <f>IF(ISERROR(VLOOKUP(A491,Baukosten!$A$10:$F$1164,6,FALSE)),"",VLOOKUP(A491,Baukosten!$A$10:$F$1164,6,FALSE))</f>
        <v/>
      </c>
      <c r="C491" s="103" t="str">
        <f>IF(ISERROR(VLOOKUP(A491,Baukosten!$A$10:$F$1164,4,FALSE)),"",VLOOKUP(A491,Baukosten!$A$10:$F$1164,4,FALSE))</f>
        <v/>
      </c>
      <c r="D491" s="109"/>
      <c r="E491" s="109"/>
      <c r="F491" s="109"/>
      <c r="G491" s="109"/>
      <c r="H491" s="109"/>
      <c r="I491" s="109"/>
      <c r="J491" s="109"/>
      <c r="K491" s="109"/>
      <c r="L491" s="109"/>
      <c r="M491" s="109"/>
      <c r="N491" s="109"/>
      <c r="O491" s="109"/>
      <c r="P491" s="109"/>
      <c r="Q491" s="109"/>
      <c r="R491" s="109"/>
      <c r="S491" s="109"/>
      <c r="T491" s="109"/>
      <c r="U491" s="109"/>
      <c r="V491" s="109"/>
      <c r="W491" s="109"/>
      <c r="X491" s="109"/>
      <c r="Y491" s="111">
        <f t="shared" si="7"/>
        <v>0</v>
      </c>
      <c r="Z491" s="101"/>
    </row>
    <row r="492" spans="1:26" ht="13.5" thickBot="1" x14ac:dyDescent="0.25">
      <c r="A492" s="89">
        <v>491</v>
      </c>
      <c r="B492" s="90" t="str">
        <f>IF(ISERROR(VLOOKUP(A492,Baukosten!$A$10:$F$1164,6,FALSE)),"",VLOOKUP(A492,Baukosten!$A$10:$F$1164,6,FALSE))</f>
        <v/>
      </c>
      <c r="C492" s="103" t="str">
        <f>IF(ISERROR(VLOOKUP(A492,Baukosten!$A$10:$F$1164,4,FALSE)),"",VLOOKUP(A492,Baukosten!$A$10:$F$1164,4,FALSE))</f>
        <v/>
      </c>
      <c r="D492" s="109"/>
      <c r="E492" s="109"/>
      <c r="F492" s="109"/>
      <c r="G492" s="109"/>
      <c r="H492" s="109"/>
      <c r="I492" s="109"/>
      <c r="J492" s="109"/>
      <c r="K492" s="109"/>
      <c r="L492" s="109"/>
      <c r="M492" s="109"/>
      <c r="N492" s="109"/>
      <c r="O492" s="109"/>
      <c r="P492" s="109"/>
      <c r="Q492" s="109"/>
      <c r="R492" s="109"/>
      <c r="S492" s="109"/>
      <c r="T492" s="109"/>
      <c r="U492" s="109"/>
      <c r="V492" s="109"/>
      <c r="W492" s="109"/>
      <c r="X492" s="109"/>
      <c r="Y492" s="111">
        <f t="shared" si="7"/>
        <v>0</v>
      </c>
      <c r="Z492" s="101"/>
    </row>
    <row r="493" spans="1:26" ht="13.5" thickBot="1" x14ac:dyDescent="0.25">
      <c r="A493" s="89">
        <v>492</v>
      </c>
      <c r="B493" s="90" t="str">
        <f>IF(ISERROR(VLOOKUP(A493,Baukosten!$A$10:$F$1164,6,FALSE)),"",VLOOKUP(A493,Baukosten!$A$10:$F$1164,6,FALSE))</f>
        <v/>
      </c>
      <c r="C493" s="103" t="str">
        <f>IF(ISERROR(VLOOKUP(A493,Baukosten!$A$10:$F$1164,4,FALSE)),"",VLOOKUP(A493,Baukosten!$A$10:$F$1164,4,FALSE))</f>
        <v/>
      </c>
      <c r="D493" s="109"/>
      <c r="E493" s="109"/>
      <c r="F493" s="109"/>
      <c r="G493" s="109"/>
      <c r="H493" s="109"/>
      <c r="I493" s="109"/>
      <c r="J493" s="109"/>
      <c r="K493" s="109"/>
      <c r="L493" s="109"/>
      <c r="M493" s="109"/>
      <c r="N493" s="109"/>
      <c r="O493" s="109"/>
      <c r="P493" s="109"/>
      <c r="Q493" s="109"/>
      <c r="R493" s="109"/>
      <c r="S493" s="109"/>
      <c r="T493" s="109"/>
      <c r="U493" s="109"/>
      <c r="V493" s="109"/>
      <c r="W493" s="109"/>
      <c r="X493" s="109"/>
      <c r="Y493" s="111">
        <f t="shared" si="7"/>
        <v>0</v>
      </c>
      <c r="Z493" s="101"/>
    </row>
    <row r="494" spans="1:26" ht="13.5" thickBot="1" x14ac:dyDescent="0.25">
      <c r="A494" s="89">
        <v>493</v>
      </c>
      <c r="B494" s="90" t="str">
        <f>IF(ISERROR(VLOOKUP(A494,Baukosten!$A$10:$F$1164,6,FALSE)),"",VLOOKUP(A494,Baukosten!$A$10:$F$1164,6,FALSE))</f>
        <v/>
      </c>
      <c r="C494" s="103" t="str">
        <f>IF(ISERROR(VLOOKUP(A494,Baukosten!$A$10:$F$1164,4,FALSE)),"",VLOOKUP(A494,Baukosten!$A$10:$F$1164,4,FALSE))</f>
        <v/>
      </c>
      <c r="D494" s="109"/>
      <c r="E494" s="109"/>
      <c r="F494" s="109"/>
      <c r="G494" s="109"/>
      <c r="H494" s="109"/>
      <c r="I494" s="109"/>
      <c r="J494" s="109"/>
      <c r="K494" s="109"/>
      <c r="L494" s="109"/>
      <c r="M494" s="109"/>
      <c r="N494" s="109"/>
      <c r="O494" s="109"/>
      <c r="P494" s="109"/>
      <c r="Q494" s="109"/>
      <c r="R494" s="109"/>
      <c r="S494" s="109"/>
      <c r="T494" s="109"/>
      <c r="U494" s="109"/>
      <c r="V494" s="109"/>
      <c r="W494" s="109"/>
      <c r="X494" s="109"/>
      <c r="Y494" s="111">
        <f t="shared" si="7"/>
        <v>0</v>
      </c>
      <c r="Z494" s="101"/>
    </row>
    <row r="495" spans="1:26" ht="13.5" thickBot="1" x14ac:dyDescent="0.25">
      <c r="A495" s="89">
        <v>494</v>
      </c>
      <c r="B495" s="90" t="str">
        <f>IF(ISERROR(VLOOKUP(A495,Baukosten!$A$10:$F$1164,6,FALSE)),"",VLOOKUP(A495,Baukosten!$A$10:$F$1164,6,FALSE))</f>
        <v/>
      </c>
      <c r="C495" s="103" t="str">
        <f>IF(ISERROR(VLOOKUP(A495,Baukosten!$A$10:$F$1164,4,FALSE)),"",VLOOKUP(A495,Baukosten!$A$10:$F$1164,4,FALSE))</f>
        <v/>
      </c>
      <c r="D495" s="109"/>
      <c r="E495" s="109"/>
      <c r="F495" s="109"/>
      <c r="G495" s="109"/>
      <c r="H495" s="109"/>
      <c r="I495" s="109"/>
      <c r="J495" s="109"/>
      <c r="K495" s="109"/>
      <c r="L495" s="109"/>
      <c r="M495" s="109"/>
      <c r="N495" s="109"/>
      <c r="O495" s="109"/>
      <c r="P495" s="109"/>
      <c r="Q495" s="109"/>
      <c r="R495" s="109"/>
      <c r="S495" s="109"/>
      <c r="T495" s="109"/>
      <c r="U495" s="109"/>
      <c r="V495" s="109"/>
      <c r="W495" s="109"/>
      <c r="X495" s="109"/>
      <c r="Y495" s="111">
        <f t="shared" si="7"/>
        <v>0</v>
      </c>
      <c r="Z495" s="101"/>
    </row>
    <row r="496" spans="1:26" ht="13.5" thickBot="1" x14ac:dyDescent="0.25">
      <c r="A496" s="89">
        <v>495</v>
      </c>
      <c r="B496" s="90" t="str">
        <f>IF(ISERROR(VLOOKUP(A496,Baukosten!$A$10:$F$1164,6,FALSE)),"",VLOOKUP(A496,Baukosten!$A$10:$F$1164,6,FALSE))</f>
        <v/>
      </c>
      <c r="C496" s="103" t="str">
        <f>IF(ISERROR(VLOOKUP(A496,Baukosten!$A$10:$F$1164,4,FALSE)),"",VLOOKUP(A496,Baukosten!$A$10:$F$1164,4,FALSE))</f>
        <v/>
      </c>
      <c r="D496" s="109"/>
      <c r="E496" s="109"/>
      <c r="F496" s="109"/>
      <c r="G496" s="109"/>
      <c r="H496" s="109"/>
      <c r="I496" s="109"/>
      <c r="J496" s="109"/>
      <c r="K496" s="109"/>
      <c r="L496" s="109"/>
      <c r="M496" s="109"/>
      <c r="N496" s="109"/>
      <c r="O496" s="109"/>
      <c r="P496" s="109"/>
      <c r="Q496" s="109"/>
      <c r="R496" s="109"/>
      <c r="S496" s="109"/>
      <c r="T496" s="109"/>
      <c r="U496" s="109"/>
      <c r="V496" s="109"/>
      <c r="W496" s="109"/>
      <c r="X496" s="109"/>
      <c r="Y496" s="111">
        <f t="shared" si="7"/>
        <v>0</v>
      </c>
      <c r="Z496" s="101"/>
    </row>
    <row r="497" spans="1:26" ht="13.5" thickBot="1" x14ac:dyDescent="0.25">
      <c r="A497" s="89">
        <v>496</v>
      </c>
      <c r="B497" s="90" t="str">
        <f>IF(ISERROR(VLOOKUP(A497,Baukosten!$A$10:$F$1164,6,FALSE)),"",VLOOKUP(A497,Baukosten!$A$10:$F$1164,6,FALSE))</f>
        <v/>
      </c>
      <c r="C497" s="103" t="str">
        <f>IF(ISERROR(VLOOKUP(A497,Baukosten!$A$10:$F$1164,4,FALSE)),"",VLOOKUP(A497,Baukosten!$A$10:$F$1164,4,FALSE))</f>
        <v/>
      </c>
      <c r="D497" s="109"/>
      <c r="E497" s="109"/>
      <c r="F497" s="109"/>
      <c r="G497" s="109"/>
      <c r="H497" s="109"/>
      <c r="I497" s="109"/>
      <c r="J497" s="109"/>
      <c r="K497" s="109"/>
      <c r="L497" s="109"/>
      <c r="M497" s="109"/>
      <c r="N497" s="109"/>
      <c r="O497" s="109"/>
      <c r="P497" s="109"/>
      <c r="Q497" s="109"/>
      <c r="R497" s="109"/>
      <c r="S497" s="109"/>
      <c r="T497" s="109"/>
      <c r="U497" s="109"/>
      <c r="V497" s="109"/>
      <c r="W497" s="109"/>
      <c r="X497" s="109"/>
      <c r="Y497" s="111">
        <f t="shared" si="7"/>
        <v>0</v>
      </c>
      <c r="Z497" s="101"/>
    </row>
    <row r="498" spans="1:26" ht="13.5" thickBot="1" x14ac:dyDescent="0.25">
      <c r="A498" s="89">
        <v>497</v>
      </c>
      <c r="B498" s="90" t="str">
        <f>IF(ISERROR(VLOOKUP(A498,Baukosten!$A$10:$F$1164,6,FALSE)),"",VLOOKUP(A498,Baukosten!$A$10:$F$1164,6,FALSE))</f>
        <v/>
      </c>
      <c r="C498" s="103" t="str">
        <f>IF(ISERROR(VLOOKUP(A498,Baukosten!$A$10:$F$1164,4,FALSE)),"",VLOOKUP(A498,Baukosten!$A$10:$F$1164,4,FALSE))</f>
        <v/>
      </c>
      <c r="D498" s="109"/>
      <c r="E498" s="109"/>
      <c r="F498" s="109"/>
      <c r="G498" s="109"/>
      <c r="H498" s="109"/>
      <c r="I498" s="109"/>
      <c r="J498" s="109"/>
      <c r="K498" s="109"/>
      <c r="L498" s="109"/>
      <c r="M498" s="109"/>
      <c r="N498" s="109"/>
      <c r="O498" s="109"/>
      <c r="P498" s="109"/>
      <c r="Q498" s="109"/>
      <c r="R498" s="109"/>
      <c r="S498" s="109"/>
      <c r="T498" s="109"/>
      <c r="U498" s="109"/>
      <c r="V498" s="109"/>
      <c r="W498" s="109"/>
      <c r="X498" s="109"/>
      <c r="Y498" s="111">
        <f t="shared" si="7"/>
        <v>0</v>
      </c>
      <c r="Z498" s="101"/>
    </row>
    <row r="499" spans="1:26" ht="13.5" thickBot="1" x14ac:dyDescent="0.25">
      <c r="A499" s="89">
        <v>498</v>
      </c>
      <c r="B499" s="90" t="str">
        <f>IF(ISERROR(VLOOKUP(A499,Baukosten!$A$10:$F$1164,6,FALSE)),"",VLOOKUP(A499,Baukosten!$A$10:$F$1164,6,FALSE))</f>
        <v/>
      </c>
      <c r="C499" s="103" t="str">
        <f>IF(ISERROR(VLOOKUP(A499,Baukosten!$A$10:$F$1164,4,FALSE)),"",VLOOKUP(A499,Baukosten!$A$10:$F$1164,4,FALSE))</f>
        <v/>
      </c>
      <c r="D499" s="109"/>
      <c r="E499" s="109"/>
      <c r="F499" s="109"/>
      <c r="G499" s="109"/>
      <c r="H499" s="109"/>
      <c r="I499" s="109"/>
      <c r="J499" s="109"/>
      <c r="K499" s="109"/>
      <c r="L499" s="109"/>
      <c r="M499" s="109"/>
      <c r="N499" s="109"/>
      <c r="O499" s="109"/>
      <c r="P499" s="109"/>
      <c r="Q499" s="109"/>
      <c r="R499" s="109"/>
      <c r="S499" s="109"/>
      <c r="T499" s="109"/>
      <c r="U499" s="109"/>
      <c r="V499" s="109"/>
      <c r="W499" s="109"/>
      <c r="X499" s="109"/>
      <c r="Y499" s="111">
        <f t="shared" si="7"/>
        <v>0</v>
      </c>
      <c r="Z499" s="101"/>
    </row>
    <row r="500" spans="1:26" ht="13.5" thickBot="1" x14ac:dyDescent="0.25">
      <c r="A500" s="89">
        <v>499</v>
      </c>
      <c r="B500" s="90" t="str">
        <f>IF(ISERROR(VLOOKUP(A500,Baukosten!$A$10:$F$1164,6,FALSE)),"",VLOOKUP(A500,Baukosten!$A$10:$F$1164,6,FALSE))</f>
        <v/>
      </c>
      <c r="C500" s="103" t="str">
        <f>IF(ISERROR(VLOOKUP(A500,Baukosten!$A$10:$F$1164,4,FALSE)),"",VLOOKUP(A500,Baukosten!$A$10:$F$1164,4,FALSE))</f>
        <v/>
      </c>
      <c r="D500" s="109"/>
      <c r="E500" s="109"/>
      <c r="F500" s="109"/>
      <c r="G500" s="109"/>
      <c r="H500" s="109"/>
      <c r="I500" s="109"/>
      <c r="J500" s="109"/>
      <c r="K500" s="109"/>
      <c r="L500" s="109"/>
      <c r="M500" s="109"/>
      <c r="N500" s="109"/>
      <c r="O500" s="109"/>
      <c r="P500" s="109"/>
      <c r="Q500" s="109"/>
      <c r="R500" s="109"/>
      <c r="S500" s="109"/>
      <c r="T500" s="109"/>
      <c r="U500" s="109"/>
      <c r="V500" s="109"/>
      <c r="W500" s="109"/>
      <c r="X500" s="109"/>
      <c r="Y500" s="111">
        <f t="shared" si="7"/>
        <v>0</v>
      </c>
      <c r="Z500" s="101"/>
    </row>
    <row r="501" spans="1:26" ht="13.5" thickBot="1" x14ac:dyDescent="0.25">
      <c r="A501" s="89">
        <v>500</v>
      </c>
      <c r="B501" s="90" t="str">
        <f>IF(ISERROR(VLOOKUP(A501,Baukosten!$A$10:$F$1164,6,FALSE)),"",VLOOKUP(A501,Baukosten!$A$10:$F$1164,6,FALSE))</f>
        <v/>
      </c>
      <c r="C501" s="103" t="str">
        <f>IF(ISERROR(VLOOKUP(A501,Baukosten!$A$10:$F$1164,4,FALSE)),"",VLOOKUP(A501,Baukosten!$A$10:$F$1164,4,FALSE))</f>
        <v/>
      </c>
      <c r="D501" s="109"/>
      <c r="E501" s="109"/>
      <c r="F501" s="109"/>
      <c r="G501" s="109"/>
      <c r="H501" s="109"/>
      <c r="I501" s="109"/>
      <c r="J501" s="109"/>
      <c r="K501" s="109"/>
      <c r="L501" s="109"/>
      <c r="M501" s="109"/>
      <c r="N501" s="109"/>
      <c r="O501" s="109"/>
      <c r="P501" s="109"/>
      <c r="Q501" s="109"/>
      <c r="R501" s="109"/>
      <c r="S501" s="109"/>
      <c r="T501" s="109"/>
      <c r="U501" s="109"/>
      <c r="V501" s="109"/>
      <c r="W501" s="109"/>
      <c r="X501" s="109"/>
      <c r="Y501" s="111">
        <f t="shared" si="7"/>
        <v>0</v>
      </c>
      <c r="Z501" s="101"/>
    </row>
    <row r="502" spans="1:26" ht="13.5" thickBot="1" x14ac:dyDescent="0.25">
      <c r="A502" s="89">
        <v>501</v>
      </c>
      <c r="B502" s="90" t="str">
        <f>IF(ISERROR(VLOOKUP(A502,Baukosten!$A$10:$F$1164,6,FALSE)),"",VLOOKUP(A502,Baukosten!$A$10:$F$1164,6,FALSE))</f>
        <v/>
      </c>
      <c r="C502" s="103" t="str">
        <f>IF(ISERROR(VLOOKUP(A502,Baukosten!$A$10:$F$1164,4,FALSE)),"",VLOOKUP(A502,Baukosten!$A$10:$F$1164,4,FALSE))</f>
        <v/>
      </c>
      <c r="D502" s="109"/>
      <c r="E502" s="109"/>
      <c r="F502" s="109"/>
      <c r="G502" s="109"/>
      <c r="H502" s="109"/>
      <c r="I502" s="109"/>
      <c r="J502" s="109"/>
      <c r="K502" s="109"/>
      <c r="L502" s="109"/>
      <c r="M502" s="109"/>
      <c r="N502" s="109"/>
      <c r="O502" s="109"/>
      <c r="P502" s="109"/>
      <c r="Q502" s="109"/>
      <c r="R502" s="109"/>
      <c r="S502" s="109"/>
      <c r="T502" s="109"/>
      <c r="U502" s="109"/>
      <c r="V502" s="109"/>
      <c r="W502" s="109"/>
      <c r="X502" s="109"/>
      <c r="Y502" s="111">
        <f t="shared" si="7"/>
        <v>0</v>
      </c>
      <c r="Z502" s="101"/>
    </row>
    <row r="503" spans="1:26" ht="13.5" thickBot="1" x14ac:dyDescent="0.25">
      <c r="A503" s="89">
        <v>502</v>
      </c>
      <c r="B503" s="90" t="str">
        <f>IF(ISERROR(VLOOKUP(A503,Baukosten!$A$10:$F$1164,6,FALSE)),"",VLOOKUP(A503,Baukosten!$A$10:$F$1164,6,FALSE))</f>
        <v/>
      </c>
      <c r="C503" s="103" t="str">
        <f>IF(ISERROR(VLOOKUP(A503,Baukosten!$A$10:$F$1164,4,FALSE)),"",VLOOKUP(A503,Baukosten!$A$10:$F$1164,4,FALSE))</f>
        <v/>
      </c>
      <c r="D503" s="109"/>
      <c r="E503" s="109"/>
      <c r="F503" s="109"/>
      <c r="G503" s="109"/>
      <c r="H503" s="109"/>
      <c r="I503" s="109"/>
      <c r="J503" s="109"/>
      <c r="K503" s="109"/>
      <c r="L503" s="109"/>
      <c r="M503" s="109"/>
      <c r="N503" s="109"/>
      <c r="O503" s="109"/>
      <c r="P503" s="109"/>
      <c r="Q503" s="109"/>
      <c r="R503" s="109"/>
      <c r="S503" s="109"/>
      <c r="T503" s="109"/>
      <c r="U503" s="109"/>
      <c r="V503" s="109"/>
      <c r="W503" s="109"/>
      <c r="X503" s="109"/>
      <c r="Y503" s="111">
        <f t="shared" si="7"/>
        <v>0</v>
      </c>
      <c r="Z503" s="101"/>
    </row>
    <row r="504" spans="1:26" ht="13.5" thickBot="1" x14ac:dyDescent="0.25">
      <c r="A504" s="89">
        <v>503</v>
      </c>
      <c r="B504" s="90" t="str">
        <f>IF(ISERROR(VLOOKUP(A504,Baukosten!$A$10:$F$1164,6,FALSE)),"",VLOOKUP(A504,Baukosten!$A$10:$F$1164,6,FALSE))</f>
        <v/>
      </c>
      <c r="C504" s="103" t="str">
        <f>IF(ISERROR(VLOOKUP(A504,Baukosten!$A$10:$F$1164,4,FALSE)),"",VLOOKUP(A504,Baukosten!$A$10:$F$1164,4,FALSE))</f>
        <v/>
      </c>
      <c r="D504" s="109"/>
      <c r="E504" s="109"/>
      <c r="F504" s="109"/>
      <c r="G504" s="109"/>
      <c r="H504" s="109"/>
      <c r="I504" s="109"/>
      <c r="J504" s="109"/>
      <c r="K504" s="109"/>
      <c r="L504" s="109"/>
      <c r="M504" s="109"/>
      <c r="N504" s="109"/>
      <c r="O504" s="109"/>
      <c r="P504" s="109"/>
      <c r="Q504" s="109"/>
      <c r="R504" s="109"/>
      <c r="S504" s="109"/>
      <c r="T504" s="109"/>
      <c r="U504" s="109"/>
      <c r="V504" s="109"/>
      <c r="W504" s="109"/>
      <c r="X504" s="109"/>
      <c r="Y504" s="111">
        <f t="shared" si="7"/>
        <v>0</v>
      </c>
      <c r="Z504" s="101"/>
    </row>
    <row r="505" spans="1:26" ht="13.5" thickBot="1" x14ac:dyDescent="0.25">
      <c r="A505" s="89">
        <v>504</v>
      </c>
      <c r="B505" s="90" t="str">
        <f>IF(ISERROR(VLOOKUP(A505,Baukosten!$A$10:$F$1164,6,FALSE)),"",VLOOKUP(A505,Baukosten!$A$10:$F$1164,6,FALSE))</f>
        <v/>
      </c>
      <c r="C505" s="103" t="str">
        <f>IF(ISERROR(VLOOKUP(A505,Baukosten!$A$10:$F$1164,4,FALSE)),"",VLOOKUP(A505,Baukosten!$A$10:$F$1164,4,FALSE))</f>
        <v/>
      </c>
      <c r="D505" s="109"/>
      <c r="E505" s="109"/>
      <c r="F505" s="109"/>
      <c r="G505" s="109"/>
      <c r="H505" s="109"/>
      <c r="I505" s="109"/>
      <c r="J505" s="109"/>
      <c r="K505" s="109"/>
      <c r="L505" s="109"/>
      <c r="M505" s="109"/>
      <c r="N505" s="109"/>
      <c r="O505" s="109"/>
      <c r="P505" s="109"/>
      <c r="Q505" s="109"/>
      <c r="R505" s="109"/>
      <c r="S505" s="109"/>
      <c r="T505" s="109"/>
      <c r="U505" s="109"/>
      <c r="V505" s="109"/>
      <c r="W505" s="109"/>
      <c r="X505" s="109"/>
      <c r="Y505" s="111">
        <f t="shared" si="7"/>
        <v>0</v>
      </c>
      <c r="Z505" s="101"/>
    </row>
    <row r="506" spans="1:26" ht="13.5" thickBot="1" x14ac:dyDescent="0.25">
      <c r="A506" s="89">
        <v>505</v>
      </c>
      <c r="B506" s="90" t="str">
        <f>IF(ISERROR(VLOOKUP(A506,Baukosten!$A$10:$F$1164,6,FALSE)),"",VLOOKUP(A506,Baukosten!$A$10:$F$1164,6,FALSE))</f>
        <v/>
      </c>
      <c r="C506" s="103" t="str">
        <f>IF(ISERROR(VLOOKUP(A506,Baukosten!$A$10:$F$1164,4,FALSE)),"",VLOOKUP(A506,Baukosten!$A$10:$F$1164,4,FALSE))</f>
        <v/>
      </c>
      <c r="D506" s="109"/>
      <c r="E506" s="109"/>
      <c r="F506" s="109"/>
      <c r="G506" s="109"/>
      <c r="H506" s="109"/>
      <c r="I506" s="109"/>
      <c r="J506" s="109"/>
      <c r="K506" s="109"/>
      <c r="L506" s="109"/>
      <c r="M506" s="109"/>
      <c r="N506" s="109"/>
      <c r="O506" s="109"/>
      <c r="P506" s="109"/>
      <c r="Q506" s="109"/>
      <c r="R506" s="109"/>
      <c r="S506" s="109"/>
      <c r="T506" s="109"/>
      <c r="U506" s="109"/>
      <c r="V506" s="109"/>
      <c r="W506" s="109"/>
      <c r="X506" s="109"/>
      <c r="Y506" s="111">
        <f t="shared" si="7"/>
        <v>0</v>
      </c>
      <c r="Z506" s="101"/>
    </row>
    <row r="507" spans="1:26" ht="13.5" thickBot="1" x14ac:dyDescent="0.25">
      <c r="A507" s="89">
        <v>506</v>
      </c>
      <c r="B507" s="90" t="str">
        <f>IF(ISERROR(VLOOKUP(A507,Baukosten!$A$10:$F$1164,6,FALSE)),"",VLOOKUP(A507,Baukosten!$A$10:$F$1164,6,FALSE))</f>
        <v/>
      </c>
      <c r="C507" s="103" t="str">
        <f>IF(ISERROR(VLOOKUP(A507,Baukosten!$A$10:$F$1164,4,FALSE)),"",VLOOKUP(A507,Baukosten!$A$10:$F$1164,4,FALSE))</f>
        <v/>
      </c>
      <c r="D507" s="109"/>
      <c r="E507" s="109"/>
      <c r="F507" s="109"/>
      <c r="G507" s="109"/>
      <c r="H507" s="109"/>
      <c r="I507" s="109"/>
      <c r="J507" s="109"/>
      <c r="K507" s="109"/>
      <c r="L507" s="109"/>
      <c r="M507" s="109"/>
      <c r="N507" s="109"/>
      <c r="O507" s="109"/>
      <c r="P507" s="109"/>
      <c r="Q507" s="109"/>
      <c r="R507" s="109"/>
      <c r="S507" s="109"/>
      <c r="T507" s="109"/>
      <c r="U507" s="109"/>
      <c r="V507" s="109"/>
      <c r="W507" s="109"/>
      <c r="X507" s="109"/>
      <c r="Y507" s="111">
        <f t="shared" si="7"/>
        <v>0</v>
      </c>
      <c r="Z507" s="101"/>
    </row>
    <row r="508" spans="1:26" ht="13.5" thickBot="1" x14ac:dyDescent="0.25">
      <c r="A508" s="89">
        <v>507</v>
      </c>
      <c r="B508" s="90" t="str">
        <f>IF(ISERROR(VLOOKUP(A508,Baukosten!$A$10:$F$1164,6,FALSE)),"",VLOOKUP(A508,Baukosten!$A$10:$F$1164,6,FALSE))</f>
        <v/>
      </c>
      <c r="C508" s="103" t="str">
        <f>IF(ISERROR(VLOOKUP(A508,Baukosten!$A$10:$F$1164,4,FALSE)),"",VLOOKUP(A508,Baukosten!$A$10:$F$1164,4,FALSE))</f>
        <v/>
      </c>
      <c r="D508" s="109"/>
      <c r="E508" s="109"/>
      <c r="F508" s="109"/>
      <c r="G508" s="109"/>
      <c r="H508" s="109"/>
      <c r="I508" s="109"/>
      <c r="J508" s="109"/>
      <c r="K508" s="109"/>
      <c r="L508" s="109"/>
      <c r="M508" s="109"/>
      <c r="N508" s="109"/>
      <c r="O508" s="109"/>
      <c r="P508" s="109"/>
      <c r="Q508" s="109"/>
      <c r="R508" s="109"/>
      <c r="S508" s="109"/>
      <c r="T508" s="109"/>
      <c r="U508" s="109"/>
      <c r="V508" s="109"/>
      <c r="W508" s="109"/>
      <c r="X508" s="109"/>
      <c r="Y508" s="111">
        <f t="shared" si="7"/>
        <v>0</v>
      </c>
      <c r="Z508" s="101"/>
    </row>
    <row r="509" spans="1:26" ht="13.5" thickBot="1" x14ac:dyDescent="0.25">
      <c r="A509" s="89">
        <v>508</v>
      </c>
      <c r="B509" s="90" t="str">
        <f>IF(ISERROR(VLOOKUP(A509,Baukosten!$A$10:$F$1164,6,FALSE)),"",VLOOKUP(A509,Baukosten!$A$10:$F$1164,6,FALSE))</f>
        <v/>
      </c>
      <c r="C509" s="103" t="str">
        <f>IF(ISERROR(VLOOKUP(A509,Baukosten!$A$10:$F$1164,4,FALSE)),"",VLOOKUP(A509,Baukosten!$A$10:$F$1164,4,FALSE))</f>
        <v/>
      </c>
      <c r="D509" s="109"/>
      <c r="E509" s="109"/>
      <c r="F509" s="109"/>
      <c r="G509" s="109"/>
      <c r="H509" s="109"/>
      <c r="I509" s="109"/>
      <c r="J509" s="109"/>
      <c r="K509" s="109"/>
      <c r="L509" s="109"/>
      <c r="M509" s="109"/>
      <c r="N509" s="109"/>
      <c r="O509" s="109"/>
      <c r="P509" s="109"/>
      <c r="Q509" s="109"/>
      <c r="R509" s="109"/>
      <c r="S509" s="109"/>
      <c r="T509" s="109"/>
      <c r="U509" s="109"/>
      <c r="V509" s="109"/>
      <c r="W509" s="109"/>
      <c r="X509" s="109"/>
      <c r="Y509" s="111">
        <f t="shared" si="7"/>
        <v>0</v>
      </c>
      <c r="Z509" s="101"/>
    </row>
    <row r="510" spans="1:26" ht="13.5" thickBot="1" x14ac:dyDescent="0.25">
      <c r="A510" s="89">
        <v>509</v>
      </c>
      <c r="B510" s="90" t="str">
        <f>IF(ISERROR(VLOOKUP(A510,Baukosten!$A$10:$F$1164,6,FALSE)),"",VLOOKUP(A510,Baukosten!$A$10:$F$1164,6,FALSE))</f>
        <v/>
      </c>
      <c r="C510" s="103" t="str">
        <f>IF(ISERROR(VLOOKUP(A510,Baukosten!$A$10:$F$1164,4,FALSE)),"",VLOOKUP(A510,Baukosten!$A$10:$F$1164,4,FALSE))</f>
        <v/>
      </c>
      <c r="D510" s="109"/>
      <c r="E510" s="109"/>
      <c r="F510" s="109"/>
      <c r="G510" s="109"/>
      <c r="H510" s="109"/>
      <c r="I510" s="109"/>
      <c r="J510" s="109"/>
      <c r="K510" s="109"/>
      <c r="L510" s="109"/>
      <c r="M510" s="109"/>
      <c r="N510" s="109"/>
      <c r="O510" s="109"/>
      <c r="P510" s="109"/>
      <c r="Q510" s="109"/>
      <c r="R510" s="109"/>
      <c r="S510" s="109"/>
      <c r="T510" s="109"/>
      <c r="U510" s="109"/>
      <c r="V510" s="109"/>
      <c r="W510" s="109"/>
      <c r="X510" s="109"/>
      <c r="Y510" s="111">
        <f t="shared" si="7"/>
        <v>0</v>
      </c>
      <c r="Z510" s="101"/>
    </row>
    <row r="511" spans="1:26" ht="13.5" thickBot="1" x14ac:dyDescent="0.25">
      <c r="A511" s="89">
        <v>510</v>
      </c>
      <c r="B511" s="90" t="str">
        <f>IF(ISERROR(VLOOKUP(A511,Baukosten!$A$10:$F$1164,6,FALSE)),"",VLOOKUP(A511,Baukosten!$A$10:$F$1164,6,FALSE))</f>
        <v/>
      </c>
      <c r="C511" s="103" t="str">
        <f>IF(ISERROR(VLOOKUP(A511,Baukosten!$A$10:$F$1164,4,FALSE)),"",VLOOKUP(A511,Baukosten!$A$10:$F$1164,4,FALSE))</f>
        <v/>
      </c>
      <c r="D511" s="109"/>
      <c r="E511" s="109"/>
      <c r="F511" s="109"/>
      <c r="G511" s="109"/>
      <c r="H511" s="109"/>
      <c r="I511" s="109"/>
      <c r="J511" s="109"/>
      <c r="K511" s="109"/>
      <c r="L511" s="109"/>
      <c r="M511" s="109"/>
      <c r="N511" s="109"/>
      <c r="O511" s="109"/>
      <c r="P511" s="109"/>
      <c r="Q511" s="109"/>
      <c r="R511" s="109"/>
      <c r="S511" s="109"/>
      <c r="T511" s="109"/>
      <c r="U511" s="109"/>
      <c r="V511" s="109"/>
      <c r="W511" s="109"/>
      <c r="X511" s="109"/>
      <c r="Y511" s="111">
        <f t="shared" si="7"/>
        <v>0</v>
      </c>
      <c r="Z511" s="101"/>
    </row>
    <row r="512" spans="1:26" ht="13.5" thickBot="1" x14ac:dyDescent="0.25">
      <c r="A512" s="89">
        <v>511</v>
      </c>
      <c r="B512" s="90" t="str">
        <f>IF(ISERROR(VLOOKUP(A512,Baukosten!$A$10:$F$1164,6,FALSE)),"",VLOOKUP(A512,Baukosten!$A$10:$F$1164,6,FALSE))</f>
        <v/>
      </c>
      <c r="C512" s="103" t="str">
        <f>IF(ISERROR(VLOOKUP(A512,Baukosten!$A$10:$F$1164,4,FALSE)),"",VLOOKUP(A512,Baukosten!$A$10:$F$1164,4,FALSE))</f>
        <v/>
      </c>
      <c r="D512" s="109"/>
      <c r="E512" s="109"/>
      <c r="F512" s="109"/>
      <c r="G512" s="109"/>
      <c r="H512" s="109"/>
      <c r="I512" s="109"/>
      <c r="J512" s="109"/>
      <c r="K512" s="109"/>
      <c r="L512" s="109"/>
      <c r="M512" s="109"/>
      <c r="N512" s="109"/>
      <c r="O512" s="109"/>
      <c r="P512" s="109"/>
      <c r="Q512" s="109"/>
      <c r="R512" s="109"/>
      <c r="S512" s="109"/>
      <c r="T512" s="109"/>
      <c r="U512" s="109"/>
      <c r="V512" s="109"/>
      <c r="W512" s="109"/>
      <c r="X512" s="109"/>
      <c r="Y512" s="111">
        <f t="shared" si="7"/>
        <v>0</v>
      </c>
      <c r="Z512" s="101"/>
    </row>
    <row r="513" spans="1:26" ht="13.5" thickBot="1" x14ac:dyDescent="0.25">
      <c r="A513" s="89">
        <v>512</v>
      </c>
      <c r="B513" s="90" t="str">
        <f>IF(ISERROR(VLOOKUP(A513,Baukosten!$A$10:$F$1164,6,FALSE)),"",VLOOKUP(A513,Baukosten!$A$10:$F$1164,6,FALSE))</f>
        <v/>
      </c>
      <c r="C513" s="103" t="str">
        <f>IF(ISERROR(VLOOKUP(A513,Baukosten!$A$10:$F$1164,4,FALSE)),"",VLOOKUP(A513,Baukosten!$A$10:$F$1164,4,FALSE))</f>
        <v/>
      </c>
      <c r="D513" s="109"/>
      <c r="E513" s="109"/>
      <c r="F513" s="109"/>
      <c r="G513" s="109"/>
      <c r="H513" s="109"/>
      <c r="I513" s="109"/>
      <c r="J513" s="109"/>
      <c r="K513" s="109"/>
      <c r="L513" s="109"/>
      <c r="M513" s="109"/>
      <c r="N513" s="109"/>
      <c r="O513" s="109"/>
      <c r="P513" s="109"/>
      <c r="Q513" s="109"/>
      <c r="R513" s="109"/>
      <c r="S513" s="109"/>
      <c r="T513" s="109"/>
      <c r="U513" s="109"/>
      <c r="V513" s="109"/>
      <c r="W513" s="109"/>
      <c r="X513" s="109"/>
      <c r="Y513" s="111">
        <f t="shared" si="7"/>
        <v>0</v>
      </c>
      <c r="Z513" s="101"/>
    </row>
    <row r="514" spans="1:26" ht="13.5" thickBot="1" x14ac:dyDescent="0.25">
      <c r="A514" s="89">
        <v>513</v>
      </c>
      <c r="B514" s="90" t="str">
        <f>IF(ISERROR(VLOOKUP(A514,Baukosten!$A$10:$F$1164,6,FALSE)),"",VLOOKUP(A514,Baukosten!$A$10:$F$1164,6,FALSE))</f>
        <v/>
      </c>
      <c r="C514" s="103" t="str">
        <f>IF(ISERROR(VLOOKUP(A514,Baukosten!$A$10:$F$1164,4,FALSE)),"",VLOOKUP(A514,Baukosten!$A$10:$F$1164,4,FALSE))</f>
        <v/>
      </c>
      <c r="D514" s="109"/>
      <c r="E514" s="109"/>
      <c r="F514" s="109"/>
      <c r="G514" s="109"/>
      <c r="H514" s="109"/>
      <c r="I514" s="109"/>
      <c r="J514" s="109"/>
      <c r="K514" s="109"/>
      <c r="L514" s="109"/>
      <c r="M514" s="109"/>
      <c r="N514" s="109"/>
      <c r="O514" s="109"/>
      <c r="P514" s="109"/>
      <c r="Q514" s="109"/>
      <c r="R514" s="109"/>
      <c r="S514" s="109"/>
      <c r="T514" s="109"/>
      <c r="U514" s="109"/>
      <c r="V514" s="109"/>
      <c r="W514" s="109"/>
      <c r="X514" s="109"/>
      <c r="Y514" s="111">
        <f t="shared" si="7"/>
        <v>0</v>
      </c>
      <c r="Z514" s="101"/>
    </row>
    <row r="515" spans="1:26" ht="13.5" thickBot="1" x14ac:dyDescent="0.25">
      <c r="A515" s="89">
        <v>514</v>
      </c>
      <c r="B515" s="90" t="str">
        <f>IF(ISERROR(VLOOKUP(A515,Baukosten!$A$10:$F$1164,6,FALSE)),"",VLOOKUP(A515,Baukosten!$A$10:$F$1164,6,FALSE))</f>
        <v/>
      </c>
      <c r="C515" s="103" t="str">
        <f>IF(ISERROR(VLOOKUP(A515,Baukosten!$A$10:$F$1164,4,FALSE)),"",VLOOKUP(A515,Baukosten!$A$10:$F$1164,4,FALSE))</f>
        <v/>
      </c>
      <c r="D515" s="109"/>
      <c r="E515" s="109"/>
      <c r="F515" s="109"/>
      <c r="G515" s="109"/>
      <c r="H515" s="109"/>
      <c r="I515" s="109"/>
      <c r="J515" s="109"/>
      <c r="K515" s="109"/>
      <c r="L515" s="109"/>
      <c r="M515" s="109"/>
      <c r="N515" s="109"/>
      <c r="O515" s="109"/>
      <c r="P515" s="109"/>
      <c r="Q515" s="109"/>
      <c r="R515" s="109"/>
      <c r="S515" s="109"/>
      <c r="T515" s="109"/>
      <c r="U515" s="109"/>
      <c r="V515" s="109"/>
      <c r="W515" s="109"/>
      <c r="X515" s="109"/>
      <c r="Y515" s="111">
        <f t="shared" ref="Y515:Y578" si="8">SUM(D515:X515)</f>
        <v>0</v>
      </c>
      <c r="Z515" s="101"/>
    </row>
    <row r="516" spans="1:26" ht="13.5" thickBot="1" x14ac:dyDescent="0.25">
      <c r="A516" s="89">
        <v>515</v>
      </c>
      <c r="B516" s="90" t="str">
        <f>IF(ISERROR(VLOOKUP(A516,Baukosten!$A$10:$F$1164,6,FALSE)),"",VLOOKUP(A516,Baukosten!$A$10:$F$1164,6,FALSE))</f>
        <v/>
      </c>
      <c r="C516" s="103" t="str">
        <f>IF(ISERROR(VLOOKUP(A516,Baukosten!$A$10:$F$1164,4,FALSE)),"",VLOOKUP(A516,Baukosten!$A$10:$F$1164,4,FALSE))</f>
        <v/>
      </c>
      <c r="D516" s="109"/>
      <c r="E516" s="109"/>
      <c r="F516" s="109"/>
      <c r="G516" s="109"/>
      <c r="H516" s="109"/>
      <c r="I516" s="109"/>
      <c r="J516" s="109"/>
      <c r="K516" s="109"/>
      <c r="L516" s="109"/>
      <c r="M516" s="109"/>
      <c r="N516" s="109"/>
      <c r="O516" s="109"/>
      <c r="P516" s="109"/>
      <c r="Q516" s="109"/>
      <c r="R516" s="109"/>
      <c r="S516" s="109"/>
      <c r="T516" s="109"/>
      <c r="U516" s="109"/>
      <c r="V516" s="109"/>
      <c r="W516" s="109"/>
      <c r="X516" s="109"/>
      <c r="Y516" s="111">
        <f t="shared" si="8"/>
        <v>0</v>
      </c>
      <c r="Z516" s="101"/>
    </row>
    <row r="517" spans="1:26" ht="13.5" thickBot="1" x14ac:dyDescent="0.25">
      <c r="A517" s="89">
        <v>516</v>
      </c>
      <c r="B517" s="90" t="str">
        <f>IF(ISERROR(VLOOKUP(A517,Baukosten!$A$10:$F$1164,6,FALSE)),"",VLOOKUP(A517,Baukosten!$A$10:$F$1164,6,FALSE))</f>
        <v/>
      </c>
      <c r="C517" s="103" t="str">
        <f>IF(ISERROR(VLOOKUP(A517,Baukosten!$A$10:$F$1164,4,FALSE)),"",VLOOKUP(A517,Baukosten!$A$10:$F$1164,4,FALSE))</f>
        <v/>
      </c>
      <c r="D517" s="109"/>
      <c r="E517" s="109"/>
      <c r="F517" s="109"/>
      <c r="G517" s="109"/>
      <c r="H517" s="109"/>
      <c r="I517" s="109"/>
      <c r="J517" s="109"/>
      <c r="K517" s="109"/>
      <c r="L517" s="109"/>
      <c r="M517" s="109"/>
      <c r="N517" s="109"/>
      <c r="O517" s="109"/>
      <c r="P517" s="109"/>
      <c r="Q517" s="109"/>
      <c r="R517" s="109"/>
      <c r="S517" s="109"/>
      <c r="T517" s="109"/>
      <c r="U517" s="109"/>
      <c r="V517" s="109"/>
      <c r="W517" s="109"/>
      <c r="X517" s="109"/>
      <c r="Y517" s="111">
        <f t="shared" si="8"/>
        <v>0</v>
      </c>
      <c r="Z517" s="101"/>
    </row>
    <row r="518" spans="1:26" ht="13.5" thickBot="1" x14ac:dyDescent="0.25">
      <c r="A518" s="89">
        <v>517</v>
      </c>
      <c r="B518" s="90" t="str">
        <f>IF(ISERROR(VLOOKUP(A518,Baukosten!$A$10:$F$1164,6,FALSE)),"",VLOOKUP(A518,Baukosten!$A$10:$F$1164,6,FALSE))</f>
        <v/>
      </c>
      <c r="C518" s="103" t="str">
        <f>IF(ISERROR(VLOOKUP(A518,Baukosten!$A$10:$F$1164,4,FALSE)),"",VLOOKUP(A518,Baukosten!$A$10:$F$1164,4,FALSE))</f>
        <v/>
      </c>
      <c r="D518" s="109"/>
      <c r="E518" s="109"/>
      <c r="F518" s="109"/>
      <c r="G518" s="109"/>
      <c r="H518" s="109"/>
      <c r="I518" s="109"/>
      <c r="J518" s="109"/>
      <c r="K518" s="109"/>
      <c r="L518" s="109"/>
      <c r="M518" s="109"/>
      <c r="N518" s="109"/>
      <c r="O518" s="109"/>
      <c r="P518" s="109"/>
      <c r="Q518" s="109"/>
      <c r="R518" s="109"/>
      <c r="S518" s="109"/>
      <c r="T518" s="109"/>
      <c r="U518" s="109"/>
      <c r="V518" s="109"/>
      <c r="W518" s="109"/>
      <c r="X518" s="109"/>
      <c r="Y518" s="111">
        <f t="shared" si="8"/>
        <v>0</v>
      </c>
      <c r="Z518" s="101"/>
    </row>
    <row r="519" spans="1:26" ht="13.5" thickBot="1" x14ac:dyDescent="0.25">
      <c r="A519" s="89">
        <v>518</v>
      </c>
      <c r="B519" s="90" t="str">
        <f>IF(ISERROR(VLOOKUP(A519,Baukosten!$A$10:$F$1164,6,FALSE)),"",VLOOKUP(A519,Baukosten!$A$10:$F$1164,6,FALSE))</f>
        <v/>
      </c>
      <c r="C519" s="103" t="str">
        <f>IF(ISERROR(VLOOKUP(A519,Baukosten!$A$10:$F$1164,4,FALSE)),"",VLOOKUP(A519,Baukosten!$A$10:$F$1164,4,FALSE))</f>
        <v/>
      </c>
      <c r="D519" s="109"/>
      <c r="E519" s="109"/>
      <c r="F519" s="109"/>
      <c r="G519" s="109"/>
      <c r="H519" s="109"/>
      <c r="I519" s="109"/>
      <c r="J519" s="109"/>
      <c r="K519" s="109"/>
      <c r="L519" s="109"/>
      <c r="M519" s="109"/>
      <c r="N519" s="109"/>
      <c r="O519" s="109"/>
      <c r="P519" s="109"/>
      <c r="Q519" s="109"/>
      <c r="R519" s="109"/>
      <c r="S519" s="109"/>
      <c r="T519" s="109"/>
      <c r="U519" s="109"/>
      <c r="V519" s="109"/>
      <c r="W519" s="109"/>
      <c r="X519" s="109"/>
      <c r="Y519" s="111">
        <f t="shared" si="8"/>
        <v>0</v>
      </c>
      <c r="Z519" s="101"/>
    </row>
    <row r="520" spans="1:26" ht="13.5" thickBot="1" x14ac:dyDescent="0.25">
      <c r="A520" s="89">
        <v>519</v>
      </c>
      <c r="B520" s="90" t="str">
        <f>IF(ISERROR(VLOOKUP(A520,Baukosten!$A$10:$F$1164,6,FALSE)),"",VLOOKUP(A520,Baukosten!$A$10:$F$1164,6,FALSE))</f>
        <v/>
      </c>
      <c r="C520" s="103" t="str">
        <f>IF(ISERROR(VLOOKUP(A520,Baukosten!$A$10:$F$1164,4,FALSE)),"",VLOOKUP(A520,Baukosten!$A$10:$F$1164,4,FALSE))</f>
        <v/>
      </c>
      <c r="D520" s="109"/>
      <c r="E520" s="109"/>
      <c r="F520" s="109"/>
      <c r="G520" s="109"/>
      <c r="H520" s="109"/>
      <c r="I520" s="109"/>
      <c r="J520" s="109"/>
      <c r="K520" s="109"/>
      <c r="L520" s="109"/>
      <c r="M520" s="109"/>
      <c r="N520" s="109"/>
      <c r="O520" s="109"/>
      <c r="P520" s="109"/>
      <c r="Q520" s="109"/>
      <c r="R520" s="109"/>
      <c r="S520" s="109"/>
      <c r="T520" s="109"/>
      <c r="U520" s="109"/>
      <c r="V520" s="109"/>
      <c r="W520" s="109"/>
      <c r="X520" s="109"/>
      <c r="Y520" s="111">
        <f t="shared" si="8"/>
        <v>0</v>
      </c>
      <c r="Z520" s="101"/>
    </row>
    <row r="521" spans="1:26" ht="13.5" thickBot="1" x14ac:dyDescent="0.25">
      <c r="A521" s="89">
        <v>520</v>
      </c>
      <c r="B521" s="90" t="str">
        <f>IF(ISERROR(VLOOKUP(A521,Baukosten!$A$10:$F$1164,6,FALSE)),"",VLOOKUP(A521,Baukosten!$A$10:$F$1164,6,FALSE))</f>
        <v/>
      </c>
      <c r="C521" s="103" t="str">
        <f>IF(ISERROR(VLOOKUP(A521,Baukosten!$A$10:$F$1164,4,FALSE)),"",VLOOKUP(A521,Baukosten!$A$10:$F$1164,4,FALSE))</f>
        <v/>
      </c>
      <c r="D521" s="109"/>
      <c r="E521" s="109"/>
      <c r="F521" s="109"/>
      <c r="G521" s="109"/>
      <c r="H521" s="109"/>
      <c r="I521" s="109"/>
      <c r="J521" s="109"/>
      <c r="K521" s="109"/>
      <c r="L521" s="109"/>
      <c r="M521" s="109"/>
      <c r="N521" s="109"/>
      <c r="O521" s="109"/>
      <c r="P521" s="109"/>
      <c r="Q521" s="109"/>
      <c r="R521" s="109"/>
      <c r="S521" s="109"/>
      <c r="T521" s="109"/>
      <c r="U521" s="109"/>
      <c r="V521" s="109"/>
      <c r="W521" s="109"/>
      <c r="X521" s="109"/>
      <c r="Y521" s="111">
        <f t="shared" si="8"/>
        <v>0</v>
      </c>
      <c r="Z521" s="101"/>
    </row>
    <row r="522" spans="1:26" ht="13.5" thickBot="1" x14ac:dyDescent="0.25">
      <c r="A522" s="89">
        <v>521</v>
      </c>
      <c r="B522" s="90" t="str">
        <f>IF(ISERROR(VLOOKUP(A522,Baukosten!$A$10:$F$1164,6,FALSE)),"",VLOOKUP(A522,Baukosten!$A$10:$F$1164,6,FALSE))</f>
        <v/>
      </c>
      <c r="C522" s="103" t="str">
        <f>IF(ISERROR(VLOOKUP(A522,Baukosten!$A$10:$F$1164,4,FALSE)),"",VLOOKUP(A522,Baukosten!$A$10:$F$1164,4,FALSE))</f>
        <v/>
      </c>
      <c r="D522" s="109"/>
      <c r="E522" s="109"/>
      <c r="F522" s="109"/>
      <c r="G522" s="109"/>
      <c r="H522" s="109"/>
      <c r="I522" s="109"/>
      <c r="J522" s="109"/>
      <c r="K522" s="109"/>
      <c r="L522" s="109"/>
      <c r="M522" s="109"/>
      <c r="N522" s="109"/>
      <c r="O522" s="109"/>
      <c r="P522" s="109"/>
      <c r="Q522" s="109"/>
      <c r="R522" s="109"/>
      <c r="S522" s="109"/>
      <c r="T522" s="109"/>
      <c r="U522" s="109"/>
      <c r="V522" s="109"/>
      <c r="W522" s="109"/>
      <c r="X522" s="109"/>
      <c r="Y522" s="111">
        <f t="shared" si="8"/>
        <v>0</v>
      </c>
      <c r="Z522" s="101"/>
    </row>
    <row r="523" spans="1:26" ht="13.5" thickBot="1" x14ac:dyDescent="0.25">
      <c r="A523" s="89">
        <v>522</v>
      </c>
      <c r="B523" s="90" t="str">
        <f>IF(ISERROR(VLOOKUP(A523,Baukosten!$A$10:$F$1164,6,FALSE)),"",VLOOKUP(A523,Baukosten!$A$10:$F$1164,6,FALSE))</f>
        <v/>
      </c>
      <c r="C523" s="103" t="str">
        <f>IF(ISERROR(VLOOKUP(A523,Baukosten!$A$10:$F$1164,4,FALSE)),"",VLOOKUP(A523,Baukosten!$A$10:$F$1164,4,FALSE))</f>
        <v/>
      </c>
      <c r="D523" s="109"/>
      <c r="E523" s="109"/>
      <c r="F523" s="109"/>
      <c r="G523" s="109"/>
      <c r="H523" s="109"/>
      <c r="I523" s="109"/>
      <c r="J523" s="109"/>
      <c r="K523" s="109"/>
      <c r="L523" s="109"/>
      <c r="M523" s="109"/>
      <c r="N523" s="109"/>
      <c r="O523" s="109"/>
      <c r="P523" s="109"/>
      <c r="Q523" s="109"/>
      <c r="R523" s="109"/>
      <c r="S523" s="109"/>
      <c r="T523" s="109"/>
      <c r="U523" s="109"/>
      <c r="V523" s="109"/>
      <c r="W523" s="109"/>
      <c r="X523" s="109"/>
      <c r="Y523" s="111">
        <f t="shared" si="8"/>
        <v>0</v>
      </c>
      <c r="Z523" s="101"/>
    </row>
    <row r="524" spans="1:26" ht="13.5" thickBot="1" x14ac:dyDescent="0.25">
      <c r="A524" s="89">
        <v>523</v>
      </c>
      <c r="B524" s="90" t="str">
        <f>IF(ISERROR(VLOOKUP(A524,Baukosten!$A$10:$F$1164,6,FALSE)),"",VLOOKUP(A524,Baukosten!$A$10:$F$1164,6,FALSE))</f>
        <v/>
      </c>
      <c r="C524" s="103" t="str">
        <f>IF(ISERROR(VLOOKUP(A524,Baukosten!$A$10:$F$1164,4,FALSE)),"",VLOOKUP(A524,Baukosten!$A$10:$F$1164,4,FALSE))</f>
        <v/>
      </c>
      <c r="D524" s="109"/>
      <c r="E524" s="109"/>
      <c r="F524" s="109"/>
      <c r="G524" s="109"/>
      <c r="H524" s="109"/>
      <c r="I524" s="109"/>
      <c r="J524" s="109"/>
      <c r="K524" s="109"/>
      <c r="L524" s="109"/>
      <c r="M524" s="109"/>
      <c r="N524" s="109"/>
      <c r="O524" s="109"/>
      <c r="P524" s="109"/>
      <c r="Q524" s="109"/>
      <c r="R524" s="109"/>
      <c r="S524" s="109"/>
      <c r="T524" s="109"/>
      <c r="U524" s="109"/>
      <c r="V524" s="109"/>
      <c r="W524" s="109"/>
      <c r="X524" s="109"/>
      <c r="Y524" s="111">
        <f t="shared" si="8"/>
        <v>0</v>
      </c>
      <c r="Z524" s="101"/>
    </row>
    <row r="525" spans="1:26" ht="13.5" thickBot="1" x14ac:dyDescent="0.25">
      <c r="A525" s="89">
        <v>524</v>
      </c>
      <c r="B525" s="90" t="str">
        <f>IF(ISERROR(VLOOKUP(A525,Baukosten!$A$10:$F$1164,6,FALSE)),"",VLOOKUP(A525,Baukosten!$A$10:$F$1164,6,FALSE))</f>
        <v/>
      </c>
      <c r="C525" s="103" t="str">
        <f>IF(ISERROR(VLOOKUP(A525,Baukosten!$A$10:$F$1164,4,FALSE)),"",VLOOKUP(A525,Baukosten!$A$10:$F$1164,4,FALSE))</f>
        <v/>
      </c>
      <c r="D525" s="109"/>
      <c r="E525" s="109"/>
      <c r="F525" s="109"/>
      <c r="G525" s="109"/>
      <c r="H525" s="109"/>
      <c r="I525" s="109"/>
      <c r="J525" s="109"/>
      <c r="K525" s="109"/>
      <c r="L525" s="109"/>
      <c r="M525" s="109"/>
      <c r="N525" s="109"/>
      <c r="O525" s="109"/>
      <c r="P525" s="109"/>
      <c r="Q525" s="109"/>
      <c r="R525" s="109"/>
      <c r="S525" s="109"/>
      <c r="T525" s="109"/>
      <c r="U525" s="109"/>
      <c r="V525" s="109"/>
      <c r="W525" s="109"/>
      <c r="X525" s="109"/>
      <c r="Y525" s="111">
        <f t="shared" si="8"/>
        <v>0</v>
      </c>
      <c r="Z525" s="101"/>
    </row>
    <row r="526" spans="1:26" ht="13.5" thickBot="1" x14ac:dyDescent="0.25">
      <c r="A526" s="89">
        <v>525</v>
      </c>
      <c r="B526" s="90" t="str">
        <f>IF(ISERROR(VLOOKUP(A526,Baukosten!$A$10:$F$1164,6,FALSE)),"",VLOOKUP(A526,Baukosten!$A$10:$F$1164,6,FALSE))</f>
        <v/>
      </c>
      <c r="C526" s="103" t="str">
        <f>IF(ISERROR(VLOOKUP(A526,Baukosten!$A$10:$F$1164,4,FALSE)),"",VLOOKUP(A526,Baukosten!$A$10:$F$1164,4,FALSE))</f>
        <v/>
      </c>
      <c r="D526" s="109"/>
      <c r="E526" s="109"/>
      <c r="F526" s="109"/>
      <c r="G526" s="109"/>
      <c r="H526" s="109"/>
      <c r="I526" s="109"/>
      <c r="J526" s="109"/>
      <c r="K526" s="109"/>
      <c r="L526" s="109"/>
      <c r="M526" s="109"/>
      <c r="N526" s="109"/>
      <c r="O526" s="109"/>
      <c r="P526" s="109"/>
      <c r="Q526" s="109"/>
      <c r="R526" s="109"/>
      <c r="S526" s="109"/>
      <c r="T526" s="109"/>
      <c r="U526" s="109"/>
      <c r="V526" s="109"/>
      <c r="W526" s="109"/>
      <c r="X526" s="109"/>
      <c r="Y526" s="111">
        <f t="shared" si="8"/>
        <v>0</v>
      </c>
      <c r="Z526" s="101"/>
    </row>
    <row r="527" spans="1:26" ht="13.5" thickBot="1" x14ac:dyDescent="0.25">
      <c r="A527" s="89">
        <v>526</v>
      </c>
      <c r="B527" s="90" t="str">
        <f>IF(ISERROR(VLOOKUP(A527,Baukosten!$A$10:$F$1164,6,FALSE)),"",VLOOKUP(A527,Baukosten!$A$10:$F$1164,6,FALSE))</f>
        <v/>
      </c>
      <c r="C527" s="103" t="str">
        <f>IF(ISERROR(VLOOKUP(A527,Baukosten!$A$10:$F$1164,4,FALSE)),"",VLOOKUP(A527,Baukosten!$A$10:$F$1164,4,FALSE))</f>
        <v/>
      </c>
      <c r="D527" s="109"/>
      <c r="E527" s="109"/>
      <c r="F527" s="109"/>
      <c r="G527" s="109"/>
      <c r="H527" s="109"/>
      <c r="I527" s="109"/>
      <c r="J527" s="109"/>
      <c r="K527" s="109"/>
      <c r="L527" s="109"/>
      <c r="M527" s="109"/>
      <c r="N527" s="109"/>
      <c r="O527" s="109"/>
      <c r="P527" s="109"/>
      <c r="Q527" s="109"/>
      <c r="R527" s="109"/>
      <c r="S527" s="109"/>
      <c r="T527" s="109"/>
      <c r="U527" s="109"/>
      <c r="V527" s="109"/>
      <c r="W527" s="109"/>
      <c r="X527" s="109"/>
      <c r="Y527" s="111">
        <f t="shared" si="8"/>
        <v>0</v>
      </c>
      <c r="Z527" s="101"/>
    </row>
    <row r="528" spans="1:26" ht="13.5" thickBot="1" x14ac:dyDescent="0.25">
      <c r="A528" s="89">
        <v>527</v>
      </c>
      <c r="B528" s="90" t="str">
        <f>IF(ISERROR(VLOOKUP(A528,Baukosten!$A$10:$F$1164,6,FALSE)),"",VLOOKUP(A528,Baukosten!$A$10:$F$1164,6,FALSE))</f>
        <v/>
      </c>
      <c r="C528" s="103" t="str">
        <f>IF(ISERROR(VLOOKUP(A528,Baukosten!$A$10:$F$1164,4,FALSE)),"",VLOOKUP(A528,Baukosten!$A$10:$F$1164,4,FALSE))</f>
        <v/>
      </c>
      <c r="D528" s="109"/>
      <c r="E528" s="109"/>
      <c r="F528" s="109"/>
      <c r="G528" s="109"/>
      <c r="H528" s="109"/>
      <c r="I528" s="109"/>
      <c r="J528" s="109"/>
      <c r="K528" s="109"/>
      <c r="L528" s="109"/>
      <c r="M528" s="109"/>
      <c r="N528" s="109"/>
      <c r="O528" s="109"/>
      <c r="P528" s="109"/>
      <c r="Q528" s="109"/>
      <c r="R528" s="109"/>
      <c r="S528" s="109"/>
      <c r="T528" s="109"/>
      <c r="U528" s="109"/>
      <c r="V528" s="109"/>
      <c r="W528" s="109"/>
      <c r="X528" s="109"/>
      <c r="Y528" s="111">
        <f t="shared" si="8"/>
        <v>0</v>
      </c>
      <c r="Z528" s="101"/>
    </row>
    <row r="529" spans="1:26" ht="13.5" thickBot="1" x14ac:dyDescent="0.25">
      <c r="A529" s="89">
        <v>528</v>
      </c>
      <c r="B529" s="90" t="str">
        <f>IF(ISERROR(VLOOKUP(A529,Baukosten!$A$10:$F$1164,6,FALSE)),"",VLOOKUP(A529,Baukosten!$A$10:$F$1164,6,FALSE))</f>
        <v/>
      </c>
      <c r="C529" s="103" t="str">
        <f>IF(ISERROR(VLOOKUP(A529,Baukosten!$A$10:$F$1164,4,FALSE)),"",VLOOKUP(A529,Baukosten!$A$10:$F$1164,4,FALSE))</f>
        <v/>
      </c>
      <c r="D529" s="109"/>
      <c r="E529" s="109"/>
      <c r="F529" s="109"/>
      <c r="G529" s="109"/>
      <c r="H529" s="109"/>
      <c r="I529" s="109"/>
      <c r="J529" s="109"/>
      <c r="K529" s="109"/>
      <c r="L529" s="109"/>
      <c r="M529" s="109"/>
      <c r="N529" s="109"/>
      <c r="O529" s="109"/>
      <c r="P529" s="109"/>
      <c r="Q529" s="109"/>
      <c r="R529" s="109"/>
      <c r="S529" s="109"/>
      <c r="T529" s="109"/>
      <c r="U529" s="109"/>
      <c r="V529" s="109"/>
      <c r="W529" s="109"/>
      <c r="X529" s="109"/>
      <c r="Y529" s="111">
        <f t="shared" si="8"/>
        <v>0</v>
      </c>
      <c r="Z529" s="101"/>
    </row>
    <row r="530" spans="1:26" ht="13.5" thickBot="1" x14ac:dyDescent="0.25">
      <c r="A530" s="89">
        <v>529</v>
      </c>
      <c r="B530" s="90" t="str">
        <f>IF(ISERROR(VLOOKUP(A530,Baukosten!$A$10:$F$1164,6,FALSE)),"",VLOOKUP(A530,Baukosten!$A$10:$F$1164,6,FALSE))</f>
        <v/>
      </c>
      <c r="C530" s="103" t="str">
        <f>IF(ISERROR(VLOOKUP(A530,Baukosten!$A$10:$F$1164,4,FALSE)),"",VLOOKUP(A530,Baukosten!$A$10:$F$1164,4,FALSE))</f>
        <v/>
      </c>
      <c r="D530" s="109"/>
      <c r="E530" s="109"/>
      <c r="F530" s="109"/>
      <c r="G530" s="109"/>
      <c r="H530" s="109"/>
      <c r="I530" s="109"/>
      <c r="J530" s="109"/>
      <c r="K530" s="109"/>
      <c r="L530" s="109"/>
      <c r="M530" s="109"/>
      <c r="N530" s="109"/>
      <c r="O530" s="109"/>
      <c r="P530" s="109"/>
      <c r="Q530" s="109"/>
      <c r="R530" s="109"/>
      <c r="S530" s="109"/>
      <c r="T530" s="109"/>
      <c r="U530" s="109"/>
      <c r="V530" s="109"/>
      <c r="W530" s="109"/>
      <c r="X530" s="109"/>
      <c r="Y530" s="111">
        <f t="shared" si="8"/>
        <v>0</v>
      </c>
      <c r="Z530" s="101"/>
    </row>
    <row r="531" spans="1:26" ht="13.5" thickBot="1" x14ac:dyDescent="0.25">
      <c r="A531" s="89">
        <v>530</v>
      </c>
      <c r="B531" s="90" t="str">
        <f>IF(ISERROR(VLOOKUP(A531,Baukosten!$A$10:$F$1164,6,FALSE)),"",VLOOKUP(A531,Baukosten!$A$10:$F$1164,6,FALSE))</f>
        <v/>
      </c>
      <c r="C531" s="103" t="str">
        <f>IF(ISERROR(VLOOKUP(A531,Baukosten!$A$10:$F$1164,4,FALSE)),"",VLOOKUP(A531,Baukosten!$A$10:$F$1164,4,FALSE))</f>
        <v/>
      </c>
      <c r="D531" s="109"/>
      <c r="E531" s="109"/>
      <c r="F531" s="109"/>
      <c r="G531" s="109"/>
      <c r="H531" s="109"/>
      <c r="I531" s="109"/>
      <c r="J531" s="109"/>
      <c r="K531" s="109"/>
      <c r="L531" s="109"/>
      <c r="M531" s="109"/>
      <c r="N531" s="109"/>
      <c r="O531" s="109"/>
      <c r="P531" s="109"/>
      <c r="Q531" s="109"/>
      <c r="R531" s="109"/>
      <c r="S531" s="109"/>
      <c r="T531" s="109"/>
      <c r="U531" s="109"/>
      <c r="V531" s="109"/>
      <c r="W531" s="109"/>
      <c r="X531" s="109"/>
      <c r="Y531" s="111">
        <f t="shared" si="8"/>
        <v>0</v>
      </c>
      <c r="Z531" s="101"/>
    </row>
    <row r="532" spans="1:26" ht="13.5" thickBot="1" x14ac:dyDescent="0.25">
      <c r="A532" s="89">
        <v>531</v>
      </c>
      <c r="B532" s="90" t="str">
        <f>IF(ISERROR(VLOOKUP(A532,Baukosten!$A$10:$F$1164,6,FALSE)),"",VLOOKUP(A532,Baukosten!$A$10:$F$1164,6,FALSE))</f>
        <v/>
      </c>
      <c r="C532" s="103" t="str">
        <f>IF(ISERROR(VLOOKUP(A532,Baukosten!$A$10:$F$1164,4,FALSE)),"",VLOOKUP(A532,Baukosten!$A$10:$F$1164,4,FALSE))</f>
        <v/>
      </c>
      <c r="D532" s="109"/>
      <c r="E532" s="109"/>
      <c r="F532" s="109"/>
      <c r="G532" s="109"/>
      <c r="H532" s="109"/>
      <c r="I532" s="109"/>
      <c r="J532" s="109"/>
      <c r="K532" s="109"/>
      <c r="L532" s="109"/>
      <c r="M532" s="109"/>
      <c r="N532" s="109"/>
      <c r="O532" s="109"/>
      <c r="P532" s="109"/>
      <c r="Q532" s="109"/>
      <c r="R532" s="109"/>
      <c r="S532" s="109"/>
      <c r="T532" s="109"/>
      <c r="U532" s="109"/>
      <c r="V532" s="109"/>
      <c r="W532" s="109"/>
      <c r="X532" s="109"/>
      <c r="Y532" s="111">
        <f t="shared" si="8"/>
        <v>0</v>
      </c>
      <c r="Z532" s="101"/>
    </row>
    <row r="533" spans="1:26" ht="13.5" thickBot="1" x14ac:dyDescent="0.25">
      <c r="A533" s="89">
        <v>532</v>
      </c>
      <c r="B533" s="90" t="str">
        <f>IF(ISERROR(VLOOKUP(A533,Baukosten!$A$10:$F$1164,6,FALSE)),"",VLOOKUP(A533,Baukosten!$A$10:$F$1164,6,FALSE))</f>
        <v/>
      </c>
      <c r="C533" s="103" t="str">
        <f>IF(ISERROR(VLOOKUP(A533,Baukosten!$A$10:$F$1164,4,FALSE)),"",VLOOKUP(A533,Baukosten!$A$10:$F$1164,4,FALSE))</f>
        <v/>
      </c>
      <c r="D533" s="109"/>
      <c r="E533" s="109"/>
      <c r="F533" s="109"/>
      <c r="G533" s="109"/>
      <c r="H533" s="109"/>
      <c r="I533" s="109"/>
      <c r="J533" s="109"/>
      <c r="K533" s="109"/>
      <c r="L533" s="109"/>
      <c r="M533" s="109"/>
      <c r="N533" s="109"/>
      <c r="O533" s="109"/>
      <c r="P533" s="109"/>
      <c r="Q533" s="109"/>
      <c r="R533" s="109"/>
      <c r="S533" s="109"/>
      <c r="T533" s="109"/>
      <c r="U533" s="109"/>
      <c r="V533" s="109"/>
      <c r="W533" s="109"/>
      <c r="X533" s="109"/>
      <c r="Y533" s="111">
        <f t="shared" si="8"/>
        <v>0</v>
      </c>
      <c r="Z533" s="101"/>
    </row>
    <row r="534" spans="1:26" ht="13.5" thickBot="1" x14ac:dyDescent="0.25">
      <c r="A534" s="89">
        <v>533</v>
      </c>
      <c r="B534" s="90" t="str">
        <f>IF(ISERROR(VLOOKUP(A534,Baukosten!$A$10:$F$1164,6,FALSE)),"",VLOOKUP(A534,Baukosten!$A$10:$F$1164,6,FALSE))</f>
        <v/>
      </c>
      <c r="C534" s="103" t="str">
        <f>IF(ISERROR(VLOOKUP(A534,Baukosten!$A$10:$F$1164,4,FALSE)),"",VLOOKUP(A534,Baukosten!$A$10:$F$1164,4,FALSE))</f>
        <v/>
      </c>
      <c r="D534" s="109"/>
      <c r="E534" s="109"/>
      <c r="F534" s="109"/>
      <c r="G534" s="109"/>
      <c r="H534" s="109"/>
      <c r="I534" s="109"/>
      <c r="J534" s="109"/>
      <c r="K534" s="109"/>
      <c r="L534" s="109"/>
      <c r="M534" s="109"/>
      <c r="N534" s="109"/>
      <c r="O534" s="109"/>
      <c r="P534" s="109"/>
      <c r="Q534" s="109"/>
      <c r="R534" s="109"/>
      <c r="S534" s="109"/>
      <c r="T534" s="109"/>
      <c r="U534" s="109"/>
      <c r="V534" s="109"/>
      <c r="W534" s="109"/>
      <c r="X534" s="109"/>
      <c r="Y534" s="111">
        <f t="shared" si="8"/>
        <v>0</v>
      </c>
      <c r="Z534" s="101"/>
    </row>
    <row r="535" spans="1:26" ht="13.5" thickBot="1" x14ac:dyDescent="0.25">
      <c r="A535" s="89">
        <v>534</v>
      </c>
      <c r="B535" s="90" t="str">
        <f>IF(ISERROR(VLOOKUP(A535,Baukosten!$A$10:$F$1164,6,FALSE)),"",VLOOKUP(A535,Baukosten!$A$10:$F$1164,6,FALSE))</f>
        <v/>
      </c>
      <c r="C535" s="103" t="str">
        <f>IF(ISERROR(VLOOKUP(A535,Baukosten!$A$10:$F$1164,4,FALSE)),"",VLOOKUP(A535,Baukosten!$A$10:$F$1164,4,FALSE))</f>
        <v/>
      </c>
      <c r="D535" s="109"/>
      <c r="E535" s="109"/>
      <c r="F535" s="109"/>
      <c r="G535" s="109"/>
      <c r="H535" s="109"/>
      <c r="I535" s="109"/>
      <c r="J535" s="109"/>
      <c r="K535" s="109"/>
      <c r="L535" s="109"/>
      <c r="M535" s="109"/>
      <c r="N535" s="109"/>
      <c r="O535" s="109"/>
      <c r="P535" s="109"/>
      <c r="Q535" s="109"/>
      <c r="R535" s="109"/>
      <c r="S535" s="109"/>
      <c r="T535" s="109"/>
      <c r="U535" s="109"/>
      <c r="V535" s="109"/>
      <c r="W535" s="109"/>
      <c r="X535" s="109"/>
      <c r="Y535" s="111">
        <f t="shared" si="8"/>
        <v>0</v>
      </c>
      <c r="Z535" s="101"/>
    </row>
    <row r="536" spans="1:26" ht="13.5" thickBot="1" x14ac:dyDescent="0.25">
      <c r="A536" s="89">
        <v>535</v>
      </c>
      <c r="B536" s="90" t="str">
        <f>IF(ISERROR(VLOOKUP(A536,Baukosten!$A$10:$F$1164,6,FALSE)),"",VLOOKUP(A536,Baukosten!$A$10:$F$1164,6,FALSE))</f>
        <v/>
      </c>
      <c r="C536" s="103" t="str">
        <f>IF(ISERROR(VLOOKUP(A536,Baukosten!$A$10:$F$1164,4,FALSE)),"",VLOOKUP(A536,Baukosten!$A$10:$F$1164,4,FALSE))</f>
        <v/>
      </c>
      <c r="D536" s="109"/>
      <c r="E536" s="109"/>
      <c r="F536" s="109"/>
      <c r="G536" s="109"/>
      <c r="H536" s="109"/>
      <c r="I536" s="109"/>
      <c r="J536" s="109"/>
      <c r="K536" s="109"/>
      <c r="L536" s="109"/>
      <c r="M536" s="109"/>
      <c r="N536" s="109"/>
      <c r="O536" s="109"/>
      <c r="P536" s="109"/>
      <c r="Q536" s="109"/>
      <c r="R536" s="109"/>
      <c r="S536" s="109"/>
      <c r="T536" s="109"/>
      <c r="U536" s="109"/>
      <c r="V536" s="109"/>
      <c r="W536" s="109"/>
      <c r="X536" s="109"/>
      <c r="Y536" s="111">
        <f t="shared" si="8"/>
        <v>0</v>
      </c>
      <c r="Z536" s="101"/>
    </row>
    <row r="537" spans="1:26" ht="13.5" thickBot="1" x14ac:dyDescent="0.25">
      <c r="A537" s="89">
        <v>536</v>
      </c>
      <c r="B537" s="90" t="str">
        <f>IF(ISERROR(VLOOKUP(A537,Baukosten!$A$10:$F$1164,6,FALSE)),"",VLOOKUP(A537,Baukosten!$A$10:$F$1164,6,FALSE))</f>
        <v/>
      </c>
      <c r="C537" s="103" t="str">
        <f>IF(ISERROR(VLOOKUP(A537,Baukosten!$A$10:$F$1164,4,FALSE)),"",VLOOKUP(A537,Baukosten!$A$10:$F$1164,4,FALSE))</f>
        <v/>
      </c>
      <c r="D537" s="109"/>
      <c r="E537" s="109"/>
      <c r="F537" s="109"/>
      <c r="G537" s="109"/>
      <c r="H537" s="109"/>
      <c r="I537" s="109"/>
      <c r="J537" s="109"/>
      <c r="K537" s="109"/>
      <c r="L537" s="109"/>
      <c r="M537" s="109"/>
      <c r="N537" s="109"/>
      <c r="O537" s="109"/>
      <c r="P537" s="109"/>
      <c r="Q537" s="109"/>
      <c r="R537" s="109"/>
      <c r="S537" s="109"/>
      <c r="T537" s="109"/>
      <c r="U537" s="109"/>
      <c r="V537" s="109"/>
      <c r="W537" s="109"/>
      <c r="X537" s="109"/>
      <c r="Y537" s="111">
        <f t="shared" si="8"/>
        <v>0</v>
      </c>
      <c r="Z537" s="101"/>
    </row>
    <row r="538" spans="1:26" ht="13.5" thickBot="1" x14ac:dyDescent="0.25">
      <c r="A538" s="89">
        <v>537</v>
      </c>
      <c r="B538" s="90" t="str">
        <f>IF(ISERROR(VLOOKUP(A538,Baukosten!$A$10:$F$1164,6,FALSE)),"",VLOOKUP(A538,Baukosten!$A$10:$F$1164,6,FALSE))</f>
        <v/>
      </c>
      <c r="C538" s="103" t="str">
        <f>IF(ISERROR(VLOOKUP(A538,Baukosten!$A$10:$F$1164,4,FALSE)),"",VLOOKUP(A538,Baukosten!$A$10:$F$1164,4,FALSE))</f>
        <v/>
      </c>
      <c r="D538" s="109"/>
      <c r="E538" s="109"/>
      <c r="F538" s="109"/>
      <c r="G538" s="109"/>
      <c r="H538" s="109"/>
      <c r="I538" s="109"/>
      <c r="J538" s="109"/>
      <c r="K538" s="109"/>
      <c r="L538" s="109"/>
      <c r="M538" s="109"/>
      <c r="N538" s="109"/>
      <c r="O538" s="109"/>
      <c r="P538" s="109"/>
      <c r="Q538" s="109"/>
      <c r="R538" s="109"/>
      <c r="S538" s="109"/>
      <c r="T538" s="109"/>
      <c r="U538" s="109"/>
      <c r="V538" s="109"/>
      <c r="W538" s="109"/>
      <c r="X538" s="109"/>
      <c r="Y538" s="111">
        <f t="shared" si="8"/>
        <v>0</v>
      </c>
      <c r="Z538" s="101"/>
    </row>
    <row r="539" spans="1:26" ht="13.5" thickBot="1" x14ac:dyDescent="0.25">
      <c r="A539" s="89">
        <v>538</v>
      </c>
      <c r="B539" s="90" t="str">
        <f>IF(ISERROR(VLOOKUP(A539,Baukosten!$A$10:$F$1164,6,FALSE)),"",VLOOKUP(A539,Baukosten!$A$10:$F$1164,6,FALSE))</f>
        <v/>
      </c>
      <c r="C539" s="103" t="str">
        <f>IF(ISERROR(VLOOKUP(A539,Baukosten!$A$10:$F$1164,4,FALSE)),"",VLOOKUP(A539,Baukosten!$A$10:$F$1164,4,FALSE))</f>
        <v/>
      </c>
      <c r="D539" s="109"/>
      <c r="E539" s="109"/>
      <c r="F539" s="109"/>
      <c r="G539" s="109"/>
      <c r="H539" s="109"/>
      <c r="I539" s="109"/>
      <c r="J539" s="109"/>
      <c r="K539" s="109"/>
      <c r="L539" s="109"/>
      <c r="M539" s="109"/>
      <c r="N539" s="109"/>
      <c r="O539" s="109"/>
      <c r="P539" s="109"/>
      <c r="Q539" s="109"/>
      <c r="R539" s="109"/>
      <c r="S539" s="109"/>
      <c r="T539" s="109"/>
      <c r="U539" s="109"/>
      <c r="V539" s="109"/>
      <c r="W539" s="109"/>
      <c r="X539" s="109"/>
      <c r="Y539" s="111">
        <f t="shared" si="8"/>
        <v>0</v>
      </c>
      <c r="Z539" s="101"/>
    </row>
    <row r="540" spans="1:26" ht="13.5" thickBot="1" x14ac:dyDescent="0.25">
      <c r="A540" s="89">
        <v>539</v>
      </c>
      <c r="B540" s="90" t="str">
        <f>IF(ISERROR(VLOOKUP(A540,Baukosten!$A$10:$F$1164,6,FALSE)),"",VLOOKUP(A540,Baukosten!$A$10:$F$1164,6,FALSE))</f>
        <v/>
      </c>
      <c r="C540" s="103" t="str">
        <f>IF(ISERROR(VLOOKUP(A540,Baukosten!$A$10:$F$1164,4,FALSE)),"",VLOOKUP(A540,Baukosten!$A$10:$F$1164,4,FALSE))</f>
        <v/>
      </c>
      <c r="D540" s="109"/>
      <c r="E540" s="109"/>
      <c r="F540" s="109"/>
      <c r="G540" s="109"/>
      <c r="H540" s="109"/>
      <c r="I540" s="109"/>
      <c r="J540" s="109"/>
      <c r="K540" s="109"/>
      <c r="L540" s="109"/>
      <c r="M540" s="109"/>
      <c r="N540" s="109"/>
      <c r="O540" s="109"/>
      <c r="P540" s="109"/>
      <c r="Q540" s="109"/>
      <c r="R540" s="109"/>
      <c r="S540" s="109"/>
      <c r="T540" s="109"/>
      <c r="U540" s="109"/>
      <c r="V540" s="109"/>
      <c r="W540" s="109"/>
      <c r="X540" s="109"/>
      <c r="Y540" s="111">
        <f t="shared" si="8"/>
        <v>0</v>
      </c>
      <c r="Z540" s="101"/>
    </row>
    <row r="541" spans="1:26" ht="13.5" thickBot="1" x14ac:dyDescent="0.25">
      <c r="A541" s="89">
        <v>540</v>
      </c>
      <c r="B541" s="90" t="str">
        <f>IF(ISERROR(VLOOKUP(A541,Baukosten!$A$10:$F$1164,6,FALSE)),"",VLOOKUP(A541,Baukosten!$A$10:$F$1164,6,FALSE))</f>
        <v/>
      </c>
      <c r="C541" s="103" t="str">
        <f>IF(ISERROR(VLOOKUP(A541,Baukosten!$A$10:$F$1164,4,FALSE)),"",VLOOKUP(A541,Baukosten!$A$10:$F$1164,4,FALSE))</f>
        <v/>
      </c>
      <c r="D541" s="109"/>
      <c r="E541" s="109"/>
      <c r="F541" s="109"/>
      <c r="G541" s="109"/>
      <c r="H541" s="109"/>
      <c r="I541" s="109"/>
      <c r="J541" s="109"/>
      <c r="K541" s="109"/>
      <c r="L541" s="109"/>
      <c r="M541" s="109"/>
      <c r="N541" s="109"/>
      <c r="O541" s="109"/>
      <c r="P541" s="109"/>
      <c r="Q541" s="109"/>
      <c r="R541" s="109"/>
      <c r="S541" s="109"/>
      <c r="T541" s="109"/>
      <c r="U541" s="109"/>
      <c r="V541" s="109"/>
      <c r="W541" s="109"/>
      <c r="X541" s="109"/>
      <c r="Y541" s="111">
        <f t="shared" si="8"/>
        <v>0</v>
      </c>
      <c r="Z541" s="101"/>
    </row>
    <row r="542" spans="1:26" ht="13.5" thickBot="1" x14ac:dyDescent="0.25">
      <c r="A542" s="89">
        <v>541</v>
      </c>
      <c r="B542" s="90" t="str">
        <f>IF(ISERROR(VLOOKUP(A542,Baukosten!$A$10:$F$1164,6,FALSE)),"",VLOOKUP(A542,Baukosten!$A$10:$F$1164,6,FALSE))</f>
        <v/>
      </c>
      <c r="C542" s="103" t="str">
        <f>IF(ISERROR(VLOOKUP(A542,Baukosten!$A$10:$F$1164,4,FALSE)),"",VLOOKUP(A542,Baukosten!$A$10:$F$1164,4,FALSE))</f>
        <v/>
      </c>
      <c r="D542" s="109"/>
      <c r="E542" s="109"/>
      <c r="F542" s="109"/>
      <c r="G542" s="109"/>
      <c r="H542" s="109"/>
      <c r="I542" s="109"/>
      <c r="J542" s="109"/>
      <c r="K542" s="109"/>
      <c r="L542" s="109"/>
      <c r="M542" s="109"/>
      <c r="N542" s="109"/>
      <c r="O542" s="109"/>
      <c r="P542" s="109"/>
      <c r="Q542" s="109"/>
      <c r="R542" s="109"/>
      <c r="S542" s="109"/>
      <c r="T542" s="109"/>
      <c r="U542" s="109"/>
      <c r="V542" s="109"/>
      <c r="W542" s="109"/>
      <c r="X542" s="109"/>
      <c r="Y542" s="111">
        <f t="shared" si="8"/>
        <v>0</v>
      </c>
      <c r="Z542" s="101"/>
    </row>
    <row r="543" spans="1:26" ht="13.5" thickBot="1" x14ac:dyDescent="0.25">
      <c r="A543" s="89">
        <v>542</v>
      </c>
      <c r="B543" s="90" t="str">
        <f>IF(ISERROR(VLOOKUP(A543,Baukosten!$A$10:$F$1164,6,FALSE)),"",VLOOKUP(A543,Baukosten!$A$10:$F$1164,6,FALSE))</f>
        <v/>
      </c>
      <c r="C543" s="103" t="str">
        <f>IF(ISERROR(VLOOKUP(A543,Baukosten!$A$10:$F$1164,4,FALSE)),"",VLOOKUP(A543,Baukosten!$A$10:$F$1164,4,FALSE))</f>
        <v/>
      </c>
      <c r="D543" s="109"/>
      <c r="E543" s="109"/>
      <c r="F543" s="109"/>
      <c r="G543" s="109"/>
      <c r="H543" s="109"/>
      <c r="I543" s="109"/>
      <c r="J543" s="109"/>
      <c r="K543" s="109"/>
      <c r="L543" s="109"/>
      <c r="M543" s="109"/>
      <c r="N543" s="109"/>
      <c r="O543" s="109"/>
      <c r="P543" s="109"/>
      <c r="Q543" s="109"/>
      <c r="R543" s="109"/>
      <c r="S543" s="109"/>
      <c r="T543" s="109"/>
      <c r="U543" s="109"/>
      <c r="V543" s="109"/>
      <c r="W543" s="109"/>
      <c r="X543" s="109"/>
      <c r="Y543" s="111">
        <f t="shared" si="8"/>
        <v>0</v>
      </c>
      <c r="Z543" s="101"/>
    </row>
    <row r="544" spans="1:26" ht="13.5" thickBot="1" x14ac:dyDescent="0.25">
      <c r="A544" s="89">
        <v>543</v>
      </c>
      <c r="B544" s="90" t="str">
        <f>IF(ISERROR(VLOOKUP(A544,Baukosten!$A$10:$F$1164,6,FALSE)),"",VLOOKUP(A544,Baukosten!$A$10:$F$1164,6,FALSE))</f>
        <v/>
      </c>
      <c r="C544" s="103" t="str">
        <f>IF(ISERROR(VLOOKUP(A544,Baukosten!$A$10:$F$1164,4,FALSE)),"",VLOOKUP(A544,Baukosten!$A$10:$F$1164,4,FALSE))</f>
        <v/>
      </c>
      <c r="D544" s="109"/>
      <c r="E544" s="109"/>
      <c r="F544" s="109"/>
      <c r="G544" s="109"/>
      <c r="H544" s="109"/>
      <c r="I544" s="109"/>
      <c r="J544" s="109"/>
      <c r="K544" s="109"/>
      <c r="L544" s="109"/>
      <c r="M544" s="109"/>
      <c r="N544" s="109"/>
      <c r="O544" s="109"/>
      <c r="P544" s="109"/>
      <c r="Q544" s="109"/>
      <c r="R544" s="109"/>
      <c r="S544" s="109"/>
      <c r="T544" s="109"/>
      <c r="U544" s="109"/>
      <c r="V544" s="109"/>
      <c r="W544" s="109"/>
      <c r="X544" s="109"/>
      <c r="Y544" s="111">
        <f t="shared" si="8"/>
        <v>0</v>
      </c>
      <c r="Z544" s="101"/>
    </row>
    <row r="545" spans="1:26" ht="13.5" thickBot="1" x14ac:dyDescent="0.25">
      <c r="A545" s="89">
        <v>544</v>
      </c>
      <c r="B545" s="90" t="str">
        <f>IF(ISERROR(VLOOKUP(A545,Baukosten!$A$10:$F$1164,6,FALSE)),"",VLOOKUP(A545,Baukosten!$A$10:$F$1164,6,FALSE))</f>
        <v/>
      </c>
      <c r="C545" s="103" t="str">
        <f>IF(ISERROR(VLOOKUP(A545,Baukosten!$A$10:$F$1164,4,FALSE)),"",VLOOKUP(A545,Baukosten!$A$10:$F$1164,4,FALSE))</f>
        <v/>
      </c>
      <c r="D545" s="109"/>
      <c r="E545" s="109"/>
      <c r="F545" s="109"/>
      <c r="G545" s="109"/>
      <c r="H545" s="109"/>
      <c r="I545" s="109"/>
      <c r="J545" s="109"/>
      <c r="K545" s="109"/>
      <c r="L545" s="109"/>
      <c r="M545" s="109"/>
      <c r="N545" s="109"/>
      <c r="O545" s="109"/>
      <c r="P545" s="109"/>
      <c r="Q545" s="109"/>
      <c r="R545" s="109"/>
      <c r="S545" s="109"/>
      <c r="T545" s="109"/>
      <c r="U545" s="109"/>
      <c r="V545" s="109"/>
      <c r="W545" s="109"/>
      <c r="X545" s="109"/>
      <c r="Y545" s="111">
        <f t="shared" si="8"/>
        <v>0</v>
      </c>
      <c r="Z545" s="101"/>
    </row>
    <row r="546" spans="1:26" ht="13.5" thickBot="1" x14ac:dyDescent="0.25">
      <c r="A546" s="89">
        <v>545</v>
      </c>
      <c r="B546" s="90" t="str">
        <f>IF(ISERROR(VLOOKUP(A546,Baukosten!$A$10:$F$1164,6,FALSE)),"",VLOOKUP(A546,Baukosten!$A$10:$F$1164,6,FALSE))</f>
        <v/>
      </c>
      <c r="C546" s="103" t="str">
        <f>IF(ISERROR(VLOOKUP(A546,Baukosten!$A$10:$F$1164,4,FALSE)),"",VLOOKUP(A546,Baukosten!$A$10:$F$1164,4,FALSE))</f>
        <v/>
      </c>
      <c r="D546" s="109"/>
      <c r="E546" s="109"/>
      <c r="F546" s="109"/>
      <c r="G546" s="109"/>
      <c r="H546" s="109"/>
      <c r="I546" s="109"/>
      <c r="J546" s="109"/>
      <c r="K546" s="109"/>
      <c r="L546" s="109"/>
      <c r="M546" s="109"/>
      <c r="N546" s="109"/>
      <c r="O546" s="109"/>
      <c r="P546" s="109"/>
      <c r="Q546" s="109"/>
      <c r="R546" s="109"/>
      <c r="S546" s="109"/>
      <c r="T546" s="109"/>
      <c r="U546" s="109"/>
      <c r="V546" s="109"/>
      <c r="W546" s="109"/>
      <c r="X546" s="109"/>
      <c r="Y546" s="111">
        <f t="shared" si="8"/>
        <v>0</v>
      </c>
      <c r="Z546" s="101"/>
    </row>
    <row r="547" spans="1:26" ht="13.5" thickBot="1" x14ac:dyDescent="0.25">
      <c r="A547" s="89">
        <v>546</v>
      </c>
      <c r="B547" s="90" t="str">
        <f>IF(ISERROR(VLOOKUP(A547,Baukosten!$A$10:$F$1164,6,FALSE)),"",VLOOKUP(A547,Baukosten!$A$10:$F$1164,6,FALSE))</f>
        <v/>
      </c>
      <c r="C547" s="103" t="str">
        <f>IF(ISERROR(VLOOKUP(A547,Baukosten!$A$10:$F$1164,4,FALSE)),"",VLOOKUP(A547,Baukosten!$A$10:$F$1164,4,FALSE))</f>
        <v/>
      </c>
      <c r="D547" s="109"/>
      <c r="E547" s="109"/>
      <c r="F547" s="109"/>
      <c r="G547" s="109"/>
      <c r="H547" s="109"/>
      <c r="I547" s="109"/>
      <c r="J547" s="109"/>
      <c r="K547" s="109"/>
      <c r="L547" s="109"/>
      <c r="M547" s="109"/>
      <c r="N547" s="109"/>
      <c r="O547" s="109"/>
      <c r="P547" s="109"/>
      <c r="Q547" s="109"/>
      <c r="R547" s="109"/>
      <c r="S547" s="109"/>
      <c r="T547" s="109"/>
      <c r="U547" s="109"/>
      <c r="V547" s="109"/>
      <c r="W547" s="109"/>
      <c r="X547" s="109"/>
      <c r="Y547" s="111">
        <f t="shared" si="8"/>
        <v>0</v>
      </c>
      <c r="Z547" s="101"/>
    </row>
    <row r="548" spans="1:26" ht="13.5" thickBot="1" x14ac:dyDescent="0.25">
      <c r="A548" s="89">
        <v>547</v>
      </c>
      <c r="B548" s="90" t="str">
        <f>IF(ISERROR(VLOOKUP(A548,Baukosten!$A$10:$F$1164,6,FALSE)),"",VLOOKUP(A548,Baukosten!$A$10:$F$1164,6,FALSE))</f>
        <v/>
      </c>
      <c r="C548" s="103" t="str">
        <f>IF(ISERROR(VLOOKUP(A548,Baukosten!$A$10:$F$1164,4,FALSE)),"",VLOOKUP(A548,Baukosten!$A$10:$F$1164,4,FALSE))</f>
        <v/>
      </c>
      <c r="D548" s="109"/>
      <c r="E548" s="109"/>
      <c r="F548" s="109"/>
      <c r="G548" s="109"/>
      <c r="H548" s="109"/>
      <c r="I548" s="109"/>
      <c r="J548" s="109"/>
      <c r="K548" s="109"/>
      <c r="L548" s="109"/>
      <c r="M548" s="109"/>
      <c r="N548" s="109"/>
      <c r="O548" s="109"/>
      <c r="P548" s="109"/>
      <c r="Q548" s="109"/>
      <c r="R548" s="109"/>
      <c r="S548" s="109"/>
      <c r="T548" s="109"/>
      <c r="U548" s="109"/>
      <c r="V548" s="109"/>
      <c r="W548" s="109"/>
      <c r="X548" s="109"/>
      <c r="Y548" s="111">
        <f t="shared" si="8"/>
        <v>0</v>
      </c>
      <c r="Z548" s="101"/>
    </row>
    <row r="549" spans="1:26" ht="13.5" thickBot="1" x14ac:dyDescent="0.25">
      <c r="A549" s="89">
        <v>548</v>
      </c>
      <c r="B549" s="90" t="str">
        <f>IF(ISERROR(VLOOKUP(A549,Baukosten!$A$10:$F$1164,6,FALSE)),"",VLOOKUP(A549,Baukosten!$A$10:$F$1164,6,FALSE))</f>
        <v/>
      </c>
      <c r="C549" s="103" t="str">
        <f>IF(ISERROR(VLOOKUP(A549,Baukosten!$A$10:$F$1164,4,FALSE)),"",VLOOKUP(A549,Baukosten!$A$10:$F$1164,4,FALSE))</f>
        <v/>
      </c>
      <c r="D549" s="109"/>
      <c r="E549" s="109"/>
      <c r="F549" s="109"/>
      <c r="G549" s="109"/>
      <c r="H549" s="109"/>
      <c r="I549" s="109"/>
      <c r="J549" s="109"/>
      <c r="K549" s="109"/>
      <c r="L549" s="109"/>
      <c r="M549" s="109"/>
      <c r="N549" s="109"/>
      <c r="O549" s="109"/>
      <c r="P549" s="109"/>
      <c r="Q549" s="109"/>
      <c r="R549" s="109"/>
      <c r="S549" s="109"/>
      <c r="T549" s="109"/>
      <c r="U549" s="109"/>
      <c r="V549" s="109"/>
      <c r="W549" s="109"/>
      <c r="X549" s="109"/>
      <c r="Y549" s="111">
        <f t="shared" si="8"/>
        <v>0</v>
      </c>
      <c r="Z549" s="101"/>
    </row>
    <row r="550" spans="1:26" ht="13.5" thickBot="1" x14ac:dyDescent="0.25">
      <c r="A550" s="89">
        <v>549</v>
      </c>
      <c r="B550" s="90" t="str">
        <f>IF(ISERROR(VLOOKUP(A550,Baukosten!$A$10:$F$1164,6,FALSE)),"",VLOOKUP(A550,Baukosten!$A$10:$F$1164,6,FALSE))</f>
        <v/>
      </c>
      <c r="C550" s="103" t="str">
        <f>IF(ISERROR(VLOOKUP(A550,Baukosten!$A$10:$F$1164,4,FALSE)),"",VLOOKUP(A550,Baukosten!$A$10:$F$1164,4,FALSE))</f>
        <v/>
      </c>
      <c r="D550" s="109"/>
      <c r="E550" s="109"/>
      <c r="F550" s="109"/>
      <c r="G550" s="109"/>
      <c r="H550" s="109"/>
      <c r="I550" s="109"/>
      <c r="J550" s="109"/>
      <c r="K550" s="109"/>
      <c r="L550" s="109"/>
      <c r="M550" s="109"/>
      <c r="N550" s="109"/>
      <c r="O550" s="109"/>
      <c r="P550" s="109"/>
      <c r="Q550" s="109"/>
      <c r="R550" s="109"/>
      <c r="S550" s="109"/>
      <c r="T550" s="109"/>
      <c r="U550" s="109"/>
      <c r="V550" s="109"/>
      <c r="W550" s="109"/>
      <c r="X550" s="109"/>
      <c r="Y550" s="111">
        <f t="shared" si="8"/>
        <v>0</v>
      </c>
      <c r="Z550" s="101"/>
    </row>
    <row r="551" spans="1:26" ht="13.5" thickBot="1" x14ac:dyDescent="0.25">
      <c r="A551" s="89">
        <v>550</v>
      </c>
      <c r="B551" s="90" t="str">
        <f>IF(ISERROR(VLOOKUP(A551,Baukosten!$A$10:$F$1164,6,FALSE)),"",VLOOKUP(A551,Baukosten!$A$10:$F$1164,6,FALSE))</f>
        <v/>
      </c>
      <c r="C551" s="103" t="str">
        <f>IF(ISERROR(VLOOKUP(A551,Baukosten!$A$10:$F$1164,4,FALSE)),"",VLOOKUP(A551,Baukosten!$A$10:$F$1164,4,FALSE))</f>
        <v/>
      </c>
      <c r="D551" s="109"/>
      <c r="E551" s="109"/>
      <c r="F551" s="109"/>
      <c r="G551" s="109"/>
      <c r="H551" s="109"/>
      <c r="I551" s="109"/>
      <c r="J551" s="109"/>
      <c r="K551" s="109"/>
      <c r="L551" s="109"/>
      <c r="M551" s="109"/>
      <c r="N551" s="109"/>
      <c r="O551" s="109"/>
      <c r="P551" s="109"/>
      <c r="Q551" s="109"/>
      <c r="R551" s="109"/>
      <c r="S551" s="109"/>
      <c r="T551" s="109"/>
      <c r="U551" s="109"/>
      <c r="V551" s="109"/>
      <c r="W551" s="109"/>
      <c r="X551" s="109"/>
      <c r="Y551" s="111">
        <f t="shared" si="8"/>
        <v>0</v>
      </c>
      <c r="Z551" s="101"/>
    </row>
    <row r="552" spans="1:26" ht="13.5" thickBot="1" x14ac:dyDescent="0.25">
      <c r="A552" s="89">
        <v>551</v>
      </c>
      <c r="B552" s="90" t="str">
        <f>IF(ISERROR(VLOOKUP(A552,Baukosten!$A$10:$F$1164,6,FALSE)),"",VLOOKUP(A552,Baukosten!$A$10:$F$1164,6,FALSE))</f>
        <v/>
      </c>
      <c r="C552" s="103" t="str">
        <f>IF(ISERROR(VLOOKUP(A552,Baukosten!$A$10:$F$1164,4,FALSE)),"",VLOOKUP(A552,Baukosten!$A$10:$F$1164,4,FALSE))</f>
        <v/>
      </c>
      <c r="D552" s="109"/>
      <c r="E552" s="109"/>
      <c r="F552" s="109"/>
      <c r="G552" s="109"/>
      <c r="H552" s="109"/>
      <c r="I552" s="109"/>
      <c r="J552" s="109"/>
      <c r="K552" s="109"/>
      <c r="L552" s="109"/>
      <c r="M552" s="109"/>
      <c r="N552" s="109"/>
      <c r="O552" s="109"/>
      <c r="P552" s="109"/>
      <c r="Q552" s="109"/>
      <c r="R552" s="109"/>
      <c r="S552" s="109"/>
      <c r="T552" s="109"/>
      <c r="U552" s="109"/>
      <c r="V552" s="109"/>
      <c r="W552" s="109"/>
      <c r="X552" s="109"/>
      <c r="Y552" s="111">
        <f t="shared" si="8"/>
        <v>0</v>
      </c>
      <c r="Z552" s="101"/>
    </row>
    <row r="553" spans="1:26" ht="13.5" thickBot="1" x14ac:dyDescent="0.25">
      <c r="A553" s="89">
        <v>552</v>
      </c>
      <c r="B553" s="90" t="str">
        <f>IF(ISERROR(VLOOKUP(A553,Baukosten!$A$10:$F$1164,6,FALSE)),"",VLOOKUP(A553,Baukosten!$A$10:$F$1164,6,FALSE))</f>
        <v/>
      </c>
      <c r="C553" s="103" t="str">
        <f>IF(ISERROR(VLOOKUP(A553,Baukosten!$A$10:$F$1164,4,FALSE)),"",VLOOKUP(A553,Baukosten!$A$10:$F$1164,4,FALSE))</f>
        <v/>
      </c>
      <c r="D553" s="109"/>
      <c r="E553" s="109"/>
      <c r="F553" s="109"/>
      <c r="G553" s="109"/>
      <c r="H553" s="109"/>
      <c r="I553" s="109"/>
      <c r="J553" s="109"/>
      <c r="K553" s="109"/>
      <c r="L553" s="109"/>
      <c r="M553" s="109"/>
      <c r="N553" s="109"/>
      <c r="O553" s="109"/>
      <c r="P553" s="109"/>
      <c r="Q553" s="109"/>
      <c r="R553" s="109"/>
      <c r="S553" s="109"/>
      <c r="T553" s="109"/>
      <c r="U553" s="109"/>
      <c r="V553" s="109"/>
      <c r="W553" s="109"/>
      <c r="X553" s="109"/>
      <c r="Y553" s="111">
        <f t="shared" si="8"/>
        <v>0</v>
      </c>
      <c r="Z553" s="101"/>
    </row>
    <row r="554" spans="1:26" ht="13.5" thickBot="1" x14ac:dyDescent="0.25">
      <c r="A554" s="89">
        <v>553</v>
      </c>
      <c r="B554" s="90" t="str">
        <f>IF(ISERROR(VLOOKUP(A554,Baukosten!$A$10:$F$1164,6,FALSE)),"",VLOOKUP(A554,Baukosten!$A$10:$F$1164,6,FALSE))</f>
        <v/>
      </c>
      <c r="C554" s="103" t="str">
        <f>IF(ISERROR(VLOOKUP(A554,Baukosten!$A$10:$F$1164,4,FALSE)),"",VLOOKUP(A554,Baukosten!$A$10:$F$1164,4,FALSE))</f>
        <v/>
      </c>
      <c r="D554" s="109"/>
      <c r="E554" s="109"/>
      <c r="F554" s="109"/>
      <c r="G554" s="109"/>
      <c r="H554" s="109"/>
      <c r="I554" s="109"/>
      <c r="J554" s="109"/>
      <c r="K554" s="109"/>
      <c r="L554" s="109"/>
      <c r="M554" s="109"/>
      <c r="N554" s="109"/>
      <c r="O554" s="109"/>
      <c r="P554" s="109"/>
      <c r="Q554" s="109"/>
      <c r="R554" s="109"/>
      <c r="S554" s="109"/>
      <c r="T554" s="109"/>
      <c r="U554" s="109"/>
      <c r="V554" s="109"/>
      <c r="W554" s="109"/>
      <c r="X554" s="109"/>
      <c r="Y554" s="111">
        <f t="shared" si="8"/>
        <v>0</v>
      </c>
      <c r="Z554" s="101"/>
    </row>
    <row r="555" spans="1:26" ht="13.5" thickBot="1" x14ac:dyDescent="0.25">
      <c r="A555" s="89">
        <v>554</v>
      </c>
      <c r="B555" s="90" t="str">
        <f>IF(ISERROR(VLOOKUP(A555,Baukosten!$A$10:$F$1164,6,FALSE)),"",VLOOKUP(A555,Baukosten!$A$10:$F$1164,6,FALSE))</f>
        <v/>
      </c>
      <c r="C555" s="103" t="str">
        <f>IF(ISERROR(VLOOKUP(A555,Baukosten!$A$10:$F$1164,4,FALSE)),"",VLOOKUP(A555,Baukosten!$A$10:$F$1164,4,FALSE))</f>
        <v/>
      </c>
      <c r="D555" s="109"/>
      <c r="E555" s="109"/>
      <c r="F555" s="109"/>
      <c r="G555" s="109"/>
      <c r="H555" s="109"/>
      <c r="I555" s="109"/>
      <c r="J555" s="109"/>
      <c r="K555" s="109"/>
      <c r="L555" s="109"/>
      <c r="M555" s="109"/>
      <c r="N555" s="109"/>
      <c r="O555" s="109"/>
      <c r="P555" s="109"/>
      <c r="Q555" s="109"/>
      <c r="R555" s="109"/>
      <c r="S555" s="109"/>
      <c r="T555" s="109"/>
      <c r="U555" s="109"/>
      <c r="V555" s="109"/>
      <c r="W555" s="109"/>
      <c r="X555" s="109"/>
      <c r="Y555" s="111">
        <f t="shared" si="8"/>
        <v>0</v>
      </c>
      <c r="Z555" s="101"/>
    </row>
    <row r="556" spans="1:26" ht="13.5" thickBot="1" x14ac:dyDescent="0.25">
      <c r="A556" s="89">
        <v>555</v>
      </c>
      <c r="B556" s="90" t="str">
        <f>IF(ISERROR(VLOOKUP(A556,Baukosten!$A$10:$F$1164,6,FALSE)),"",VLOOKUP(A556,Baukosten!$A$10:$F$1164,6,FALSE))</f>
        <v/>
      </c>
      <c r="C556" s="103" t="str">
        <f>IF(ISERROR(VLOOKUP(A556,Baukosten!$A$10:$F$1164,4,FALSE)),"",VLOOKUP(A556,Baukosten!$A$10:$F$1164,4,FALSE))</f>
        <v/>
      </c>
      <c r="D556" s="109"/>
      <c r="E556" s="109"/>
      <c r="F556" s="109"/>
      <c r="G556" s="109"/>
      <c r="H556" s="109"/>
      <c r="I556" s="109"/>
      <c r="J556" s="109"/>
      <c r="K556" s="109"/>
      <c r="L556" s="109"/>
      <c r="M556" s="109"/>
      <c r="N556" s="109"/>
      <c r="O556" s="109"/>
      <c r="P556" s="109"/>
      <c r="Q556" s="109"/>
      <c r="R556" s="109"/>
      <c r="S556" s="109"/>
      <c r="T556" s="109"/>
      <c r="U556" s="109"/>
      <c r="V556" s="109"/>
      <c r="W556" s="109"/>
      <c r="X556" s="109"/>
      <c r="Y556" s="111">
        <f t="shared" si="8"/>
        <v>0</v>
      </c>
      <c r="Z556" s="101"/>
    </row>
    <row r="557" spans="1:26" ht="13.5" thickBot="1" x14ac:dyDescent="0.25">
      <c r="A557" s="89">
        <v>556</v>
      </c>
      <c r="B557" s="90" t="str">
        <f>IF(ISERROR(VLOOKUP(A557,Baukosten!$A$10:$F$1164,6,FALSE)),"",VLOOKUP(A557,Baukosten!$A$10:$F$1164,6,FALSE))</f>
        <v/>
      </c>
      <c r="C557" s="103" t="str">
        <f>IF(ISERROR(VLOOKUP(A557,Baukosten!$A$10:$F$1164,4,FALSE)),"",VLOOKUP(A557,Baukosten!$A$10:$F$1164,4,FALSE))</f>
        <v/>
      </c>
      <c r="D557" s="109"/>
      <c r="E557" s="109"/>
      <c r="F557" s="109"/>
      <c r="G557" s="109"/>
      <c r="H557" s="109"/>
      <c r="I557" s="109"/>
      <c r="J557" s="109"/>
      <c r="K557" s="109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9"/>
      <c r="Y557" s="111">
        <f t="shared" si="8"/>
        <v>0</v>
      </c>
      <c r="Z557" s="101"/>
    </row>
    <row r="558" spans="1:26" ht="13.5" thickBot="1" x14ac:dyDescent="0.25">
      <c r="A558" s="89">
        <v>557</v>
      </c>
      <c r="B558" s="90" t="str">
        <f>IF(ISERROR(VLOOKUP(A558,Baukosten!$A$10:$F$1164,6,FALSE)),"",VLOOKUP(A558,Baukosten!$A$10:$F$1164,6,FALSE))</f>
        <v/>
      </c>
      <c r="C558" s="103" t="str">
        <f>IF(ISERROR(VLOOKUP(A558,Baukosten!$A$10:$F$1164,4,FALSE)),"",VLOOKUP(A558,Baukosten!$A$10:$F$1164,4,FALSE))</f>
        <v/>
      </c>
      <c r="D558" s="109"/>
      <c r="E558" s="109"/>
      <c r="F558" s="109"/>
      <c r="G558" s="109"/>
      <c r="H558" s="109"/>
      <c r="I558" s="109"/>
      <c r="J558" s="109"/>
      <c r="K558" s="109"/>
      <c r="L558" s="109"/>
      <c r="M558" s="109"/>
      <c r="N558" s="109"/>
      <c r="O558" s="109"/>
      <c r="P558" s="109"/>
      <c r="Q558" s="109"/>
      <c r="R558" s="109"/>
      <c r="S558" s="109"/>
      <c r="T558" s="109"/>
      <c r="U558" s="109"/>
      <c r="V558" s="109"/>
      <c r="W558" s="109"/>
      <c r="X558" s="109"/>
      <c r="Y558" s="111">
        <f t="shared" si="8"/>
        <v>0</v>
      </c>
      <c r="Z558" s="101"/>
    </row>
    <row r="559" spans="1:26" ht="13.5" thickBot="1" x14ac:dyDescent="0.25">
      <c r="A559" s="89">
        <v>558</v>
      </c>
      <c r="B559" s="90" t="str">
        <f>IF(ISERROR(VLOOKUP(A559,Baukosten!$A$10:$F$1164,6,FALSE)),"",VLOOKUP(A559,Baukosten!$A$10:$F$1164,6,FALSE))</f>
        <v/>
      </c>
      <c r="C559" s="103" t="str">
        <f>IF(ISERROR(VLOOKUP(A559,Baukosten!$A$10:$F$1164,4,FALSE)),"",VLOOKUP(A559,Baukosten!$A$10:$F$1164,4,FALSE))</f>
        <v/>
      </c>
      <c r="D559" s="109"/>
      <c r="E559" s="109"/>
      <c r="F559" s="109"/>
      <c r="G559" s="109"/>
      <c r="H559" s="109"/>
      <c r="I559" s="109"/>
      <c r="J559" s="109"/>
      <c r="K559" s="109"/>
      <c r="L559" s="109"/>
      <c r="M559" s="109"/>
      <c r="N559" s="109"/>
      <c r="O559" s="109"/>
      <c r="P559" s="109"/>
      <c r="Q559" s="109"/>
      <c r="R559" s="109"/>
      <c r="S559" s="109"/>
      <c r="T559" s="109"/>
      <c r="U559" s="109"/>
      <c r="V559" s="109"/>
      <c r="W559" s="109"/>
      <c r="X559" s="109"/>
      <c r="Y559" s="111">
        <f t="shared" si="8"/>
        <v>0</v>
      </c>
      <c r="Z559" s="101"/>
    </row>
    <row r="560" spans="1:26" ht="13.5" thickBot="1" x14ac:dyDescent="0.25">
      <c r="A560" s="89">
        <v>559</v>
      </c>
      <c r="B560" s="90" t="str">
        <f>IF(ISERROR(VLOOKUP(A560,Baukosten!$A$10:$F$1164,6,FALSE)),"",VLOOKUP(A560,Baukosten!$A$10:$F$1164,6,FALSE))</f>
        <v/>
      </c>
      <c r="C560" s="103" t="str">
        <f>IF(ISERROR(VLOOKUP(A560,Baukosten!$A$10:$F$1164,4,FALSE)),"",VLOOKUP(A560,Baukosten!$A$10:$F$1164,4,FALSE))</f>
        <v/>
      </c>
      <c r="D560" s="109"/>
      <c r="E560" s="109"/>
      <c r="F560" s="109"/>
      <c r="G560" s="109"/>
      <c r="H560" s="109"/>
      <c r="I560" s="109"/>
      <c r="J560" s="109"/>
      <c r="K560" s="109"/>
      <c r="L560" s="109"/>
      <c r="M560" s="109"/>
      <c r="N560" s="109"/>
      <c r="O560" s="109"/>
      <c r="P560" s="109"/>
      <c r="Q560" s="109"/>
      <c r="R560" s="109"/>
      <c r="S560" s="109"/>
      <c r="T560" s="109"/>
      <c r="U560" s="109"/>
      <c r="V560" s="109"/>
      <c r="W560" s="109"/>
      <c r="X560" s="109"/>
      <c r="Y560" s="111">
        <f t="shared" si="8"/>
        <v>0</v>
      </c>
      <c r="Z560" s="101"/>
    </row>
    <row r="561" spans="1:26" ht="13.5" thickBot="1" x14ac:dyDescent="0.25">
      <c r="A561" s="89">
        <v>560</v>
      </c>
      <c r="B561" s="90" t="str">
        <f>IF(ISERROR(VLOOKUP(A561,Baukosten!$A$10:$F$1164,6,FALSE)),"",VLOOKUP(A561,Baukosten!$A$10:$F$1164,6,FALSE))</f>
        <v/>
      </c>
      <c r="C561" s="103" t="str">
        <f>IF(ISERROR(VLOOKUP(A561,Baukosten!$A$10:$F$1164,4,FALSE)),"",VLOOKUP(A561,Baukosten!$A$10:$F$1164,4,FALSE))</f>
        <v/>
      </c>
      <c r="D561" s="109"/>
      <c r="E561" s="109"/>
      <c r="F561" s="109"/>
      <c r="G561" s="109"/>
      <c r="H561" s="109"/>
      <c r="I561" s="109"/>
      <c r="J561" s="109"/>
      <c r="K561" s="109"/>
      <c r="L561" s="109"/>
      <c r="M561" s="109"/>
      <c r="N561" s="109"/>
      <c r="O561" s="109"/>
      <c r="P561" s="109"/>
      <c r="Q561" s="109"/>
      <c r="R561" s="109"/>
      <c r="S561" s="109"/>
      <c r="T561" s="109"/>
      <c r="U561" s="109"/>
      <c r="V561" s="109"/>
      <c r="W561" s="109"/>
      <c r="X561" s="109"/>
      <c r="Y561" s="111">
        <f t="shared" si="8"/>
        <v>0</v>
      </c>
      <c r="Z561" s="101"/>
    </row>
    <row r="562" spans="1:26" ht="13.5" thickBot="1" x14ac:dyDescent="0.25">
      <c r="A562" s="89">
        <v>561</v>
      </c>
      <c r="B562" s="90" t="str">
        <f>IF(ISERROR(VLOOKUP(A562,Baukosten!$A$10:$F$1164,6,FALSE)),"",VLOOKUP(A562,Baukosten!$A$10:$F$1164,6,FALSE))</f>
        <v/>
      </c>
      <c r="C562" s="103" t="str">
        <f>IF(ISERROR(VLOOKUP(A562,Baukosten!$A$10:$F$1164,4,FALSE)),"",VLOOKUP(A562,Baukosten!$A$10:$F$1164,4,FALSE))</f>
        <v/>
      </c>
      <c r="D562" s="109"/>
      <c r="E562" s="109"/>
      <c r="F562" s="109"/>
      <c r="G562" s="109"/>
      <c r="H562" s="109"/>
      <c r="I562" s="109"/>
      <c r="J562" s="109"/>
      <c r="K562" s="109"/>
      <c r="L562" s="109"/>
      <c r="M562" s="109"/>
      <c r="N562" s="109"/>
      <c r="O562" s="109"/>
      <c r="P562" s="109"/>
      <c r="Q562" s="109"/>
      <c r="R562" s="109"/>
      <c r="S562" s="109"/>
      <c r="T562" s="109"/>
      <c r="U562" s="109"/>
      <c r="V562" s="109"/>
      <c r="W562" s="109"/>
      <c r="X562" s="109"/>
      <c r="Y562" s="111">
        <f t="shared" si="8"/>
        <v>0</v>
      </c>
      <c r="Z562" s="101"/>
    </row>
    <row r="563" spans="1:26" ht="13.5" thickBot="1" x14ac:dyDescent="0.25">
      <c r="A563" s="89">
        <v>562</v>
      </c>
      <c r="B563" s="90" t="str">
        <f>IF(ISERROR(VLOOKUP(A563,Baukosten!$A$10:$F$1164,6,FALSE)),"",VLOOKUP(A563,Baukosten!$A$10:$F$1164,6,FALSE))</f>
        <v/>
      </c>
      <c r="C563" s="103" t="str">
        <f>IF(ISERROR(VLOOKUP(A563,Baukosten!$A$10:$F$1164,4,FALSE)),"",VLOOKUP(A563,Baukosten!$A$10:$F$1164,4,FALSE))</f>
        <v/>
      </c>
      <c r="D563" s="109"/>
      <c r="E563" s="109"/>
      <c r="F563" s="109"/>
      <c r="G563" s="109"/>
      <c r="H563" s="109"/>
      <c r="I563" s="109"/>
      <c r="J563" s="109"/>
      <c r="K563" s="109"/>
      <c r="L563" s="109"/>
      <c r="M563" s="109"/>
      <c r="N563" s="109"/>
      <c r="O563" s="109"/>
      <c r="P563" s="109"/>
      <c r="Q563" s="109"/>
      <c r="R563" s="109"/>
      <c r="S563" s="109"/>
      <c r="T563" s="109"/>
      <c r="U563" s="109"/>
      <c r="V563" s="109"/>
      <c r="W563" s="109"/>
      <c r="X563" s="109"/>
      <c r="Y563" s="111">
        <f t="shared" si="8"/>
        <v>0</v>
      </c>
      <c r="Z563" s="101"/>
    </row>
    <row r="564" spans="1:26" ht="13.5" thickBot="1" x14ac:dyDescent="0.25">
      <c r="A564" s="89">
        <v>563</v>
      </c>
      <c r="B564" s="90" t="str">
        <f>IF(ISERROR(VLOOKUP(A564,Baukosten!$A$10:$F$1164,6,FALSE)),"",VLOOKUP(A564,Baukosten!$A$10:$F$1164,6,FALSE))</f>
        <v/>
      </c>
      <c r="C564" s="103" t="str">
        <f>IF(ISERROR(VLOOKUP(A564,Baukosten!$A$10:$F$1164,4,FALSE)),"",VLOOKUP(A564,Baukosten!$A$10:$F$1164,4,FALSE))</f>
        <v/>
      </c>
      <c r="D564" s="109"/>
      <c r="E564" s="109"/>
      <c r="F564" s="109"/>
      <c r="G564" s="109"/>
      <c r="H564" s="109"/>
      <c r="I564" s="109"/>
      <c r="J564" s="109"/>
      <c r="K564" s="109"/>
      <c r="L564" s="109"/>
      <c r="M564" s="109"/>
      <c r="N564" s="109"/>
      <c r="O564" s="109"/>
      <c r="P564" s="109"/>
      <c r="Q564" s="109"/>
      <c r="R564" s="109"/>
      <c r="S564" s="109"/>
      <c r="T564" s="109"/>
      <c r="U564" s="109"/>
      <c r="V564" s="109"/>
      <c r="W564" s="109"/>
      <c r="X564" s="109"/>
      <c r="Y564" s="111">
        <f t="shared" si="8"/>
        <v>0</v>
      </c>
      <c r="Z564" s="101"/>
    </row>
    <row r="565" spans="1:26" ht="13.5" thickBot="1" x14ac:dyDescent="0.25">
      <c r="A565" s="89">
        <v>564</v>
      </c>
      <c r="B565" s="90" t="str">
        <f>IF(ISERROR(VLOOKUP(A565,Baukosten!$A$10:$F$1164,6,FALSE)),"",VLOOKUP(A565,Baukosten!$A$10:$F$1164,6,FALSE))</f>
        <v/>
      </c>
      <c r="C565" s="103" t="str">
        <f>IF(ISERROR(VLOOKUP(A565,Baukosten!$A$10:$F$1164,4,FALSE)),"",VLOOKUP(A565,Baukosten!$A$10:$F$1164,4,FALSE))</f>
        <v/>
      </c>
      <c r="D565" s="109"/>
      <c r="E565" s="109"/>
      <c r="F565" s="109"/>
      <c r="G565" s="109"/>
      <c r="H565" s="109"/>
      <c r="I565" s="109"/>
      <c r="J565" s="109"/>
      <c r="K565" s="109"/>
      <c r="L565" s="109"/>
      <c r="M565" s="109"/>
      <c r="N565" s="109"/>
      <c r="O565" s="109"/>
      <c r="P565" s="109"/>
      <c r="Q565" s="109"/>
      <c r="R565" s="109"/>
      <c r="S565" s="109"/>
      <c r="T565" s="109"/>
      <c r="U565" s="109"/>
      <c r="V565" s="109"/>
      <c r="W565" s="109"/>
      <c r="X565" s="109"/>
      <c r="Y565" s="111">
        <f t="shared" si="8"/>
        <v>0</v>
      </c>
      <c r="Z565" s="101"/>
    </row>
    <row r="566" spans="1:26" ht="13.5" thickBot="1" x14ac:dyDescent="0.25">
      <c r="A566" s="89">
        <v>565</v>
      </c>
      <c r="B566" s="90" t="str">
        <f>IF(ISERROR(VLOOKUP(A566,Baukosten!$A$10:$F$1164,6,FALSE)),"",VLOOKUP(A566,Baukosten!$A$10:$F$1164,6,FALSE))</f>
        <v/>
      </c>
      <c r="C566" s="103" t="str">
        <f>IF(ISERROR(VLOOKUP(A566,Baukosten!$A$10:$F$1164,4,FALSE)),"",VLOOKUP(A566,Baukosten!$A$10:$F$1164,4,FALSE))</f>
        <v/>
      </c>
      <c r="D566" s="109"/>
      <c r="E566" s="109"/>
      <c r="F566" s="109"/>
      <c r="G566" s="109"/>
      <c r="H566" s="109"/>
      <c r="I566" s="109"/>
      <c r="J566" s="109"/>
      <c r="K566" s="109"/>
      <c r="L566" s="109"/>
      <c r="M566" s="109"/>
      <c r="N566" s="109"/>
      <c r="O566" s="109"/>
      <c r="P566" s="109"/>
      <c r="Q566" s="109"/>
      <c r="R566" s="109"/>
      <c r="S566" s="109"/>
      <c r="T566" s="109"/>
      <c r="U566" s="109"/>
      <c r="V566" s="109"/>
      <c r="W566" s="109"/>
      <c r="X566" s="109"/>
      <c r="Y566" s="111">
        <f t="shared" si="8"/>
        <v>0</v>
      </c>
      <c r="Z566" s="101"/>
    </row>
    <row r="567" spans="1:26" ht="13.5" thickBot="1" x14ac:dyDescent="0.25">
      <c r="A567" s="89">
        <v>566</v>
      </c>
      <c r="B567" s="90" t="str">
        <f>IF(ISERROR(VLOOKUP(A567,Baukosten!$A$10:$F$1164,6,FALSE)),"",VLOOKUP(A567,Baukosten!$A$10:$F$1164,6,FALSE))</f>
        <v/>
      </c>
      <c r="C567" s="103" t="str">
        <f>IF(ISERROR(VLOOKUP(A567,Baukosten!$A$10:$F$1164,4,FALSE)),"",VLOOKUP(A567,Baukosten!$A$10:$F$1164,4,FALSE))</f>
        <v/>
      </c>
      <c r="D567" s="109"/>
      <c r="E567" s="109"/>
      <c r="F567" s="109"/>
      <c r="G567" s="109"/>
      <c r="H567" s="109"/>
      <c r="I567" s="109"/>
      <c r="J567" s="109"/>
      <c r="K567" s="109"/>
      <c r="L567" s="109"/>
      <c r="M567" s="109"/>
      <c r="N567" s="109"/>
      <c r="O567" s="109"/>
      <c r="P567" s="109"/>
      <c r="Q567" s="109"/>
      <c r="R567" s="109"/>
      <c r="S567" s="109"/>
      <c r="T567" s="109"/>
      <c r="U567" s="109"/>
      <c r="V567" s="109"/>
      <c r="W567" s="109"/>
      <c r="X567" s="109"/>
      <c r="Y567" s="111">
        <f t="shared" si="8"/>
        <v>0</v>
      </c>
      <c r="Z567" s="101"/>
    </row>
    <row r="568" spans="1:26" ht="13.5" thickBot="1" x14ac:dyDescent="0.25">
      <c r="A568" s="89">
        <v>567</v>
      </c>
      <c r="B568" s="90" t="str">
        <f>IF(ISERROR(VLOOKUP(A568,Baukosten!$A$10:$F$1164,6,FALSE)),"",VLOOKUP(A568,Baukosten!$A$10:$F$1164,6,FALSE))</f>
        <v/>
      </c>
      <c r="C568" s="103" t="str">
        <f>IF(ISERROR(VLOOKUP(A568,Baukosten!$A$10:$F$1164,4,FALSE)),"",VLOOKUP(A568,Baukosten!$A$10:$F$1164,4,FALSE))</f>
        <v/>
      </c>
      <c r="D568" s="109"/>
      <c r="E568" s="109"/>
      <c r="F568" s="109"/>
      <c r="G568" s="109"/>
      <c r="H568" s="109"/>
      <c r="I568" s="109"/>
      <c r="J568" s="109"/>
      <c r="K568" s="109"/>
      <c r="L568" s="109"/>
      <c r="M568" s="109"/>
      <c r="N568" s="109"/>
      <c r="O568" s="109"/>
      <c r="P568" s="109"/>
      <c r="Q568" s="109"/>
      <c r="R568" s="109"/>
      <c r="S568" s="109"/>
      <c r="T568" s="109"/>
      <c r="U568" s="109"/>
      <c r="V568" s="109"/>
      <c r="W568" s="109"/>
      <c r="X568" s="109"/>
      <c r="Y568" s="111">
        <f t="shared" si="8"/>
        <v>0</v>
      </c>
      <c r="Z568" s="101"/>
    </row>
    <row r="569" spans="1:26" ht="13.5" thickBot="1" x14ac:dyDescent="0.25">
      <c r="A569" s="89">
        <v>568</v>
      </c>
      <c r="B569" s="90" t="str">
        <f>IF(ISERROR(VLOOKUP(A569,Baukosten!$A$10:$F$1164,6,FALSE)),"",VLOOKUP(A569,Baukosten!$A$10:$F$1164,6,FALSE))</f>
        <v/>
      </c>
      <c r="C569" s="103" t="str">
        <f>IF(ISERROR(VLOOKUP(A569,Baukosten!$A$10:$F$1164,4,FALSE)),"",VLOOKUP(A569,Baukosten!$A$10:$F$1164,4,FALSE))</f>
        <v/>
      </c>
      <c r="D569" s="109"/>
      <c r="E569" s="109"/>
      <c r="F569" s="109"/>
      <c r="G569" s="109"/>
      <c r="H569" s="109"/>
      <c r="I569" s="109"/>
      <c r="J569" s="109"/>
      <c r="K569" s="109"/>
      <c r="L569" s="109"/>
      <c r="M569" s="109"/>
      <c r="N569" s="109"/>
      <c r="O569" s="109"/>
      <c r="P569" s="109"/>
      <c r="Q569" s="109"/>
      <c r="R569" s="109"/>
      <c r="S569" s="109"/>
      <c r="T569" s="109"/>
      <c r="U569" s="109"/>
      <c r="V569" s="109"/>
      <c r="W569" s="109"/>
      <c r="X569" s="109"/>
      <c r="Y569" s="111">
        <f t="shared" si="8"/>
        <v>0</v>
      </c>
      <c r="Z569" s="101"/>
    </row>
    <row r="570" spans="1:26" ht="13.5" thickBot="1" x14ac:dyDescent="0.25">
      <c r="A570" s="89">
        <v>569</v>
      </c>
      <c r="B570" s="90" t="str">
        <f>IF(ISERROR(VLOOKUP(A570,Baukosten!$A$10:$F$1164,6,FALSE)),"",VLOOKUP(A570,Baukosten!$A$10:$F$1164,6,FALSE))</f>
        <v/>
      </c>
      <c r="C570" s="103" t="str">
        <f>IF(ISERROR(VLOOKUP(A570,Baukosten!$A$10:$F$1164,4,FALSE)),"",VLOOKUP(A570,Baukosten!$A$10:$F$1164,4,FALSE))</f>
        <v/>
      </c>
      <c r="D570" s="109"/>
      <c r="E570" s="109"/>
      <c r="F570" s="109"/>
      <c r="G570" s="109"/>
      <c r="H570" s="109"/>
      <c r="I570" s="109"/>
      <c r="J570" s="109"/>
      <c r="K570" s="109"/>
      <c r="L570" s="109"/>
      <c r="M570" s="109"/>
      <c r="N570" s="109"/>
      <c r="O570" s="109"/>
      <c r="P570" s="109"/>
      <c r="Q570" s="109"/>
      <c r="R570" s="109"/>
      <c r="S570" s="109"/>
      <c r="T570" s="109"/>
      <c r="U570" s="109"/>
      <c r="V570" s="109"/>
      <c r="W570" s="109"/>
      <c r="X570" s="109"/>
      <c r="Y570" s="111">
        <f t="shared" si="8"/>
        <v>0</v>
      </c>
      <c r="Z570" s="101"/>
    </row>
    <row r="571" spans="1:26" ht="13.5" thickBot="1" x14ac:dyDescent="0.25">
      <c r="A571" s="89">
        <v>570</v>
      </c>
      <c r="B571" s="90" t="str">
        <f>IF(ISERROR(VLOOKUP(A571,Baukosten!$A$10:$F$1164,6,FALSE)),"",VLOOKUP(A571,Baukosten!$A$10:$F$1164,6,FALSE))</f>
        <v/>
      </c>
      <c r="C571" s="103" t="str">
        <f>IF(ISERROR(VLOOKUP(A571,Baukosten!$A$10:$F$1164,4,FALSE)),"",VLOOKUP(A571,Baukosten!$A$10:$F$1164,4,FALSE))</f>
        <v/>
      </c>
      <c r="D571" s="109"/>
      <c r="E571" s="109"/>
      <c r="F571" s="109"/>
      <c r="G571" s="109"/>
      <c r="H571" s="109"/>
      <c r="I571" s="109"/>
      <c r="J571" s="109"/>
      <c r="K571" s="109"/>
      <c r="L571" s="109"/>
      <c r="M571" s="109"/>
      <c r="N571" s="109"/>
      <c r="O571" s="109"/>
      <c r="P571" s="109"/>
      <c r="Q571" s="109"/>
      <c r="R571" s="109"/>
      <c r="S571" s="109"/>
      <c r="T571" s="109"/>
      <c r="U571" s="109"/>
      <c r="V571" s="109"/>
      <c r="W571" s="109"/>
      <c r="X571" s="109"/>
      <c r="Y571" s="111">
        <f t="shared" si="8"/>
        <v>0</v>
      </c>
      <c r="Z571" s="101"/>
    </row>
    <row r="572" spans="1:26" ht="13.5" thickBot="1" x14ac:dyDescent="0.25">
      <c r="A572" s="89">
        <v>571</v>
      </c>
      <c r="B572" s="90" t="str">
        <f>IF(ISERROR(VLOOKUP(A572,Baukosten!$A$10:$F$1164,6,FALSE)),"",VLOOKUP(A572,Baukosten!$A$10:$F$1164,6,FALSE))</f>
        <v/>
      </c>
      <c r="C572" s="103" t="str">
        <f>IF(ISERROR(VLOOKUP(A572,Baukosten!$A$10:$F$1164,4,FALSE)),"",VLOOKUP(A572,Baukosten!$A$10:$F$1164,4,FALSE))</f>
        <v/>
      </c>
      <c r="D572" s="109"/>
      <c r="E572" s="109"/>
      <c r="F572" s="109"/>
      <c r="G572" s="109"/>
      <c r="H572" s="109"/>
      <c r="I572" s="109"/>
      <c r="J572" s="109"/>
      <c r="K572" s="109"/>
      <c r="L572" s="109"/>
      <c r="M572" s="109"/>
      <c r="N572" s="109"/>
      <c r="O572" s="109"/>
      <c r="P572" s="109"/>
      <c r="Q572" s="109"/>
      <c r="R572" s="109"/>
      <c r="S572" s="109"/>
      <c r="T572" s="109"/>
      <c r="U572" s="109"/>
      <c r="V572" s="109"/>
      <c r="W572" s="109"/>
      <c r="X572" s="109"/>
      <c r="Y572" s="111">
        <f t="shared" si="8"/>
        <v>0</v>
      </c>
      <c r="Z572" s="101"/>
    </row>
    <row r="573" spans="1:26" ht="13.5" thickBot="1" x14ac:dyDescent="0.25">
      <c r="A573" s="89">
        <v>572</v>
      </c>
      <c r="B573" s="90" t="str">
        <f>IF(ISERROR(VLOOKUP(A573,Baukosten!$A$10:$F$1164,6,FALSE)),"",VLOOKUP(A573,Baukosten!$A$10:$F$1164,6,FALSE))</f>
        <v/>
      </c>
      <c r="C573" s="103" t="str">
        <f>IF(ISERROR(VLOOKUP(A573,Baukosten!$A$10:$F$1164,4,FALSE)),"",VLOOKUP(A573,Baukosten!$A$10:$F$1164,4,FALSE))</f>
        <v/>
      </c>
      <c r="D573" s="109"/>
      <c r="E573" s="109"/>
      <c r="F573" s="109"/>
      <c r="G573" s="109"/>
      <c r="H573" s="109"/>
      <c r="I573" s="109"/>
      <c r="J573" s="109"/>
      <c r="K573" s="109"/>
      <c r="L573" s="109"/>
      <c r="M573" s="109"/>
      <c r="N573" s="109"/>
      <c r="O573" s="109"/>
      <c r="P573" s="109"/>
      <c r="Q573" s="109"/>
      <c r="R573" s="109"/>
      <c r="S573" s="109"/>
      <c r="T573" s="109"/>
      <c r="U573" s="109"/>
      <c r="V573" s="109"/>
      <c r="W573" s="109"/>
      <c r="X573" s="109"/>
      <c r="Y573" s="111">
        <f t="shared" si="8"/>
        <v>0</v>
      </c>
      <c r="Z573" s="101"/>
    </row>
    <row r="574" spans="1:26" ht="13.5" thickBot="1" x14ac:dyDescent="0.25">
      <c r="A574" s="89">
        <v>573</v>
      </c>
      <c r="B574" s="90" t="str">
        <f>IF(ISERROR(VLOOKUP(A574,Baukosten!$A$10:$F$1164,6,FALSE)),"",VLOOKUP(A574,Baukosten!$A$10:$F$1164,6,FALSE))</f>
        <v/>
      </c>
      <c r="C574" s="103" t="str">
        <f>IF(ISERROR(VLOOKUP(A574,Baukosten!$A$10:$F$1164,4,FALSE)),"",VLOOKUP(A574,Baukosten!$A$10:$F$1164,4,FALSE))</f>
        <v/>
      </c>
      <c r="D574" s="109"/>
      <c r="E574" s="109"/>
      <c r="F574" s="109"/>
      <c r="G574" s="109"/>
      <c r="H574" s="109"/>
      <c r="I574" s="109"/>
      <c r="J574" s="109"/>
      <c r="K574" s="109"/>
      <c r="L574" s="109"/>
      <c r="M574" s="109"/>
      <c r="N574" s="109"/>
      <c r="O574" s="109"/>
      <c r="P574" s="109"/>
      <c r="Q574" s="109"/>
      <c r="R574" s="109"/>
      <c r="S574" s="109"/>
      <c r="T574" s="109"/>
      <c r="U574" s="109"/>
      <c r="V574" s="109"/>
      <c r="W574" s="109"/>
      <c r="X574" s="109"/>
      <c r="Y574" s="111">
        <f t="shared" si="8"/>
        <v>0</v>
      </c>
      <c r="Z574" s="101"/>
    </row>
    <row r="575" spans="1:26" ht="13.5" thickBot="1" x14ac:dyDescent="0.25">
      <c r="A575" s="89">
        <v>574</v>
      </c>
      <c r="B575" s="90" t="str">
        <f>IF(ISERROR(VLOOKUP(A575,Baukosten!$A$10:$F$1164,6,FALSE)),"",VLOOKUP(A575,Baukosten!$A$10:$F$1164,6,FALSE))</f>
        <v/>
      </c>
      <c r="C575" s="103" t="str">
        <f>IF(ISERROR(VLOOKUP(A575,Baukosten!$A$10:$F$1164,4,FALSE)),"",VLOOKUP(A575,Baukosten!$A$10:$F$1164,4,FALSE))</f>
        <v/>
      </c>
      <c r="D575" s="109"/>
      <c r="E575" s="109"/>
      <c r="F575" s="109"/>
      <c r="G575" s="109"/>
      <c r="H575" s="109"/>
      <c r="I575" s="109"/>
      <c r="J575" s="109"/>
      <c r="K575" s="109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9"/>
      <c r="Y575" s="111">
        <f t="shared" si="8"/>
        <v>0</v>
      </c>
      <c r="Z575" s="101"/>
    </row>
    <row r="576" spans="1:26" ht="13.5" thickBot="1" x14ac:dyDescent="0.25">
      <c r="A576" s="89">
        <v>575</v>
      </c>
      <c r="B576" s="90" t="str">
        <f>IF(ISERROR(VLOOKUP(A576,Baukosten!$A$10:$F$1164,6,FALSE)),"",VLOOKUP(A576,Baukosten!$A$10:$F$1164,6,FALSE))</f>
        <v/>
      </c>
      <c r="C576" s="103" t="str">
        <f>IF(ISERROR(VLOOKUP(A576,Baukosten!$A$10:$F$1164,4,FALSE)),"",VLOOKUP(A576,Baukosten!$A$10:$F$1164,4,FALSE))</f>
        <v/>
      </c>
      <c r="D576" s="109"/>
      <c r="E576" s="109"/>
      <c r="F576" s="109"/>
      <c r="G576" s="109"/>
      <c r="H576" s="109"/>
      <c r="I576" s="109"/>
      <c r="J576" s="109"/>
      <c r="K576" s="109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9"/>
      <c r="Y576" s="111">
        <f t="shared" si="8"/>
        <v>0</v>
      </c>
      <c r="Z576" s="101"/>
    </row>
    <row r="577" spans="1:26" ht="13.5" thickBot="1" x14ac:dyDescent="0.25">
      <c r="A577" s="89">
        <v>576</v>
      </c>
      <c r="B577" s="90" t="str">
        <f>IF(ISERROR(VLOOKUP(A577,Baukosten!$A$10:$F$1164,6,FALSE)),"",VLOOKUP(A577,Baukosten!$A$10:$F$1164,6,FALSE))</f>
        <v/>
      </c>
      <c r="C577" s="103" t="str">
        <f>IF(ISERROR(VLOOKUP(A577,Baukosten!$A$10:$F$1164,4,FALSE)),"",VLOOKUP(A577,Baukosten!$A$10:$F$1164,4,FALSE))</f>
        <v/>
      </c>
      <c r="D577" s="109"/>
      <c r="E577" s="109"/>
      <c r="F577" s="109"/>
      <c r="G577" s="109"/>
      <c r="H577" s="109"/>
      <c r="I577" s="109"/>
      <c r="J577" s="109"/>
      <c r="K577" s="109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9"/>
      <c r="Y577" s="111">
        <f t="shared" si="8"/>
        <v>0</v>
      </c>
      <c r="Z577" s="101"/>
    </row>
    <row r="578" spans="1:26" ht="13.5" thickBot="1" x14ac:dyDescent="0.25">
      <c r="A578" s="89">
        <v>577</v>
      </c>
      <c r="B578" s="90" t="str">
        <f>IF(ISERROR(VLOOKUP(A578,Baukosten!$A$10:$F$1164,6,FALSE)),"",VLOOKUP(A578,Baukosten!$A$10:$F$1164,6,FALSE))</f>
        <v/>
      </c>
      <c r="C578" s="103" t="str">
        <f>IF(ISERROR(VLOOKUP(A578,Baukosten!$A$10:$F$1164,4,FALSE)),"",VLOOKUP(A578,Baukosten!$A$10:$F$1164,4,FALSE))</f>
        <v/>
      </c>
      <c r="D578" s="109"/>
      <c r="E578" s="109"/>
      <c r="F578" s="109"/>
      <c r="G578" s="109"/>
      <c r="H578" s="109"/>
      <c r="I578" s="109"/>
      <c r="J578" s="109"/>
      <c r="K578" s="109"/>
      <c r="L578" s="109"/>
      <c r="M578" s="109"/>
      <c r="N578" s="109"/>
      <c r="O578" s="109"/>
      <c r="P578" s="109"/>
      <c r="Q578" s="109"/>
      <c r="R578" s="109"/>
      <c r="S578" s="109"/>
      <c r="T578" s="109"/>
      <c r="U578" s="109"/>
      <c r="V578" s="109"/>
      <c r="W578" s="109"/>
      <c r="X578" s="109"/>
      <c r="Y578" s="111">
        <f t="shared" si="8"/>
        <v>0</v>
      </c>
      <c r="Z578" s="101"/>
    </row>
    <row r="579" spans="1:26" ht="13.5" thickBot="1" x14ac:dyDescent="0.25">
      <c r="A579" s="89">
        <v>578</v>
      </c>
      <c r="B579" s="90" t="str">
        <f>IF(ISERROR(VLOOKUP(A579,Baukosten!$A$10:$F$1164,6,FALSE)),"",VLOOKUP(A579,Baukosten!$A$10:$F$1164,6,FALSE))</f>
        <v/>
      </c>
      <c r="C579" s="103" t="str">
        <f>IF(ISERROR(VLOOKUP(A579,Baukosten!$A$10:$F$1164,4,FALSE)),"",VLOOKUP(A579,Baukosten!$A$10:$F$1164,4,FALSE))</f>
        <v/>
      </c>
      <c r="D579" s="109"/>
      <c r="E579" s="109"/>
      <c r="F579" s="109"/>
      <c r="G579" s="109"/>
      <c r="H579" s="109"/>
      <c r="I579" s="109"/>
      <c r="J579" s="109"/>
      <c r="K579" s="109"/>
      <c r="L579" s="109"/>
      <c r="M579" s="109"/>
      <c r="N579" s="109"/>
      <c r="O579" s="109"/>
      <c r="P579" s="109"/>
      <c r="Q579" s="109"/>
      <c r="R579" s="109"/>
      <c r="S579" s="109"/>
      <c r="T579" s="109"/>
      <c r="U579" s="109"/>
      <c r="V579" s="109"/>
      <c r="W579" s="109"/>
      <c r="X579" s="109"/>
      <c r="Y579" s="111">
        <f t="shared" ref="Y579:Y642" si="9">SUM(D579:X579)</f>
        <v>0</v>
      </c>
      <c r="Z579" s="101"/>
    </row>
    <row r="580" spans="1:26" ht="13.5" thickBot="1" x14ac:dyDescent="0.25">
      <c r="A580" s="89">
        <v>579</v>
      </c>
      <c r="B580" s="90" t="str">
        <f>IF(ISERROR(VLOOKUP(A580,Baukosten!$A$10:$F$1164,6,FALSE)),"",VLOOKUP(A580,Baukosten!$A$10:$F$1164,6,FALSE))</f>
        <v/>
      </c>
      <c r="C580" s="103" t="str">
        <f>IF(ISERROR(VLOOKUP(A580,Baukosten!$A$10:$F$1164,4,FALSE)),"",VLOOKUP(A580,Baukosten!$A$10:$F$1164,4,FALSE))</f>
        <v/>
      </c>
      <c r="D580" s="109"/>
      <c r="E580" s="109"/>
      <c r="F580" s="109"/>
      <c r="G580" s="109"/>
      <c r="H580" s="109"/>
      <c r="I580" s="109"/>
      <c r="J580" s="109"/>
      <c r="K580" s="109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9"/>
      <c r="Y580" s="111">
        <f t="shared" si="9"/>
        <v>0</v>
      </c>
      <c r="Z580" s="101"/>
    </row>
    <row r="581" spans="1:26" ht="13.5" thickBot="1" x14ac:dyDescent="0.25">
      <c r="A581" s="89">
        <v>580</v>
      </c>
      <c r="B581" s="90" t="str">
        <f>IF(ISERROR(VLOOKUP(A581,Baukosten!$A$10:$F$1164,6,FALSE)),"",VLOOKUP(A581,Baukosten!$A$10:$F$1164,6,FALSE))</f>
        <v/>
      </c>
      <c r="C581" s="103" t="str">
        <f>IF(ISERROR(VLOOKUP(A581,Baukosten!$A$10:$F$1164,4,FALSE)),"",VLOOKUP(A581,Baukosten!$A$10:$F$1164,4,FALSE))</f>
        <v/>
      </c>
      <c r="D581" s="109"/>
      <c r="E581" s="109"/>
      <c r="F581" s="109"/>
      <c r="G581" s="109"/>
      <c r="H581" s="109"/>
      <c r="I581" s="109"/>
      <c r="J581" s="109"/>
      <c r="K581" s="109"/>
      <c r="L581" s="109"/>
      <c r="M581" s="109"/>
      <c r="N581" s="109"/>
      <c r="O581" s="109"/>
      <c r="P581" s="109"/>
      <c r="Q581" s="109"/>
      <c r="R581" s="109"/>
      <c r="S581" s="109"/>
      <c r="T581" s="109"/>
      <c r="U581" s="109"/>
      <c r="V581" s="109"/>
      <c r="W581" s="109"/>
      <c r="X581" s="109"/>
      <c r="Y581" s="111">
        <f t="shared" si="9"/>
        <v>0</v>
      </c>
      <c r="Z581" s="101"/>
    </row>
    <row r="582" spans="1:26" ht="13.5" thickBot="1" x14ac:dyDescent="0.25">
      <c r="A582" s="89">
        <v>581</v>
      </c>
      <c r="B582" s="90" t="str">
        <f>IF(ISERROR(VLOOKUP(A582,Baukosten!$A$10:$F$1164,6,FALSE)),"",VLOOKUP(A582,Baukosten!$A$10:$F$1164,6,FALSE))</f>
        <v/>
      </c>
      <c r="C582" s="103" t="str">
        <f>IF(ISERROR(VLOOKUP(A582,Baukosten!$A$10:$F$1164,4,FALSE)),"",VLOOKUP(A582,Baukosten!$A$10:$F$1164,4,FALSE))</f>
        <v/>
      </c>
      <c r="D582" s="109"/>
      <c r="E582" s="109"/>
      <c r="F582" s="109"/>
      <c r="G582" s="109"/>
      <c r="H582" s="109"/>
      <c r="I582" s="109"/>
      <c r="J582" s="109"/>
      <c r="K582" s="109"/>
      <c r="L582" s="109"/>
      <c r="M582" s="109"/>
      <c r="N582" s="109"/>
      <c r="O582" s="109"/>
      <c r="P582" s="109"/>
      <c r="Q582" s="109"/>
      <c r="R582" s="109"/>
      <c r="S582" s="109"/>
      <c r="T582" s="109"/>
      <c r="U582" s="109"/>
      <c r="V582" s="109"/>
      <c r="W582" s="109"/>
      <c r="X582" s="109"/>
      <c r="Y582" s="111">
        <f t="shared" si="9"/>
        <v>0</v>
      </c>
      <c r="Z582" s="101"/>
    </row>
    <row r="583" spans="1:26" ht="13.5" thickBot="1" x14ac:dyDescent="0.25">
      <c r="A583" s="89">
        <v>582</v>
      </c>
      <c r="B583" s="90" t="str">
        <f>IF(ISERROR(VLOOKUP(A583,Baukosten!$A$10:$F$1164,6,FALSE)),"",VLOOKUP(A583,Baukosten!$A$10:$F$1164,6,FALSE))</f>
        <v/>
      </c>
      <c r="C583" s="103" t="str">
        <f>IF(ISERROR(VLOOKUP(A583,Baukosten!$A$10:$F$1164,4,FALSE)),"",VLOOKUP(A583,Baukosten!$A$10:$F$1164,4,FALSE))</f>
        <v/>
      </c>
      <c r="D583" s="109"/>
      <c r="E583" s="109"/>
      <c r="F583" s="109"/>
      <c r="G583" s="109"/>
      <c r="H583" s="109"/>
      <c r="I583" s="109"/>
      <c r="J583" s="109"/>
      <c r="K583" s="109"/>
      <c r="L583" s="109"/>
      <c r="M583" s="109"/>
      <c r="N583" s="109"/>
      <c r="O583" s="109"/>
      <c r="P583" s="109"/>
      <c r="Q583" s="109"/>
      <c r="R583" s="109"/>
      <c r="S583" s="109"/>
      <c r="T583" s="109"/>
      <c r="U583" s="109"/>
      <c r="V583" s="109"/>
      <c r="W583" s="109"/>
      <c r="X583" s="109"/>
      <c r="Y583" s="111">
        <f t="shared" si="9"/>
        <v>0</v>
      </c>
      <c r="Z583" s="101"/>
    </row>
    <row r="584" spans="1:26" ht="13.5" thickBot="1" x14ac:dyDescent="0.25">
      <c r="A584" s="89">
        <v>583</v>
      </c>
      <c r="B584" s="90" t="str">
        <f>IF(ISERROR(VLOOKUP(A584,Baukosten!$A$10:$F$1164,6,FALSE)),"",VLOOKUP(A584,Baukosten!$A$10:$F$1164,6,FALSE))</f>
        <v/>
      </c>
      <c r="C584" s="103" t="str">
        <f>IF(ISERROR(VLOOKUP(A584,Baukosten!$A$10:$F$1164,4,FALSE)),"",VLOOKUP(A584,Baukosten!$A$10:$F$1164,4,FALSE))</f>
        <v/>
      </c>
      <c r="D584" s="109"/>
      <c r="E584" s="109"/>
      <c r="F584" s="109"/>
      <c r="G584" s="109"/>
      <c r="H584" s="109"/>
      <c r="I584" s="109"/>
      <c r="J584" s="109"/>
      <c r="K584" s="109"/>
      <c r="L584" s="109"/>
      <c r="M584" s="109"/>
      <c r="N584" s="109"/>
      <c r="O584" s="109"/>
      <c r="P584" s="109"/>
      <c r="Q584" s="109"/>
      <c r="R584" s="109"/>
      <c r="S584" s="109"/>
      <c r="T584" s="109"/>
      <c r="U584" s="109"/>
      <c r="V584" s="109"/>
      <c r="W584" s="109"/>
      <c r="X584" s="109"/>
      <c r="Y584" s="111">
        <f t="shared" si="9"/>
        <v>0</v>
      </c>
      <c r="Z584" s="101"/>
    </row>
    <row r="585" spans="1:26" ht="13.5" thickBot="1" x14ac:dyDescent="0.25">
      <c r="A585" s="89">
        <v>584</v>
      </c>
      <c r="B585" s="90" t="str">
        <f>IF(ISERROR(VLOOKUP(A585,Baukosten!$A$10:$F$1164,6,FALSE)),"",VLOOKUP(A585,Baukosten!$A$10:$F$1164,6,FALSE))</f>
        <v/>
      </c>
      <c r="C585" s="103" t="str">
        <f>IF(ISERROR(VLOOKUP(A585,Baukosten!$A$10:$F$1164,4,FALSE)),"",VLOOKUP(A585,Baukosten!$A$10:$F$1164,4,FALSE))</f>
        <v/>
      </c>
      <c r="D585" s="109"/>
      <c r="E585" s="109"/>
      <c r="F585" s="109"/>
      <c r="G585" s="109"/>
      <c r="H585" s="109"/>
      <c r="I585" s="109"/>
      <c r="J585" s="109"/>
      <c r="K585" s="109"/>
      <c r="L585" s="109"/>
      <c r="M585" s="109"/>
      <c r="N585" s="109"/>
      <c r="O585" s="109"/>
      <c r="P585" s="109"/>
      <c r="Q585" s="109"/>
      <c r="R585" s="109"/>
      <c r="S585" s="109"/>
      <c r="T585" s="109"/>
      <c r="U585" s="109"/>
      <c r="V585" s="109"/>
      <c r="W585" s="109"/>
      <c r="X585" s="109"/>
      <c r="Y585" s="111">
        <f t="shared" si="9"/>
        <v>0</v>
      </c>
      <c r="Z585" s="101"/>
    </row>
    <row r="586" spans="1:26" ht="13.5" thickBot="1" x14ac:dyDescent="0.25">
      <c r="A586" s="89">
        <v>585</v>
      </c>
      <c r="B586" s="90" t="str">
        <f>IF(ISERROR(VLOOKUP(A586,Baukosten!$A$10:$F$1164,6,FALSE)),"",VLOOKUP(A586,Baukosten!$A$10:$F$1164,6,FALSE))</f>
        <v/>
      </c>
      <c r="C586" s="103" t="str">
        <f>IF(ISERROR(VLOOKUP(A586,Baukosten!$A$10:$F$1164,4,FALSE)),"",VLOOKUP(A586,Baukosten!$A$10:$F$1164,4,FALSE))</f>
        <v/>
      </c>
      <c r="D586" s="109"/>
      <c r="E586" s="109"/>
      <c r="F586" s="109"/>
      <c r="G586" s="109"/>
      <c r="H586" s="109"/>
      <c r="I586" s="109"/>
      <c r="J586" s="109"/>
      <c r="K586" s="109"/>
      <c r="L586" s="109"/>
      <c r="M586" s="109"/>
      <c r="N586" s="109"/>
      <c r="O586" s="109"/>
      <c r="P586" s="109"/>
      <c r="Q586" s="109"/>
      <c r="R586" s="109"/>
      <c r="S586" s="109"/>
      <c r="T586" s="109"/>
      <c r="U586" s="109"/>
      <c r="V586" s="109"/>
      <c r="W586" s="109"/>
      <c r="X586" s="109"/>
      <c r="Y586" s="111">
        <f t="shared" si="9"/>
        <v>0</v>
      </c>
      <c r="Z586" s="101"/>
    </row>
    <row r="587" spans="1:26" ht="13.5" thickBot="1" x14ac:dyDescent="0.25">
      <c r="A587" s="89">
        <v>586</v>
      </c>
      <c r="B587" s="90" t="str">
        <f>IF(ISERROR(VLOOKUP(A587,Baukosten!$A$10:$F$1164,6,FALSE)),"",VLOOKUP(A587,Baukosten!$A$10:$F$1164,6,FALSE))</f>
        <v/>
      </c>
      <c r="C587" s="103" t="str">
        <f>IF(ISERROR(VLOOKUP(A587,Baukosten!$A$10:$F$1164,4,FALSE)),"",VLOOKUP(A587,Baukosten!$A$10:$F$1164,4,FALSE))</f>
        <v/>
      </c>
      <c r="D587" s="109"/>
      <c r="E587" s="109"/>
      <c r="F587" s="109"/>
      <c r="G587" s="109"/>
      <c r="H587" s="109"/>
      <c r="I587" s="109"/>
      <c r="J587" s="109"/>
      <c r="K587" s="109"/>
      <c r="L587" s="109"/>
      <c r="M587" s="109"/>
      <c r="N587" s="109"/>
      <c r="O587" s="109"/>
      <c r="P587" s="109"/>
      <c r="Q587" s="109"/>
      <c r="R587" s="109"/>
      <c r="S587" s="109"/>
      <c r="T587" s="109"/>
      <c r="U587" s="109"/>
      <c r="V587" s="109"/>
      <c r="W587" s="109"/>
      <c r="X587" s="109"/>
      <c r="Y587" s="111">
        <f t="shared" si="9"/>
        <v>0</v>
      </c>
      <c r="Z587" s="101"/>
    </row>
    <row r="588" spans="1:26" ht="13.5" thickBot="1" x14ac:dyDescent="0.25">
      <c r="A588" s="89">
        <v>587</v>
      </c>
      <c r="B588" s="90" t="str">
        <f>IF(ISERROR(VLOOKUP(A588,Baukosten!$A$10:$F$1164,6,FALSE)),"",VLOOKUP(A588,Baukosten!$A$10:$F$1164,6,FALSE))</f>
        <v/>
      </c>
      <c r="C588" s="103" t="str">
        <f>IF(ISERROR(VLOOKUP(A588,Baukosten!$A$10:$F$1164,4,FALSE)),"",VLOOKUP(A588,Baukosten!$A$10:$F$1164,4,FALSE))</f>
        <v/>
      </c>
      <c r="D588" s="109"/>
      <c r="E588" s="109"/>
      <c r="F588" s="109"/>
      <c r="G588" s="109"/>
      <c r="H588" s="109"/>
      <c r="I588" s="109"/>
      <c r="J588" s="109"/>
      <c r="K588" s="109"/>
      <c r="L588" s="109"/>
      <c r="M588" s="109"/>
      <c r="N588" s="109"/>
      <c r="O588" s="109"/>
      <c r="P588" s="109"/>
      <c r="Q588" s="109"/>
      <c r="R588" s="109"/>
      <c r="S588" s="109"/>
      <c r="T588" s="109"/>
      <c r="U588" s="109"/>
      <c r="V588" s="109"/>
      <c r="W588" s="109"/>
      <c r="X588" s="109"/>
      <c r="Y588" s="111">
        <f t="shared" si="9"/>
        <v>0</v>
      </c>
      <c r="Z588" s="101"/>
    </row>
    <row r="589" spans="1:26" ht="13.5" thickBot="1" x14ac:dyDescent="0.25">
      <c r="A589" s="89">
        <v>588</v>
      </c>
      <c r="B589" s="90" t="str">
        <f>IF(ISERROR(VLOOKUP(A589,Baukosten!$A$10:$F$1164,6,FALSE)),"",VLOOKUP(A589,Baukosten!$A$10:$F$1164,6,FALSE))</f>
        <v/>
      </c>
      <c r="C589" s="103" t="str">
        <f>IF(ISERROR(VLOOKUP(A589,Baukosten!$A$10:$F$1164,4,FALSE)),"",VLOOKUP(A589,Baukosten!$A$10:$F$1164,4,FALSE))</f>
        <v/>
      </c>
      <c r="D589" s="109"/>
      <c r="E589" s="109"/>
      <c r="F589" s="109"/>
      <c r="G589" s="109"/>
      <c r="H589" s="109"/>
      <c r="I589" s="109"/>
      <c r="J589" s="109"/>
      <c r="K589" s="109"/>
      <c r="L589" s="109"/>
      <c r="M589" s="109"/>
      <c r="N589" s="109"/>
      <c r="O589" s="109"/>
      <c r="P589" s="109"/>
      <c r="Q589" s="109"/>
      <c r="R589" s="109"/>
      <c r="S589" s="109"/>
      <c r="T589" s="109"/>
      <c r="U589" s="109"/>
      <c r="V589" s="109"/>
      <c r="W589" s="109"/>
      <c r="X589" s="109"/>
      <c r="Y589" s="111">
        <f t="shared" si="9"/>
        <v>0</v>
      </c>
      <c r="Z589" s="101"/>
    </row>
    <row r="590" spans="1:26" ht="13.5" thickBot="1" x14ac:dyDescent="0.25">
      <c r="A590" s="89">
        <v>589</v>
      </c>
      <c r="B590" s="90" t="str">
        <f>IF(ISERROR(VLOOKUP(A590,Baukosten!$A$10:$F$1164,6,FALSE)),"",VLOOKUP(A590,Baukosten!$A$10:$F$1164,6,FALSE))</f>
        <v/>
      </c>
      <c r="C590" s="103" t="str">
        <f>IF(ISERROR(VLOOKUP(A590,Baukosten!$A$10:$F$1164,4,FALSE)),"",VLOOKUP(A590,Baukosten!$A$10:$F$1164,4,FALSE))</f>
        <v/>
      </c>
      <c r="D590" s="109"/>
      <c r="E590" s="109"/>
      <c r="F590" s="109"/>
      <c r="G590" s="109"/>
      <c r="H590" s="109"/>
      <c r="I590" s="109"/>
      <c r="J590" s="109"/>
      <c r="K590" s="109"/>
      <c r="L590" s="109"/>
      <c r="M590" s="109"/>
      <c r="N590" s="109"/>
      <c r="O590" s="109"/>
      <c r="P590" s="109"/>
      <c r="Q590" s="109"/>
      <c r="R590" s="109"/>
      <c r="S590" s="109"/>
      <c r="T590" s="109"/>
      <c r="U590" s="109"/>
      <c r="V590" s="109"/>
      <c r="W590" s="109"/>
      <c r="X590" s="109"/>
      <c r="Y590" s="111">
        <f t="shared" si="9"/>
        <v>0</v>
      </c>
      <c r="Z590" s="101"/>
    </row>
    <row r="591" spans="1:26" ht="13.5" thickBot="1" x14ac:dyDescent="0.25">
      <c r="A591" s="89">
        <v>590</v>
      </c>
      <c r="B591" s="90" t="str">
        <f>IF(ISERROR(VLOOKUP(A591,Baukosten!$A$10:$F$1164,6,FALSE)),"",VLOOKUP(A591,Baukosten!$A$10:$F$1164,6,FALSE))</f>
        <v/>
      </c>
      <c r="C591" s="103" t="str">
        <f>IF(ISERROR(VLOOKUP(A591,Baukosten!$A$10:$F$1164,4,FALSE)),"",VLOOKUP(A591,Baukosten!$A$10:$F$1164,4,FALSE))</f>
        <v/>
      </c>
      <c r="D591" s="109"/>
      <c r="E591" s="109"/>
      <c r="F591" s="109"/>
      <c r="G591" s="109"/>
      <c r="H591" s="109"/>
      <c r="I591" s="109"/>
      <c r="J591" s="109"/>
      <c r="K591" s="109"/>
      <c r="L591" s="109"/>
      <c r="M591" s="109"/>
      <c r="N591" s="109"/>
      <c r="O591" s="109"/>
      <c r="P591" s="109"/>
      <c r="Q591" s="109"/>
      <c r="R591" s="109"/>
      <c r="S591" s="109"/>
      <c r="T591" s="109"/>
      <c r="U591" s="109"/>
      <c r="V591" s="109"/>
      <c r="W591" s="109"/>
      <c r="X591" s="109"/>
      <c r="Y591" s="111">
        <f t="shared" si="9"/>
        <v>0</v>
      </c>
      <c r="Z591" s="101"/>
    </row>
    <row r="592" spans="1:26" ht="13.5" thickBot="1" x14ac:dyDescent="0.25">
      <c r="A592" s="89">
        <v>591</v>
      </c>
      <c r="B592" s="90" t="str">
        <f>IF(ISERROR(VLOOKUP(A592,Baukosten!$A$10:$F$1164,6,FALSE)),"",VLOOKUP(A592,Baukosten!$A$10:$F$1164,6,FALSE))</f>
        <v/>
      </c>
      <c r="C592" s="103" t="str">
        <f>IF(ISERROR(VLOOKUP(A592,Baukosten!$A$10:$F$1164,4,FALSE)),"",VLOOKUP(A592,Baukosten!$A$10:$F$1164,4,FALSE))</f>
        <v/>
      </c>
      <c r="D592" s="109"/>
      <c r="E592" s="109"/>
      <c r="F592" s="109"/>
      <c r="G592" s="109"/>
      <c r="H592" s="109"/>
      <c r="I592" s="109"/>
      <c r="J592" s="109"/>
      <c r="K592" s="109"/>
      <c r="L592" s="109"/>
      <c r="M592" s="109"/>
      <c r="N592" s="109"/>
      <c r="O592" s="109"/>
      <c r="P592" s="109"/>
      <c r="Q592" s="109"/>
      <c r="R592" s="109"/>
      <c r="S592" s="109"/>
      <c r="T592" s="109"/>
      <c r="U592" s="109"/>
      <c r="V592" s="109"/>
      <c r="W592" s="109"/>
      <c r="X592" s="109"/>
      <c r="Y592" s="111">
        <f t="shared" si="9"/>
        <v>0</v>
      </c>
      <c r="Z592" s="101"/>
    </row>
    <row r="593" spans="1:26" ht="13.5" thickBot="1" x14ac:dyDescent="0.25">
      <c r="A593" s="89">
        <v>592</v>
      </c>
      <c r="B593" s="90" t="str">
        <f>IF(ISERROR(VLOOKUP(A593,Baukosten!$A$10:$F$1164,6,FALSE)),"",VLOOKUP(A593,Baukosten!$A$10:$F$1164,6,FALSE))</f>
        <v/>
      </c>
      <c r="C593" s="103" t="str">
        <f>IF(ISERROR(VLOOKUP(A593,Baukosten!$A$10:$F$1164,4,FALSE)),"",VLOOKUP(A593,Baukosten!$A$10:$F$1164,4,FALSE))</f>
        <v/>
      </c>
      <c r="D593" s="109"/>
      <c r="E593" s="109"/>
      <c r="F593" s="109"/>
      <c r="G593" s="109"/>
      <c r="H593" s="109"/>
      <c r="I593" s="109"/>
      <c r="J593" s="109"/>
      <c r="K593" s="109"/>
      <c r="L593" s="109"/>
      <c r="M593" s="109"/>
      <c r="N593" s="109"/>
      <c r="O593" s="109"/>
      <c r="P593" s="109"/>
      <c r="Q593" s="109"/>
      <c r="R593" s="109"/>
      <c r="S593" s="109"/>
      <c r="T593" s="109"/>
      <c r="U593" s="109"/>
      <c r="V593" s="109"/>
      <c r="W593" s="109"/>
      <c r="X593" s="109"/>
      <c r="Y593" s="111">
        <f t="shared" si="9"/>
        <v>0</v>
      </c>
      <c r="Z593" s="101"/>
    </row>
    <row r="594" spans="1:26" ht="13.5" thickBot="1" x14ac:dyDescent="0.25">
      <c r="A594" s="89">
        <v>593</v>
      </c>
      <c r="B594" s="90" t="str">
        <f>IF(ISERROR(VLOOKUP(A594,Baukosten!$A$10:$F$1164,6,FALSE)),"",VLOOKUP(A594,Baukosten!$A$10:$F$1164,6,FALSE))</f>
        <v/>
      </c>
      <c r="C594" s="103" t="str">
        <f>IF(ISERROR(VLOOKUP(A594,Baukosten!$A$10:$F$1164,4,FALSE)),"",VLOOKUP(A594,Baukosten!$A$10:$F$1164,4,FALSE))</f>
        <v/>
      </c>
      <c r="D594" s="109"/>
      <c r="E594" s="109"/>
      <c r="F594" s="109"/>
      <c r="G594" s="109"/>
      <c r="H594" s="109"/>
      <c r="I594" s="109"/>
      <c r="J594" s="109"/>
      <c r="K594" s="109"/>
      <c r="L594" s="109"/>
      <c r="M594" s="109"/>
      <c r="N594" s="109"/>
      <c r="O594" s="109"/>
      <c r="P594" s="109"/>
      <c r="Q594" s="109"/>
      <c r="R594" s="109"/>
      <c r="S594" s="109"/>
      <c r="T594" s="109"/>
      <c r="U594" s="109"/>
      <c r="V594" s="109"/>
      <c r="W594" s="109"/>
      <c r="X594" s="109"/>
      <c r="Y594" s="111">
        <f t="shared" si="9"/>
        <v>0</v>
      </c>
      <c r="Z594" s="101"/>
    </row>
    <row r="595" spans="1:26" ht="13.5" thickBot="1" x14ac:dyDescent="0.25">
      <c r="A595" s="89">
        <v>594</v>
      </c>
      <c r="B595" s="90" t="str">
        <f>IF(ISERROR(VLOOKUP(A595,Baukosten!$A$10:$F$1164,6,FALSE)),"",VLOOKUP(A595,Baukosten!$A$10:$F$1164,6,FALSE))</f>
        <v/>
      </c>
      <c r="C595" s="103" t="str">
        <f>IF(ISERROR(VLOOKUP(A595,Baukosten!$A$10:$F$1164,4,FALSE)),"",VLOOKUP(A595,Baukosten!$A$10:$F$1164,4,FALSE))</f>
        <v/>
      </c>
      <c r="D595" s="109"/>
      <c r="E595" s="109"/>
      <c r="F595" s="109"/>
      <c r="G595" s="109"/>
      <c r="H595" s="109"/>
      <c r="I595" s="109"/>
      <c r="J595" s="109"/>
      <c r="K595" s="109"/>
      <c r="L595" s="109"/>
      <c r="M595" s="109"/>
      <c r="N595" s="109"/>
      <c r="O595" s="109"/>
      <c r="P595" s="109"/>
      <c r="Q595" s="109"/>
      <c r="R595" s="109"/>
      <c r="S595" s="109"/>
      <c r="T595" s="109"/>
      <c r="U595" s="109"/>
      <c r="V595" s="109"/>
      <c r="W595" s="109"/>
      <c r="X595" s="109"/>
      <c r="Y595" s="111">
        <f t="shared" si="9"/>
        <v>0</v>
      </c>
      <c r="Z595" s="101"/>
    </row>
    <row r="596" spans="1:26" ht="13.5" thickBot="1" x14ac:dyDescent="0.25">
      <c r="A596" s="89">
        <v>595</v>
      </c>
      <c r="B596" s="90" t="str">
        <f>IF(ISERROR(VLOOKUP(A596,Baukosten!$A$10:$F$1164,6,FALSE)),"",VLOOKUP(A596,Baukosten!$A$10:$F$1164,6,FALSE))</f>
        <v/>
      </c>
      <c r="C596" s="103" t="str">
        <f>IF(ISERROR(VLOOKUP(A596,Baukosten!$A$10:$F$1164,4,FALSE)),"",VLOOKUP(A596,Baukosten!$A$10:$F$1164,4,FALSE))</f>
        <v/>
      </c>
      <c r="D596" s="109"/>
      <c r="E596" s="109"/>
      <c r="F596" s="109"/>
      <c r="G596" s="109"/>
      <c r="H596" s="109"/>
      <c r="I596" s="109"/>
      <c r="J596" s="109"/>
      <c r="K596" s="109"/>
      <c r="L596" s="109"/>
      <c r="M596" s="109"/>
      <c r="N596" s="109"/>
      <c r="O596" s="109"/>
      <c r="P596" s="109"/>
      <c r="Q596" s="109"/>
      <c r="R596" s="109"/>
      <c r="S596" s="109"/>
      <c r="T596" s="109"/>
      <c r="U596" s="109"/>
      <c r="V596" s="109"/>
      <c r="W596" s="109"/>
      <c r="X596" s="109"/>
      <c r="Y596" s="111">
        <f t="shared" si="9"/>
        <v>0</v>
      </c>
      <c r="Z596" s="101"/>
    </row>
    <row r="597" spans="1:26" ht="13.5" thickBot="1" x14ac:dyDescent="0.25">
      <c r="A597" s="89">
        <v>596</v>
      </c>
      <c r="B597" s="90" t="str">
        <f>IF(ISERROR(VLOOKUP(A597,Baukosten!$A$10:$F$1164,6,FALSE)),"",VLOOKUP(A597,Baukosten!$A$10:$F$1164,6,FALSE))</f>
        <v/>
      </c>
      <c r="C597" s="103" t="str">
        <f>IF(ISERROR(VLOOKUP(A597,Baukosten!$A$10:$F$1164,4,FALSE)),"",VLOOKUP(A597,Baukosten!$A$10:$F$1164,4,FALSE))</f>
        <v/>
      </c>
      <c r="D597" s="109"/>
      <c r="E597" s="109"/>
      <c r="F597" s="109"/>
      <c r="G597" s="109"/>
      <c r="H597" s="109"/>
      <c r="I597" s="109"/>
      <c r="J597" s="109"/>
      <c r="K597" s="109"/>
      <c r="L597" s="109"/>
      <c r="M597" s="109"/>
      <c r="N597" s="109"/>
      <c r="O597" s="109"/>
      <c r="P597" s="109"/>
      <c r="Q597" s="109"/>
      <c r="R597" s="109"/>
      <c r="S597" s="109"/>
      <c r="T597" s="109"/>
      <c r="U597" s="109"/>
      <c r="V597" s="109"/>
      <c r="W597" s="109"/>
      <c r="X597" s="109"/>
      <c r="Y597" s="111">
        <f t="shared" si="9"/>
        <v>0</v>
      </c>
      <c r="Z597" s="101"/>
    </row>
    <row r="598" spans="1:26" ht="13.5" thickBot="1" x14ac:dyDescent="0.25">
      <c r="A598" s="89">
        <v>597</v>
      </c>
      <c r="B598" s="90" t="str">
        <f>IF(ISERROR(VLOOKUP(A598,Baukosten!$A$10:$F$1164,6,FALSE)),"",VLOOKUP(A598,Baukosten!$A$10:$F$1164,6,FALSE))</f>
        <v/>
      </c>
      <c r="C598" s="103" t="str">
        <f>IF(ISERROR(VLOOKUP(A598,Baukosten!$A$10:$F$1164,4,FALSE)),"",VLOOKUP(A598,Baukosten!$A$10:$F$1164,4,FALSE))</f>
        <v/>
      </c>
      <c r="D598" s="109"/>
      <c r="E598" s="109"/>
      <c r="F598" s="109"/>
      <c r="G598" s="109"/>
      <c r="H598" s="109"/>
      <c r="I598" s="109"/>
      <c r="J598" s="109"/>
      <c r="K598" s="109"/>
      <c r="L598" s="109"/>
      <c r="M598" s="109"/>
      <c r="N598" s="109"/>
      <c r="O598" s="109"/>
      <c r="P598" s="109"/>
      <c r="Q598" s="109"/>
      <c r="R598" s="109"/>
      <c r="S598" s="109"/>
      <c r="T598" s="109"/>
      <c r="U598" s="109"/>
      <c r="V598" s="109"/>
      <c r="W598" s="109"/>
      <c r="X598" s="109"/>
      <c r="Y598" s="111">
        <f t="shared" si="9"/>
        <v>0</v>
      </c>
      <c r="Z598" s="101"/>
    </row>
    <row r="599" spans="1:26" ht="13.5" thickBot="1" x14ac:dyDescent="0.25">
      <c r="A599" s="89">
        <v>598</v>
      </c>
      <c r="B599" s="90" t="str">
        <f>IF(ISERROR(VLOOKUP(A599,Baukosten!$A$10:$F$1164,6,FALSE)),"",VLOOKUP(A599,Baukosten!$A$10:$F$1164,6,FALSE))</f>
        <v/>
      </c>
      <c r="C599" s="103" t="str">
        <f>IF(ISERROR(VLOOKUP(A599,Baukosten!$A$10:$F$1164,4,FALSE)),"",VLOOKUP(A599,Baukosten!$A$10:$F$1164,4,FALSE))</f>
        <v/>
      </c>
      <c r="D599" s="109"/>
      <c r="E599" s="109"/>
      <c r="F599" s="109"/>
      <c r="G599" s="109"/>
      <c r="H599" s="109"/>
      <c r="I599" s="109"/>
      <c r="J599" s="109"/>
      <c r="K599" s="109"/>
      <c r="L599" s="109"/>
      <c r="M599" s="109"/>
      <c r="N599" s="109"/>
      <c r="O599" s="109"/>
      <c r="P599" s="109"/>
      <c r="Q599" s="109"/>
      <c r="R599" s="109"/>
      <c r="S599" s="109"/>
      <c r="T599" s="109"/>
      <c r="U599" s="109"/>
      <c r="V599" s="109"/>
      <c r="W599" s="109"/>
      <c r="X599" s="109"/>
      <c r="Y599" s="111">
        <f t="shared" si="9"/>
        <v>0</v>
      </c>
      <c r="Z599" s="101"/>
    </row>
    <row r="600" spans="1:26" ht="13.5" thickBot="1" x14ac:dyDescent="0.25">
      <c r="A600" s="89">
        <v>599</v>
      </c>
      <c r="B600" s="90" t="str">
        <f>IF(ISERROR(VLOOKUP(A600,Baukosten!$A$10:$F$1164,6,FALSE)),"",VLOOKUP(A600,Baukosten!$A$10:$F$1164,6,FALSE))</f>
        <v/>
      </c>
      <c r="C600" s="103" t="str">
        <f>IF(ISERROR(VLOOKUP(A600,Baukosten!$A$10:$F$1164,4,FALSE)),"",VLOOKUP(A600,Baukosten!$A$10:$F$1164,4,FALSE))</f>
        <v/>
      </c>
      <c r="D600" s="109"/>
      <c r="E600" s="109"/>
      <c r="F600" s="109"/>
      <c r="G600" s="109"/>
      <c r="H600" s="109"/>
      <c r="I600" s="109"/>
      <c r="J600" s="109"/>
      <c r="K600" s="109"/>
      <c r="L600" s="109"/>
      <c r="M600" s="109"/>
      <c r="N600" s="109"/>
      <c r="O600" s="109"/>
      <c r="P600" s="109"/>
      <c r="Q600" s="109"/>
      <c r="R600" s="109"/>
      <c r="S600" s="109"/>
      <c r="T600" s="109"/>
      <c r="U600" s="109"/>
      <c r="V600" s="109"/>
      <c r="W600" s="109"/>
      <c r="X600" s="109"/>
      <c r="Y600" s="111">
        <f t="shared" si="9"/>
        <v>0</v>
      </c>
      <c r="Z600" s="101"/>
    </row>
    <row r="601" spans="1:26" ht="13.5" thickBot="1" x14ac:dyDescent="0.25">
      <c r="A601" s="89">
        <v>600</v>
      </c>
      <c r="B601" s="90" t="str">
        <f>IF(ISERROR(VLOOKUP(A601,Baukosten!$A$10:$F$1164,6,FALSE)),"",VLOOKUP(A601,Baukosten!$A$10:$F$1164,6,FALSE))</f>
        <v/>
      </c>
      <c r="C601" s="103" t="str">
        <f>IF(ISERROR(VLOOKUP(A601,Baukosten!$A$10:$F$1164,4,FALSE)),"",VLOOKUP(A601,Baukosten!$A$10:$F$1164,4,FALSE))</f>
        <v/>
      </c>
      <c r="D601" s="109"/>
      <c r="E601" s="109"/>
      <c r="F601" s="109"/>
      <c r="G601" s="109"/>
      <c r="H601" s="109"/>
      <c r="I601" s="109"/>
      <c r="J601" s="109"/>
      <c r="K601" s="109"/>
      <c r="L601" s="109"/>
      <c r="M601" s="109"/>
      <c r="N601" s="109"/>
      <c r="O601" s="109"/>
      <c r="P601" s="109"/>
      <c r="Q601" s="109"/>
      <c r="R601" s="109"/>
      <c r="S601" s="109"/>
      <c r="T601" s="109"/>
      <c r="U601" s="109"/>
      <c r="V601" s="109"/>
      <c r="W601" s="109"/>
      <c r="X601" s="109"/>
      <c r="Y601" s="111">
        <f t="shared" si="9"/>
        <v>0</v>
      </c>
      <c r="Z601" s="101"/>
    </row>
    <row r="602" spans="1:26" ht="13.5" thickBot="1" x14ac:dyDescent="0.25">
      <c r="A602" s="89">
        <v>601</v>
      </c>
      <c r="B602" s="90" t="str">
        <f>IF(ISERROR(VLOOKUP(A602,Baukosten!$A$10:$F$1164,6,FALSE)),"",VLOOKUP(A602,Baukosten!$A$10:$F$1164,6,FALSE))</f>
        <v/>
      </c>
      <c r="C602" s="103" t="str">
        <f>IF(ISERROR(VLOOKUP(A602,Baukosten!$A$10:$F$1164,4,FALSE)),"",VLOOKUP(A602,Baukosten!$A$10:$F$1164,4,FALSE))</f>
        <v/>
      </c>
      <c r="D602" s="109"/>
      <c r="E602" s="109"/>
      <c r="F602" s="109"/>
      <c r="G602" s="109"/>
      <c r="H602" s="109"/>
      <c r="I602" s="109"/>
      <c r="J602" s="109"/>
      <c r="K602" s="109"/>
      <c r="L602" s="109"/>
      <c r="M602" s="109"/>
      <c r="N602" s="109"/>
      <c r="O602" s="109"/>
      <c r="P602" s="109"/>
      <c r="Q602" s="109"/>
      <c r="R602" s="109"/>
      <c r="S602" s="109"/>
      <c r="T602" s="109"/>
      <c r="U602" s="109"/>
      <c r="V602" s="109"/>
      <c r="W602" s="109"/>
      <c r="X602" s="109"/>
      <c r="Y602" s="111">
        <f t="shared" si="9"/>
        <v>0</v>
      </c>
      <c r="Z602" s="101"/>
    </row>
    <row r="603" spans="1:26" ht="13.5" thickBot="1" x14ac:dyDescent="0.25">
      <c r="A603" s="89">
        <v>602</v>
      </c>
      <c r="B603" s="90" t="str">
        <f>IF(ISERROR(VLOOKUP(A603,Baukosten!$A$10:$F$1164,6,FALSE)),"",VLOOKUP(A603,Baukosten!$A$10:$F$1164,6,FALSE))</f>
        <v/>
      </c>
      <c r="C603" s="103" t="str">
        <f>IF(ISERROR(VLOOKUP(A603,Baukosten!$A$10:$F$1164,4,FALSE)),"",VLOOKUP(A603,Baukosten!$A$10:$F$1164,4,FALSE))</f>
        <v/>
      </c>
      <c r="D603" s="109"/>
      <c r="E603" s="109"/>
      <c r="F603" s="109"/>
      <c r="G603" s="109"/>
      <c r="H603" s="109"/>
      <c r="I603" s="109"/>
      <c r="J603" s="109"/>
      <c r="K603" s="109"/>
      <c r="L603" s="109"/>
      <c r="M603" s="109"/>
      <c r="N603" s="109"/>
      <c r="O603" s="109"/>
      <c r="P603" s="109"/>
      <c r="Q603" s="109"/>
      <c r="R603" s="109"/>
      <c r="S603" s="109"/>
      <c r="T603" s="109"/>
      <c r="U603" s="109"/>
      <c r="V603" s="109"/>
      <c r="W603" s="109"/>
      <c r="X603" s="109"/>
      <c r="Y603" s="111">
        <f t="shared" si="9"/>
        <v>0</v>
      </c>
      <c r="Z603" s="101"/>
    </row>
    <row r="604" spans="1:26" ht="13.5" thickBot="1" x14ac:dyDescent="0.25">
      <c r="A604" s="89">
        <v>603</v>
      </c>
      <c r="B604" s="90" t="str">
        <f>IF(ISERROR(VLOOKUP(A604,Baukosten!$A$10:$F$1164,6,FALSE)),"",VLOOKUP(A604,Baukosten!$A$10:$F$1164,6,FALSE))</f>
        <v/>
      </c>
      <c r="C604" s="103" t="str">
        <f>IF(ISERROR(VLOOKUP(A604,Baukosten!$A$10:$F$1164,4,FALSE)),"",VLOOKUP(A604,Baukosten!$A$10:$F$1164,4,FALSE))</f>
        <v/>
      </c>
      <c r="D604" s="109"/>
      <c r="E604" s="109"/>
      <c r="F604" s="109"/>
      <c r="G604" s="109"/>
      <c r="H604" s="109"/>
      <c r="I604" s="109"/>
      <c r="J604" s="109"/>
      <c r="K604" s="109"/>
      <c r="L604" s="109"/>
      <c r="M604" s="109"/>
      <c r="N604" s="109"/>
      <c r="O604" s="109"/>
      <c r="P604" s="109"/>
      <c r="Q604" s="109"/>
      <c r="R604" s="109"/>
      <c r="S604" s="109"/>
      <c r="T604" s="109"/>
      <c r="U604" s="109"/>
      <c r="V604" s="109"/>
      <c r="W604" s="109"/>
      <c r="X604" s="109"/>
      <c r="Y604" s="111">
        <f t="shared" si="9"/>
        <v>0</v>
      </c>
      <c r="Z604" s="101"/>
    </row>
    <row r="605" spans="1:26" ht="13.5" thickBot="1" x14ac:dyDescent="0.25">
      <c r="A605" s="89">
        <v>604</v>
      </c>
      <c r="B605" s="90" t="str">
        <f>IF(ISERROR(VLOOKUP(A605,Baukosten!$A$10:$F$1164,6,FALSE)),"",VLOOKUP(A605,Baukosten!$A$10:$F$1164,6,FALSE))</f>
        <v/>
      </c>
      <c r="C605" s="103" t="str">
        <f>IF(ISERROR(VLOOKUP(A605,Baukosten!$A$10:$F$1164,4,FALSE)),"",VLOOKUP(A605,Baukosten!$A$10:$F$1164,4,FALSE))</f>
        <v/>
      </c>
      <c r="D605" s="109"/>
      <c r="E605" s="109"/>
      <c r="F605" s="109"/>
      <c r="G605" s="109"/>
      <c r="H605" s="109"/>
      <c r="I605" s="109"/>
      <c r="J605" s="109"/>
      <c r="K605" s="109"/>
      <c r="L605" s="109"/>
      <c r="M605" s="109"/>
      <c r="N605" s="109"/>
      <c r="O605" s="109"/>
      <c r="P605" s="109"/>
      <c r="Q605" s="109"/>
      <c r="R605" s="109"/>
      <c r="S605" s="109"/>
      <c r="T605" s="109"/>
      <c r="U605" s="109"/>
      <c r="V605" s="109"/>
      <c r="W605" s="109"/>
      <c r="X605" s="109"/>
      <c r="Y605" s="111">
        <f t="shared" si="9"/>
        <v>0</v>
      </c>
      <c r="Z605" s="101"/>
    </row>
    <row r="606" spans="1:26" ht="13.5" thickBot="1" x14ac:dyDescent="0.25">
      <c r="A606" s="89">
        <v>605</v>
      </c>
      <c r="B606" s="90" t="str">
        <f>IF(ISERROR(VLOOKUP(A606,Baukosten!$A$10:$F$1164,6,FALSE)),"",VLOOKUP(A606,Baukosten!$A$10:$F$1164,6,FALSE))</f>
        <v/>
      </c>
      <c r="C606" s="103" t="str">
        <f>IF(ISERROR(VLOOKUP(A606,Baukosten!$A$10:$F$1164,4,FALSE)),"",VLOOKUP(A606,Baukosten!$A$10:$F$1164,4,FALSE))</f>
        <v/>
      </c>
      <c r="D606" s="109"/>
      <c r="E606" s="109"/>
      <c r="F606" s="109"/>
      <c r="G606" s="109"/>
      <c r="H606" s="109"/>
      <c r="I606" s="109"/>
      <c r="J606" s="109"/>
      <c r="K606" s="109"/>
      <c r="L606" s="109"/>
      <c r="M606" s="109"/>
      <c r="N606" s="109"/>
      <c r="O606" s="109"/>
      <c r="P606" s="109"/>
      <c r="Q606" s="109"/>
      <c r="R606" s="109"/>
      <c r="S606" s="109"/>
      <c r="T606" s="109"/>
      <c r="U606" s="109"/>
      <c r="V606" s="109"/>
      <c r="W606" s="109"/>
      <c r="X606" s="109"/>
      <c r="Y606" s="111">
        <f t="shared" si="9"/>
        <v>0</v>
      </c>
      <c r="Z606" s="101"/>
    </row>
    <row r="607" spans="1:26" ht="13.5" thickBot="1" x14ac:dyDescent="0.25">
      <c r="A607" s="89">
        <v>606</v>
      </c>
      <c r="B607" s="90" t="str">
        <f>IF(ISERROR(VLOOKUP(A607,Baukosten!$A$10:$F$1164,6,FALSE)),"",VLOOKUP(A607,Baukosten!$A$10:$F$1164,6,FALSE))</f>
        <v/>
      </c>
      <c r="C607" s="103" t="str">
        <f>IF(ISERROR(VLOOKUP(A607,Baukosten!$A$10:$F$1164,4,FALSE)),"",VLOOKUP(A607,Baukosten!$A$10:$F$1164,4,FALSE))</f>
        <v/>
      </c>
      <c r="D607" s="109"/>
      <c r="E607" s="109"/>
      <c r="F607" s="109"/>
      <c r="G607" s="109"/>
      <c r="H607" s="109"/>
      <c r="I607" s="109"/>
      <c r="J607" s="109"/>
      <c r="K607" s="109"/>
      <c r="L607" s="109"/>
      <c r="M607" s="109"/>
      <c r="N607" s="109"/>
      <c r="O607" s="109"/>
      <c r="P607" s="109"/>
      <c r="Q607" s="109"/>
      <c r="R607" s="109"/>
      <c r="S607" s="109"/>
      <c r="T607" s="109"/>
      <c r="U607" s="109"/>
      <c r="V607" s="109"/>
      <c r="W607" s="109"/>
      <c r="X607" s="109"/>
      <c r="Y607" s="111">
        <f t="shared" si="9"/>
        <v>0</v>
      </c>
      <c r="Z607" s="101"/>
    </row>
    <row r="608" spans="1:26" ht="13.5" thickBot="1" x14ac:dyDescent="0.25">
      <c r="A608" s="89">
        <v>607</v>
      </c>
      <c r="B608" s="90" t="str">
        <f>IF(ISERROR(VLOOKUP(A608,Baukosten!$A$10:$F$1164,6,FALSE)),"",VLOOKUP(A608,Baukosten!$A$10:$F$1164,6,FALSE))</f>
        <v/>
      </c>
      <c r="C608" s="103" t="str">
        <f>IF(ISERROR(VLOOKUP(A608,Baukosten!$A$10:$F$1164,4,FALSE)),"",VLOOKUP(A608,Baukosten!$A$10:$F$1164,4,FALSE))</f>
        <v/>
      </c>
      <c r="D608" s="109"/>
      <c r="E608" s="109"/>
      <c r="F608" s="109"/>
      <c r="G608" s="109"/>
      <c r="H608" s="109"/>
      <c r="I608" s="109"/>
      <c r="J608" s="109"/>
      <c r="K608" s="109"/>
      <c r="L608" s="109"/>
      <c r="M608" s="109"/>
      <c r="N608" s="109"/>
      <c r="O608" s="109"/>
      <c r="P608" s="109"/>
      <c r="Q608" s="109"/>
      <c r="R608" s="109"/>
      <c r="S608" s="109"/>
      <c r="T608" s="109"/>
      <c r="U608" s="109"/>
      <c r="V608" s="109"/>
      <c r="W608" s="109"/>
      <c r="X608" s="109"/>
      <c r="Y608" s="111">
        <f t="shared" si="9"/>
        <v>0</v>
      </c>
      <c r="Z608" s="101"/>
    </row>
    <row r="609" spans="1:26" ht="13.5" thickBot="1" x14ac:dyDescent="0.25">
      <c r="A609" s="89">
        <v>608</v>
      </c>
      <c r="B609" s="90" t="str">
        <f>IF(ISERROR(VLOOKUP(A609,Baukosten!$A$10:$F$1164,6,FALSE)),"",VLOOKUP(A609,Baukosten!$A$10:$F$1164,6,FALSE))</f>
        <v/>
      </c>
      <c r="C609" s="103" t="str">
        <f>IF(ISERROR(VLOOKUP(A609,Baukosten!$A$10:$F$1164,4,FALSE)),"",VLOOKUP(A609,Baukosten!$A$10:$F$1164,4,FALSE))</f>
        <v/>
      </c>
      <c r="D609" s="109"/>
      <c r="E609" s="109"/>
      <c r="F609" s="109"/>
      <c r="G609" s="109"/>
      <c r="H609" s="109"/>
      <c r="I609" s="109"/>
      <c r="J609" s="109"/>
      <c r="K609" s="109"/>
      <c r="L609" s="109"/>
      <c r="M609" s="109"/>
      <c r="N609" s="109"/>
      <c r="O609" s="109"/>
      <c r="P609" s="109"/>
      <c r="Q609" s="109"/>
      <c r="R609" s="109"/>
      <c r="S609" s="109"/>
      <c r="T609" s="109"/>
      <c r="U609" s="109"/>
      <c r="V609" s="109"/>
      <c r="W609" s="109"/>
      <c r="X609" s="109"/>
      <c r="Y609" s="111">
        <f t="shared" si="9"/>
        <v>0</v>
      </c>
      <c r="Z609" s="101"/>
    </row>
    <row r="610" spans="1:26" ht="13.5" thickBot="1" x14ac:dyDescent="0.25">
      <c r="A610" s="89">
        <v>609</v>
      </c>
      <c r="B610" s="90" t="str">
        <f>IF(ISERROR(VLOOKUP(A610,Baukosten!$A$10:$F$1164,6,FALSE)),"",VLOOKUP(A610,Baukosten!$A$10:$F$1164,6,FALSE))</f>
        <v/>
      </c>
      <c r="C610" s="103" t="str">
        <f>IF(ISERROR(VLOOKUP(A610,Baukosten!$A$10:$F$1164,4,FALSE)),"",VLOOKUP(A610,Baukosten!$A$10:$F$1164,4,FALSE))</f>
        <v/>
      </c>
      <c r="D610" s="109"/>
      <c r="E610" s="109"/>
      <c r="F610" s="109"/>
      <c r="G610" s="109"/>
      <c r="H610" s="109"/>
      <c r="I610" s="109"/>
      <c r="J610" s="109"/>
      <c r="K610" s="109"/>
      <c r="L610" s="109"/>
      <c r="M610" s="109"/>
      <c r="N610" s="109"/>
      <c r="O610" s="109"/>
      <c r="P610" s="109"/>
      <c r="Q610" s="109"/>
      <c r="R610" s="109"/>
      <c r="S610" s="109"/>
      <c r="T610" s="109"/>
      <c r="U610" s="109"/>
      <c r="V610" s="109"/>
      <c r="W610" s="109"/>
      <c r="X610" s="109"/>
      <c r="Y610" s="111">
        <f t="shared" si="9"/>
        <v>0</v>
      </c>
      <c r="Z610" s="101"/>
    </row>
    <row r="611" spans="1:26" ht="13.5" thickBot="1" x14ac:dyDescent="0.25">
      <c r="A611" s="89">
        <v>610</v>
      </c>
      <c r="B611" s="90" t="str">
        <f>IF(ISERROR(VLOOKUP(A611,Baukosten!$A$10:$F$1164,6,FALSE)),"",VLOOKUP(A611,Baukosten!$A$10:$F$1164,6,FALSE))</f>
        <v/>
      </c>
      <c r="C611" s="103" t="str">
        <f>IF(ISERROR(VLOOKUP(A611,Baukosten!$A$10:$F$1164,4,FALSE)),"",VLOOKUP(A611,Baukosten!$A$10:$F$1164,4,FALSE))</f>
        <v/>
      </c>
      <c r="D611" s="109"/>
      <c r="E611" s="109"/>
      <c r="F611" s="109"/>
      <c r="G611" s="109"/>
      <c r="H611" s="109"/>
      <c r="I611" s="109"/>
      <c r="J611" s="109"/>
      <c r="K611" s="109"/>
      <c r="L611" s="109"/>
      <c r="M611" s="109"/>
      <c r="N611" s="109"/>
      <c r="O611" s="109"/>
      <c r="P611" s="109"/>
      <c r="Q611" s="109"/>
      <c r="R611" s="109"/>
      <c r="S611" s="109"/>
      <c r="T611" s="109"/>
      <c r="U611" s="109"/>
      <c r="V611" s="109"/>
      <c r="W611" s="109"/>
      <c r="X611" s="109"/>
      <c r="Y611" s="111">
        <f t="shared" si="9"/>
        <v>0</v>
      </c>
      <c r="Z611" s="101"/>
    </row>
    <row r="612" spans="1:26" ht="13.5" thickBot="1" x14ac:dyDescent="0.25">
      <c r="A612" s="89">
        <v>611</v>
      </c>
      <c r="B612" s="90" t="str">
        <f>IF(ISERROR(VLOOKUP(A612,Baukosten!$A$10:$F$1164,6,FALSE)),"",VLOOKUP(A612,Baukosten!$A$10:$F$1164,6,FALSE))</f>
        <v/>
      </c>
      <c r="C612" s="103" t="str">
        <f>IF(ISERROR(VLOOKUP(A612,Baukosten!$A$10:$F$1164,4,FALSE)),"",VLOOKUP(A612,Baukosten!$A$10:$F$1164,4,FALSE))</f>
        <v/>
      </c>
      <c r="D612" s="109"/>
      <c r="E612" s="109"/>
      <c r="F612" s="109"/>
      <c r="G612" s="109"/>
      <c r="H612" s="109"/>
      <c r="I612" s="109"/>
      <c r="J612" s="109"/>
      <c r="K612" s="109"/>
      <c r="L612" s="109"/>
      <c r="M612" s="109"/>
      <c r="N612" s="109"/>
      <c r="O612" s="109"/>
      <c r="P612" s="109"/>
      <c r="Q612" s="109"/>
      <c r="R612" s="109"/>
      <c r="S612" s="109"/>
      <c r="T612" s="109"/>
      <c r="U612" s="109"/>
      <c r="V612" s="109"/>
      <c r="W612" s="109"/>
      <c r="X612" s="109"/>
      <c r="Y612" s="111">
        <f t="shared" si="9"/>
        <v>0</v>
      </c>
      <c r="Z612" s="101"/>
    </row>
    <row r="613" spans="1:26" ht="13.5" thickBot="1" x14ac:dyDescent="0.25">
      <c r="A613" s="89">
        <v>612</v>
      </c>
      <c r="B613" s="90" t="str">
        <f>IF(ISERROR(VLOOKUP(A613,Baukosten!$A$10:$F$1164,6,FALSE)),"",VLOOKUP(A613,Baukosten!$A$10:$F$1164,6,FALSE))</f>
        <v/>
      </c>
      <c r="C613" s="103" t="str">
        <f>IF(ISERROR(VLOOKUP(A613,Baukosten!$A$10:$F$1164,4,FALSE)),"",VLOOKUP(A613,Baukosten!$A$10:$F$1164,4,FALSE))</f>
        <v/>
      </c>
      <c r="D613" s="109"/>
      <c r="E613" s="109"/>
      <c r="F613" s="109"/>
      <c r="G613" s="109"/>
      <c r="H613" s="109"/>
      <c r="I613" s="109"/>
      <c r="J613" s="109"/>
      <c r="K613" s="109"/>
      <c r="L613" s="109"/>
      <c r="M613" s="109"/>
      <c r="N613" s="109"/>
      <c r="O613" s="109"/>
      <c r="P613" s="109"/>
      <c r="Q613" s="109"/>
      <c r="R613" s="109"/>
      <c r="S613" s="109"/>
      <c r="T613" s="109"/>
      <c r="U613" s="109"/>
      <c r="V613" s="109"/>
      <c r="W613" s="109"/>
      <c r="X613" s="109"/>
      <c r="Y613" s="111">
        <f t="shared" si="9"/>
        <v>0</v>
      </c>
      <c r="Z613" s="101"/>
    </row>
    <row r="614" spans="1:26" ht="13.5" thickBot="1" x14ac:dyDescent="0.25">
      <c r="A614" s="89">
        <v>613</v>
      </c>
      <c r="B614" s="90" t="str">
        <f>IF(ISERROR(VLOOKUP(A614,Baukosten!$A$10:$F$1164,6,FALSE)),"",VLOOKUP(A614,Baukosten!$A$10:$F$1164,6,FALSE))</f>
        <v/>
      </c>
      <c r="C614" s="103" t="str">
        <f>IF(ISERROR(VLOOKUP(A614,Baukosten!$A$10:$F$1164,4,FALSE)),"",VLOOKUP(A614,Baukosten!$A$10:$F$1164,4,FALSE))</f>
        <v/>
      </c>
      <c r="D614" s="109"/>
      <c r="E614" s="109"/>
      <c r="F614" s="109"/>
      <c r="G614" s="109"/>
      <c r="H614" s="109"/>
      <c r="I614" s="109"/>
      <c r="J614" s="109"/>
      <c r="K614" s="109"/>
      <c r="L614" s="109"/>
      <c r="M614" s="109"/>
      <c r="N614" s="109"/>
      <c r="O614" s="109"/>
      <c r="P614" s="109"/>
      <c r="Q614" s="109"/>
      <c r="R614" s="109"/>
      <c r="S614" s="109"/>
      <c r="T614" s="109"/>
      <c r="U614" s="109"/>
      <c r="V614" s="109"/>
      <c r="W614" s="109"/>
      <c r="X614" s="109"/>
      <c r="Y614" s="111">
        <f t="shared" si="9"/>
        <v>0</v>
      </c>
      <c r="Z614" s="101"/>
    </row>
    <row r="615" spans="1:26" ht="13.5" thickBot="1" x14ac:dyDescent="0.25">
      <c r="A615" s="89">
        <v>614</v>
      </c>
      <c r="B615" s="90" t="str">
        <f>IF(ISERROR(VLOOKUP(A615,Baukosten!$A$10:$F$1164,6,FALSE)),"",VLOOKUP(A615,Baukosten!$A$10:$F$1164,6,FALSE))</f>
        <v/>
      </c>
      <c r="C615" s="103" t="str">
        <f>IF(ISERROR(VLOOKUP(A615,Baukosten!$A$10:$F$1164,4,FALSE)),"",VLOOKUP(A615,Baukosten!$A$10:$F$1164,4,FALSE))</f>
        <v/>
      </c>
      <c r="D615" s="109"/>
      <c r="E615" s="109"/>
      <c r="F615" s="109"/>
      <c r="G615" s="109"/>
      <c r="H615" s="109"/>
      <c r="I615" s="109"/>
      <c r="J615" s="109"/>
      <c r="K615" s="109"/>
      <c r="L615" s="109"/>
      <c r="M615" s="109"/>
      <c r="N615" s="109"/>
      <c r="O615" s="109"/>
      <c r="P615" s="109"/>
      <c r="Q615" s="109"/>
      <c r="R615" s="109"/>
      <c r="S615" s="109"/>
      <c r="T615" s="109"/>
      <c r="U615" s="109"/>
      <c r="V615" s="109"/>
      <c r="W615" s="109"/>
      <c r="X615" s="109"/>
      <c r="Y615" s="111">
        <f t="shared" si="9"/>
        <v>0</v>
      </c>
      <c r="Z615" s="101"/>
    </row>
    <row r="616" spans="1:26" ht="13.5" thickBot="1" x14ac:dyDescent="0.25">
      <c r="A616" s="89">
        <v>615</v>
      </c>
      <c r="B616" s="90" t="str">
        <f>IF(ISERROR(VLOOKUP(A616,Baukosten!$A$10:$F$1164,6,FALSE)),"",VLOOKUP(A616,Baukosten!$A$10:$F$1164,6,FALSE))</f>
        <v/>
      </c>
      <c r="C616" s="103" t="str">
        <f>IF(ISERROR(VLOOKUP(A616,Baukosten!$A$10:$F$1164,4,FALSE)),"",VLOOKUP(A616,Baukosten!$A$10:$F$1164,4,FALSE))</f>
        <v/>
      </c>
      <c r="D616" s="109"/>
      <c r="E616" s="109"/>
      <c r="F616" s="109"/>
      <c r="G616" s="109"/>
      <c r="H616" s="109"/>
      <c r="I616" s="109"/>
      <c r="J616" s="109"/>
      <c r="K616" s="109"/>
      <c r="L616" s="109"/>
      <c r="M616" s="109"/>
      <c r="N616" s="109"/>
      <c r="O616" s="109"/>
      <c r="P616" s="109"/>
      <c r="Q616" s="109"/>
      <c r="R616" s="109"/>
      <c r="S616" s="109"/>
      <c r="T616" s="109"/>
      <c r="U616" s="109"/>
      <c r="V616" s="109"/>
      <c r="W616" s="109"/>
      <c r="X616" s="109"/>
      <c r="Y616" s="111">
        <f t="shared" si="9"/>
        <v>0</v>
      </c>
      <c r="Z616" s="101"/>
    </row>
    <row r="617" spans="1:26" ht="13.5" thickBot="1" x14ac:dyDescent="0.25">
      <c r="A617" s="89">
        <v>616</v>
      </c>
      <c r="B617" s="90" t="str">
        <f>IF(ISERROR(VLOOKUP(A617,Baukosten!$A$10:$F$1164,6,FALSE)),"",VLOOKUP(A617,Baukosten!$A$10:$F$1164,6,FALSE))</f>
        <v/>
      </c>
      <c r="C617" s="103" t="str">
        <f>IF(ISERROR(VLOOKUP(A617,Baukosten!$A$10:$F$1164,4,FALSE)),"",VLOOKUP(A617,Baukosten!$A$10:$F$1164,4,FALSE))</f>
        <v/>
      </c>
      <c r="D617" s="109"/>
      <c r="E617" s="109"/>
      <c r="F617" s="109"/>
      <c r="G617" s="109"/>
      <c r="H617" s="109"/>
      <c r="I617" s="109"/>
      <c r="J617" s="109"/>
      <c r="K617" s="109"/>
      <c r="L617" s="109"/>
      <c r="M617" s="109"/>
      <c r="N617" s="109"/>
      <c r="O617" s="109"/>
      <c r="P617" s="109"/>
      <c r="Q617" s="109"/>
      <c r="R617" s="109"/>
      <c r="S617" s="109"/>
      <c r="T617" s="109"/>
      <c r="U617" s="109"/>
      <c r="V617" s="109"/>
      <c r="W617" s="109"/>
      <c r="X617" s="109"/>
      <c r="Y617" s="111">
        <f t="shared" si="9"/>
        <v>0</v>
      </c>
      <c r="Z617" s="101"/>
    </row>
    <row r="618" spans="1:26" ht="13.5" thickBot="1" x14ac:dyDescent="0.25">
      <c r="A618" s="89">
        <v>617</v>
      </c>
      <c r="B618" s="90" t="str">
        <f>IF(ISERROR(VLOOKUP(A618,Baukosten!$A$10:$F$1164,6,FALSE)),"",VLOOKUP(A618,Baukosten!$A$10:$F$1164,6,FALSE))</f>
        <v/>
      </c>
      <c r="C618" s="103" t="str">
        <f>IF(ISERROR(VLOOKUP(A618,Baukosten!$A$10:$F$1164,4,FALSE)),"",VLOOKUP(A618,Baukosten!$A$10:$F$1164,4,FALSE))</f>
        <v/>
      </c>
      <c r="D618" s="109"/>
      <c r="E618" s="109"/>
      <c r="F618" s="109"/>
      <c r="G618" s="109"/>
      <c r="H618" s="109"/>
      <c r="I618" s="109"/>
      <c r="J618" s="109"/>
      <c r="K618" s="109"/>
      <c r="L618" s="109"/>
      <c r="M618" s="109"/>
      <c r="N618" s="109"/>
      <c r="O618" s="109"/>
      <c r="P618" s="109"/>
      <c r="Q618" s="109"/>
      <c r="R618" s="109"/>
      <c r="S618" s="109"/>
      <c r="T618" s="109"/>
      <c r="U618" s="109"/>
      <c r="V618" s="109"/>
      <c r="W618" s="109"/>
      <c r="X618" s="109"/>
      <c r="Y618" s="111">
        <f t="shared" si="9"/>
        <v>0</v>
      </c>
      <c r="Z618" s="101"/>
    </row>
    <row r="619" spans="1:26" ht="13.5" thickBot="1" x14ac:dyDescent="0.25">
      <c r="A619" s="89">
        <v>618</v>
      </c>
      <c r="B619" s="90" t="str">
        <f>IF(ISERROR(VLOOKUP(A619,Baukosten!$A$10:$F$1164,6,FALSE)),"",VLOOKUP(A619,Baukosten!$A$10:$F$1164,6,FALSE))</f>
        <v/>
      </c>
      <c r="C619" s="103" t="str">
        <f>IF(ISERROR(VLOOKUP(A619,Baukosten!$A$10:$F$1164,4,FALSE)),"",VLOOKUP(A619,Baukosten!$A$10:$F$1164,4,FALSE))</f>
        <v/>
      </c>
      <c r="D619" s="109"/>
      <c r="E619" s="109"/>
      <c r="F619" s="109"/>
      <c r="G619" s="109"/>
      <c r="H619" s="109"/>
      <c r="I619" s="109"/>
      <c r="J619" s="109"/>
      <c r="K619" s="109"/>
      <c r="L619" s="109"/>
      <c r="M619" s="109"/>
      <c r="N619" s="109"/>
      <c r="O619" s="109"/>
      <c r="P619" s="109"/>
      <c r="Q619" s="109"/>
      <c r="R619" s="109"/>
      <c r="S619" s="109"/>
      <c r="T619" s="109"/>
      <c r="U619" s="109"/>
      <c r="V619" s="109"/>
      <c r="W619" s="109"/>
      <c r="X619" s="109"/>
      <c r="Y619" s="111">
        <f t="shared" si="9"/>
        <v>0</v>
      </c>
      <c r="Z619" s="101"/>
    </row>
    <row r="620" spans="1:26" ht="13.5" thickBot="1" x14ac:dyDescent="0.25">
      <c r="A620" s="89">
        <v>619</v>
      </c>
      <c r="B620" s="90" t="str">
        <f>IF(ISERROR(VLOOKUP(A620,Baukosten!$A$10:$F$1164,6,FALSE)),"",VLOOKUP(A620,Baukosten!$A$10:$F$1164,6,FALSE))</f>
        <v/>
      </c>
      <c r="C620" s="103" t="str">
        <f>IF(ISERROR(VLOOKUP(A620,Baukosten!$A$10:$F$1164,4,FALSE)),"",VLOOKUP(A620,Baukosten!$A$10:$F$1164,4,FALSE))</f>
        <v/>
      </c>
      <c r="D620" s="109"/>
      <c r="E620" s="109"/>
      <c r="F620" s="109"/>
      <c r="G620" s="109"/>
      <c r="H620" s="109"/>
      <c r="I620" s="109"/>
      <c r="J620" s="109"/>
      <c r="K620" s="109"/>
      <c r="L620" s="109"/>
      <c r="M620" s="109"/>
      <c r="N620" s="109"/>
      <c r="O620" s="109"/>
      <c r="P620" s="109"/>
      <c r="Q620" s="109"/>
      <c r="R620" s="109"/>
      <c r="S620" s="109"/>
      <c r="T620" s="109"/>
      <c r="U620" s="109"/>
      <c r="V620" s="109"/>
      <c r="W620" s="109"/>
      <c r="X620" s="109"/>
      <c r="Y620" s="111">
        <f t="shared" si="9"/>
        <v>0</v>
      </c>
      <c r="Z620" s="101"/>
    </row>
    <row r="621" spans="1:26" ht="13.5" thickBot="1" x14ac:dyDescent="0.25">
      <c r="A621" s="89">
        <v>620</v>
      </c>
      <c r="B621" s="90" t="str">
        <f>IF(ISERROR(VLOOKUP(A621,Baukosten!$A$10:$F$1164,6,FALSE)),"",VLOOKUP(A621,Baukosten!$A$10:$F$1164,6,FALSE))</f>
        <v/>
      </c>
      <c r="C621" s="103" t="str">
        <f>IF(ISERROR(VLOOKUP(A621,Baukosten!$A$10:$F$1164,4,FALSE)),"",VLOOKUP(A621,Baukosten!$A$10:$F$1164,4,FALSE))</f>
        <v/>
      </c>
      <c r="D621" s="109"/>
      <c r="E621" s="109"/>
      <c r="F621" s="109"/>
      <c r="G621" s="109"/>
      <c r="H621" s="109"/>
      <c r="I621" s="109"/>
      <c r="J621" s="109"/>
      <c r="K621" s="109"/>
      <c r="L621" s="109"/>
      <c r="M621" s="109"/>
      <c r="N621" s="109"/>
      <c r="O621" s="109"/>
      <c r="P621" s="109"/>
      <c r="Q621" s="109"/>
      <c r="R621" s="109"/>
      <c r="S621" s="109"/>
      <c r="T621" s="109"/>
      <c r="U621" s="109"/>
      <c r="V621" s="109"/>
      <c r="W621" s="109"/>
      <c r="X621" s="109"/>
      <c r="Y621" s="111">
        <f t="shared" si="9"/>
        <v>0</v>
      </c>
      <c r="Z621" s="101"/>
    </row>
    <row r="622" spans="1:26" ht="13.5" thickBot="1" x14ac:dyDescent="0.25">
      <c r="A622" s="89">
        <v>621</v>
      </c>
      <c r="B622" s="90" t="str">
        <f>IF(ISERROR(VLOOKUP(A622,Baukosten!$A$10:$F$1164,6,FALSE)),"",VLOOKUP(A622,Baukosten!$A$10:$F$1164,6,FALSE))</f>
        <v/>
      </c>
      <c r="C622" s="103" t="str">
        <f>IF(ISERROR(VLOOKUP(A622,Baukosten!$A$10:$F$1164,4,FALSE)),"",VLOOKUP(A622,Baukosten!$A$10:$F$1164,4,FALSE))</f>
        <v/>
      </c>
      <c r="D622" s="109"/>
      <c r="E622" s="109"/>
      <c r="F622" s="109"/>
      <c r="G622" s="109"/>
      <c r="H622" s="109"/>
      <c r="I622" s="109"/>
      <c r="J622" s="109"/>
      <c r="K622" s="109"/>
      <c r="L622" s="109"/>
      <c r="M622" s="109"/>
      <c r="N622" s="109"/>
      <c r="O622" s="109"/>
      <c r="P622" s="109"/>
      <c r="Q622" s="109"/>
      <c r="R622" s="109"/>
      <c r="S622" s="109"/>
      <c r="T622" s="109"/>
      <c r="U622" s="109"/>
      <c r="V622" s="109"/>
      <c r="W622" s="109"/>
      <c r="X622" s="109"/>
      <c r="Y622" s="111">
        <f t="shared" si="9"/>
        <v>0</v>
      </c>
      <c r="Z622" s="101"/>
    </row>
    <row r="623" spans="1:26" ht="13.5" thickBot="1" x14ac:dyDescent="0.25">
      <c r="A623" s="89">
        <v>622</v>
      </c>
      <c r="B623" s="90" t="str">
        <f>IF(ISERROR(VLOOKUP(A623,Baukosten!$A$10:$F$1164,6,FALSE)),"",VLOOKUP(A623,Baukosten!$A$10:$F$1164,6,FALSE))</f>
        <v/>
      </c>
      <c r="C623" s="103" t="str">
        <f>IF(ISERROR(VLOOKUP(A623,Baukosten!$A$10:$F$1164,4,FALSE)),"",VLOOKUP(A623,Baukosten!$A$10:$F$1164,4,FALSE))</f>
        <v/>
      </c>
      <c r="D623" s="109"/>
      <c r="E623" s="109"/>
      <c r="F623" s="109"/>
      <c r="G623" s="109"/>
      <c r="H623" s="109"/>
      <c r="I623" s="109"/>
      <c r="J623" s="109"/>
      <c r="K623" s="109"/>
      <c r="L623" s="109"/>
      <c r="M623" s="109"/>
      <c r="N623" s="109"/>
      <c r="O623" s="109"/>
      <c r="P623" s="109"/>
      <c r="Q623" s="109"/>
      <c r="R623" s="109"/>
      <c r="S623" s="109"/>
      <c r="T623" s="109"/>
      <c r="U623" s="109"/>
      <c r="V623" s="109"/>
      <c r="W623" s="109"/>
      <c r="X623" s="109"/>
      <c r="Y623" s="111">
        <f t="shared" si="9"/>
        <v>0</v>
      </c>
      <c r="Z623" s="101"/>
    </row>
    <row r="624" spans="1:26" ht="13.5" thickBot="1" x14ac:dyDescent="0.25">
      <c r="A624" s="89">
        <v>623</v>
      </c>
      <c r="B624" s="90" t="str">
        <f>IF(ISERROR(VLOOKUP(A624,Baukosten!$A$10:$F$1164,6,FALSE)),"",VLOOKUP(A624,Baukosten!$A$10:$F$1164,6,FALSE))</f>
        <v/>
      </c>
      <c r="C624" s="103" t="str">
        <f>IF(ISERROR(VLOOKUP(A624,Baukosten!$A$10:$F$1164,4,FALSE)),"",VLOOKUP(A624,Baukosten!$A$10:$F$1164,4,FALSE))</f>
        <v/>
      </c>
      <c r="D624" s="109"/>
      <c r="E624" s="109"/>
      <c r="F624" s="109"/>
      <c r="G624" s="109"/>
      <c r="H624" s="109"/>
      <c r="I624" s="109"/>
      <c r="J624" s="109"/>
      <c r="K624" s="109"/>
      <c r="L624" s="109"/>
      <c r="M624" s="109"/>
      <c r="N624" s="109"/>
      <c r="O624" s="109"/>
      <c r="P624" s="109"/>
      <c r="Q624" s="109"/>
      <c r="R624" s="109"/>
      <c r="S624" s="109"/>
      <c r="T624" s="109"/>
      <c r="U624" s="109"/>
      <c r="V624" s="109"/>
      <c r="W624" s="109"/>
      <c r="X624" s="109"/>
      <c r="Y624" s="111">
        <f t="shared" si="9"/>
        <v>0</v>
      </c>
      <c r="Z624" s="101"/>
    </row>
    <row r="625" spans="1:26" ht="13.5" thickBot="1" x14ac:dyDescent="0.25">
      <c r="A625" s="89">
        <v>624</v>
      </c>
      <c r="B625" s="90" t="str">
        <f>IF(ISERROR(VLOOKUP(A625,Baukosten!$A$10:$F$1164,6,FALSE)),"",VLOOKUP(A625,Baukosten!$A$10:$F$1164,6,FALSE))</f>
        <v/>
      </c>
      <c r="C625" s="103" t="str">
        <f>IF(ISERROR(VLOOKUP(A625,Baukosten!$A$10:$F$1164,4,FALSE)),"",VLOOKUP(A625,Baukosten!$A$10:$F$1164,4,FALSE))</f>
        <v/>
      </c>
      <c r="D625" s="109"/>
      <c r="E625" s="109"/>
      <c r="F625" s="109"/>
      <c r="G625" s="109"/>
      <c r="H625" s="109"/>
      <c r="I625" s="109"/>
      <c r="J625" s="109"/>
      <c r="K625" s="109"/>
      <c r="L625" s="109"/>
      <c r="M625" s="109"/>
      <c r="N625" s="109"/>
      <c r="O625" s="109"/>
      <c r="P625" s="109"/>
      <c r="Q625" s="109"/>
      <c r="R625" s="109"/>
      <c r="S625" s="109"/>
      <c r="T625" s="109"/>
      <c r="U625" s="109"/>
      <c r="V625" s="109"/>
      <c r="W625" s="109"/>
      <c r="X625" s="109"/>
      <c r="Y625" s="111">
        <f t="shared" si="9"/>
        <v>0</v>
      </c>
      <c r="Z625" s="101"/>
    </row>
    <row r="626" spans="1:26" ht="13.5" thickBot="1" x14ac:dyDescent="0.25">
      <c r="A626" s="89">
        <v>625</v>
      </c>
      <c r="B626" s="90" t="str">
        <f>IF(ISERROR(VLOOKUP(A626,Baukosten!$A$10:$F$1164,6,FALSE)),"",VLOOKUP(A626,Baukosten!$A$10:$F$1164,6,FALSE))</f>
        <v/>
      </c>
      <c r="C626" s="103" t="str">
        <f>IF(ISERROR(VLOOKUP(A626,Baukosten!$A$10:$F$1164,4,FALSE)),"",VLOOKUP(A626,Baukosten!$A$10:$F$1164,4,FALSE))</f>
        <v/>
      </c>
      <c r="D626" s="109"/>
      <c r="E626" s="109"/>
      <c r="F626" s="109"/>
      <c r="G626" s="109"/>
      <c r="H626" s="109"/>
      <c r="I626" s="109"/>
      <c r="J626" s="109"/>
      <c r="K626" s="109"/>
      <c r="L626" s="109"/>
      <c r="M626" s="109"/>
      <c r="N626" s="109"/>
      <c r="O626" s="109"/>
      <c r="P626" s="109"/>
      <c r="Q626" s="109"/>
      <c r="R626" s="109"/>
      <c r="S626" s="109"/>
      <c r="T626" s="109"/>
      <c r="U626" s="109"/>
      <c r="V626" s="109"/>
      <c r="W626" s="109"/>
      <c r="X626" s="109"/>
      <c r="Y626" s="111">
        <f t="shared" si="9"/>
        <v>0</v>
      </c>
      <c r="Z626" s="101"/>
    </row>
    <row r="627" spans="1:26" ht="13.5" thickBot="1" x14ac:dyDescent="0.25">
      <c r="A627" s="89">
        <v>626</v>
      </c>
      <c r="B627" s="90" t="str">
        <f>IF(ISERROR(VLOOKUP(A627,Baukosten!$A$10:$F$1164,6,FALSE)),"",VLOOKUP(A627,Baukosten!$A$10:$F$1164,6,FALSE))</f>
        <v/>
      </c>
      <c r="C627" s="103" t="str">
        <f>IF(ISERROR(VLOOKUP(A627,Baukosten!$A$10:$F$1164,4,FALSE)),"",VLOOKUP(A627,Baukosten!$A$10:$F$1164,4,FALSE))</f>
        <v/>
      </c>
      <c r="D627" s="109"/>
      <c r="E627" s="109"/>
      <c r="F627" s="109"/>
      <c r="G627" s="109"/>
      <c r="H627" s="109"/>
      <c r="I627" s="109"/>
      <c r="J627" s="109"/>
      <c r="K627" s="109"/>
      <c r="L627" s="109"/>
      <c r="M627" s="109"/>
      <c r="N627" s="109"/>
      <c r="O627" s="109"/>
      <c r="P627" s="109"/>
      <c r="Q627" s="109"/>
      <c r="R627" s="109"/>
      <c r="S627" s="109"/>
      <c r="T627" s="109"/>
      <c r="U627" s="109"/>
      <c r="V627" s="109"/>
      <c r="W627" s="109"/>
      <c r="X627" s="109"/>
      <c r="Y627" s="111">
        <f t="shared" si="9"/>
        <v>0</v>
      </c>
      <c r="Z627" s="101"/>
    </row>
    <row r="628" spans="1:26" ht="13.5" thickBot="1" x14ac:dyDescent="0.25">
      <c r="A628" s="89">
        <v>627</v>
      </c>
      <c r="B628" s="90" t="str">
        <f>IF(ISERROR(VLOOKUP(A628,Baukosten!$A$10:$F$1164,6,FALSE)),"",VLOOKUP(A628,Baukosten!$A$10:$F$1164,6,FALSE))</f>
        <v/>
      </c>
      <c r="C628" s="103" t="str">
        <f>IF(ISERROR(VLOOKUP(A628,Baukosten!$A$10:$F$1164,4,FALSE)),"",VLOOKUP(A628,Baukosten!$A$10:$F$1164,4,FALSE))</f>
        <v/>
      </c>
      <c r="D628" s="109"/>
      <c r="E628" s="109"/>
      <c r="F628" s="109"/>
      <c r="G628" s="109"/>
      <c r="H628" s="109"/>
      <c r="I628" s="109"/>
      <c r="J628" s="109"/>
      <c r="K628" s="109"/>
      <c r="L628" s="109"/>
      <c r="M628" s="109"/>
      <c r="N628" s="109"/>
      <c r="O628" s="109"/>
      <c r="P628" s="109"/>
      <c r="Q628" s="109"/>
      <c r="R628" s="109"/>
      <c r="S628" s="109"/>
      <c r="T628" s="109"/>
      <c r="U628" s="109"/>
      <c r="V628" s="109"/>
      <c r="W628" s="109"/>
      <c r="X628" s="109"/>
      <c r="Y628" s="111">
        <f t="shared" si="9"/>
        <v>0</v>
      </c>
      <c r="Z628" s="101"/>
    </row>
    <row r="629" spans="1:26" ht="13.5" thickBot="1" x14ac:dyDescent="0.25">
      <c r="A629" s="89">
        <v>628</v>
      </c>
      <c r="B629" s="90" t="str">
        <f>IF(ISERROR(VLOOKUP(A629,Baukosten!$A$10:$F$1164,6,FALSE)),"",VLOOKUP(A629,Baukosten!$A$10:$F$1164,6,FALSE))</f>
        <v/>
      </c>
      <c r="C629" s="103" t="str">
        <f>IF(ISERROR(VLOOKUP(A629,Baukosten!$A$10:$F$1164,4,FALSE)),"",VLOOKUP(A629,Baukosten!$A$10:$F$1164,4,FALSE))</f>
        <v/>
      </c>
      <c r="D629" s="109"/>
      <c r="E629" s="109"/>
      <c r="F629" s="109"/>
      <c r="G629" s="109"/>
      <c r="H629" s="109"/>
      <c r="I629" s="109"/>
      <c r="J629" s="109"/>
      <c r="K629" s="109"/>
      <c r="L629" s="109"/>
      <c r="M629" s="109"/>
      <c r="N629" s="109"/>
      <c r="O629" s="109"/>
      <c r="P629" s="109"/>
      <c r="Q629" s="109"/>
      <c r="R629" s="109"/>
      <c r="S629" s="109"/>
      <c r="T629" s="109"/>
      <c r="U629" s="109"/>
      <c r="V629" s="109"/>
      <c r="W629" s="109"/>
      <c r="X629" s="109"/>
      <c r="Y629" s="111">
        <f t="shared" si="9"/>
        <v>0</v>
      </c>
      <c r="Z629" s="101"/>
    </row>
    <row r="630" spans="1:26" ht="13.5" thickBot="1" x14ac:dyDescent="0.25">
      <c r="A630" s="89">
        <v>629</v>
      </c>
      <c r="B630" s="90" t="str">
        <f>IF(ISERROR(VLOOKUP(A630,Baukosten!$A$10:$F$1164,6,FALSE)),"",VLOOKUP(A630,Baukosten!$A$10:$F$1164,6,FALSE))</f>
        <v/>
      </c>
      <c r="C630" s="103" t="str">
        <f>IF(ISERROR(VLOOKUP(A630,Baukosten!$A$10:$F$1164,4,FALSE)),"",VLOOKUP(A630,Baukosten!$A$10:$F$1164,4,FALSE))</f>
        <v/>
      </c>
      <c r="D630" s="109"/>
      <c r="E630" s="109"/>
      <c r="F630" s="109"/>
      <c r="G630" s="109"/>
      <c r="H630" s="109"/>
      <c r="I630" s="109"/>
      <c r="J630" s="109"/>
      <c r="K630" s="109"/>
      <c r="L630" s="109"/>
      <c r="M630" s="109"/>
      <c r="N630" s="109"/>
      <c r="O630" s="109"/>
      <c r="P630" s="109"/>
      <c r="Q630" s="109"/>
      <c r="R630" s="109"/>
      <c r="S630" s="109"/>
      <c r="T630" s="109"/>
      <c r="U630" s="109"/>
      <c r="V630" s="109"/>
      <c r="W630" s="109"/>
      <c r="X630" s="109"/>
      <c r="Y630" s="111">
        <f t="shared" si="9"/>
        <v>0</v>
      </c>
      <c r="Z630" s="101"/>
    </row>
    <row r="631" spans="1:26" ht="13.5" thickBot="1" x14ac:dyDescent="0.25">
      <c r="A631" s="89">
        <v>630</v>
      </c>
      <c r="B631" s="90" t="str">
        <f>IF(ISERROR(VLOOKUP(A631,Baukosten!$A$10:$F$1164,6,FALSE)),"",VLOOKUP(A631,Baukosten!$A$10:$F$1164,6,FALSE))</f>
        <v/>
      </c>
      <c r="C631" s="103" t="str">
        <f>IF(ISERROR(VLOOKUP(A631,Baukosten!$A$10:$F$1164,4,FALSE)),"",VLOOKUP(A631,Baukosten!$A$10:$F$1164,4,FALSE))</f>
        <v/>
      </c>
      <c r="D631" s="109"/>
      <c r="E631" s="109"/>
      <c r="F631" s="109"/>
      <c r="G631" s="109"/>
      <c r="H631" s="109"/>
      <c r="I631" s="109"/>
      <c r="J631" s="109"/>
      <c r="K631" s="109"/>
      <c r="L631" s="109"/>
      <c r="M631" s="109"/>
      <c r="N631" s="109"/>
      <c r="O631" s="109"/>
      <c r="P631" s="109"/>
      <c r="Q631" s="109"/>
      <c r="R631" s="109"/>
      <c r="S631" s="109"/>
      <c r="T631" s="109"/>
      <c r="U631" s="109"/>
      <c r="V631" s="109"/>
      <c r="W631" s="109"/>
      <c r="X631" s="109"/>
      <c r="Y631" s="111">
        <f t="shared" si="9"/>
        <v>0</v>
      </c>
      <c r="Z631" s="101"/>
    </row>
    <row r="632" spans="1:26" ht="13.5" thickBot="1" x14ac:dyDescent="0.25">
      <c r="A632" s="89">
        <v>631</v>
      </c>
      <c r="B632" s="90" t="str">
        <f>IF(ISERROR(VLOOKUP(A632,Baukosten!$A$10:$F$1164,6,FALSE)),"",VLOOKUP(A632,Baukosten!$A$10:$F$1164,6,FALSE))</f>
        <v/>
      </c>
      <c r="C632" s="103" t="str">
        <f>IF(ISERROR(VLOOKUP(A632,Baukosten!$A$10:$F$1164,4,FALSE)),"",VLOOKUP(A632,Baukosten!$A$10:$F$1164,4,FALSE))</f>
        <v/>
      </c>
      <c r="D632" s="109"/>
      <c r="E632" s="109"/>
      <c r="F632" s="109"/>
      <c r="G632" s="109"/>
      <c r="H632" s="109"/>
      <c r="I632" s="109"/>
      <c r="J632" s="109"/>
      <c r="K632" s="109"/>
      <c r="L632" s="109"/>
      <c r="M632" s="109"/>
      <c r="N632" s="109"/>
      <c r="O632" s="109"/>
      <c r="P632" s="109"/>
      <c r="Q632" s="109"/>
      <c r="R632" s="109"/>
      <c r="S632" s="109"/>
      <c r="T632" s="109"/>
      <c r="U632" s="109"/>
      <c r="V632" s="109"/>
      <c r="W632" s="109"/>
      <c r="X632" s="109"/>
      <c r="Y632" s="111">
        <f t="shared" si="9"/>
        <v>0</v>
      </c>
      <c r="Z632" s="101"/>
    </row>
    <row r="633" spans="1:26" ht="13.5" thickBot="1" x14ac:dyDescent="0.25">
      <c r="A633" s="89">
        <v>632</v>
      </c>
      <c r="B633" s="90" t="str">
        <f>IF(ISERROR(VLOOKUP(A633,Baukosten!$A$10:$F$1164,6,FALSE)),"",VLOOKUP(A633,Baukosten!$A$10:$F$1164,6,FALSE))</f>
        <v/>
      </c>
      <c r="C633" s="103" t="str">
        <f>IF(ISERROR(VLOOKUP(A633,Baukosten!$A$10:$F$1164,4,FALSE)),"",VLOOKUP(A633,Baukosten!$A$10:$F$1164,4,FALSE))</f>
        <v/>
      </c>
      <c r="D633" s="109"/>
      <c r="E633" s="109"/>
      <c r="F633" s="109"/>
      <c r="G633" s="109"/>
      <c r="H633" s="109"/>
      <c r="I633" s="109"/>
      <c r="J633" s="109"/>
      <c r="K633" s="109"/>
      <c r="L633" s="109"/>
      <c r="M633" s="109"/>
      <c r="N633" s="109"/>
      <c r="O633" s="109"/>
      <c r="P633" s="109"/>
      <c r="Q633" s="109"/>
      <c r="R633" s="109"/>
      <c r="S633" s="109"/>
      <c r="T633" s="109"/>
      <c r="U633" s="109"/>
      <c r="V633" s="109"/>
      <c r="W633" s="109"/>
      <c r="X633" s="109"/>
      <c r="Y633" s="111">
        <f t="shared" si="9"/>
        <v>0</v>
      </c>
      <c r="Z633" s="101"/>
    </row>
    <row r="634" spans="1:26" ht="13.5" thickBot="1" x14ac:dyDescent="0.25">
      <c r="A634" s="89">
        <v>633</v>
      </c>
      <c r="B634" s="90" t="str">
        <f>IF(ISERROR(VLOOKUP(A634,Baukosten!$A$10:$F$1164,6,FALSE)),"",VLOOKUP(A634,Baukosten!$A$10:$F$1164,6,FALSE))</f>
        <v/>
      </c>
      <c r="C634" s="103" t="str">
        <f>IF(ISERROR(VLOOKUP(A634,Baukosten!$A$10:$F$1164,4,FALSE)),"",VLOOKUP(A634,Baukosten!$A$10:$F$1164,4,FALSE))</f>
        <v/>
      </c>
      <c r="D634" s="109"/>
      <c r="E634" s="109"/>
      <c r="F634" s="109"/>
      <c r="G634" s="109"/>
      <c r="H634" s="109"/>
      <c r="I634" s="109"/>
      <c r="J634" s="109"/>
      <c r="K634" s="109"/>
      <c r="L634" s="109"/>
      <c r="M634" s="109"/>
      <c r="N634" s="109"/>
      <c r="O634" s="109"/>
      <c r="P634" s="109"/>
      <c r="Q634" s="109"/>
      <c r="R634" s="109"/>
      <c r="S634" s="109"/>
      <c r="T634" s="109"/>
      <c r="U634" s="109"/>
      <c r="V634" s="109"/>
      <c r="W634" s="109"/>
      <c r="X634" s="109"/>
      <c r="Y634" s="111">
        <f t="shared" si="9"/>
        <v>0</v>
      </c>
      <c r="Z634" s="101"/>
    </row>
    <row r="635" spans="1:26" ht="13.5" thickBot="1" x14ac:dyDescent="0.25">
      <c r="A635" s="89">
        <v>634</v>
      </c>
      <c r="B635" s="90" t="str">
        <f>IF(ISERROR(VLOOKUP(A635,Baukosten!$A$10:$F$1164,6,FALSE)),"",VLOOKUP(A635,Baukosten!$A$10:$F$1164,6,FALSE))</f>
        <v/>
      </c>
      <c r="C635" s="103" t="str">
        <f>IF(ISERROR(VLOOKUP(A635,Baukosten!$A$10:$F$1164,4,FALSE)),"",VLOOKUP(A635,Baukosten!$A$10:$F$1164,4,FALSE))</f>
        <v/>
      </c>
      <c r="D635" s="109"/>
      <c r="E635" s="109"/>
      <c r="F635" s="109"/>
      <c r="G635" s="109"/>
      <c r="H635" s="109"/>
      <c r="I635" s="109"/>
      <c r="J635" s="109"/>
      <c r="K635" s="109"/>
      <c r="L635" s="109"/>
      <c r="M635" s="109"/>
      <c r="N635" s="109"/>
      <c r="O635" s="109"/>
      <c r="P635" s="109"/>
      <c r="Q635" s="109"/>
      <c r="R635" s="109"/>
      <c r="S635" s="109"/>
      <c r="T635" s="109"/>
      <c r="U635" s="109"/>
      <c r="V635" s="109"/>
      <c r="W635" s="109"/>
      <c r="X635" s="109"/>
      <c r="Y635" s="111">
        <f t="shared" si="9"/>
        <v>0</v>
      </c>
      <c r="Z635" s="101"/>
    </row>
    <row r="636" spans="1:26" ht="13.5" thickBot="1" x14ac:dyDescent="0.25">
      <c r="A636" s="89">
        <v>635</v>
      </c>
      <c r="B636" s="90" t="str">
        <f>IF(ISERROR(VLOOKUP(A636,Baukosten!$A$10:$F$1164,6,FALSE)),"",VLOOKUP(A636,Baukosten!$A$10:$F$1164,6,FALSE))</f>
        <v/>
      </c>
      <c r="C636" s="103" t="str">
        <f>IF(ISERROR(VLOOKUP(A636,Baukosten!$A$10:$F$1164,4,FALSE)),"",VLOOKUP(A636,Baukosten!$A$10:$F$1164,4,FALSE))</f>
        <v/>
      </c>
      <c r="D636" s="109"/>
      <c r="E636" s="109"/>
      <c r="F636" s="109"/>
      <c r="G636" s="109"/>
      <c r="H636" s="109"/>
      <c r="I636" s="109"/>
      <c r="J636" s="109"/>
      <c r="K636" s="109"/>
      <c r="L636" s="109"/>
      <c r="M636" s="109"/>
      <c r="N636" s="109"/>
      <c r="O636" s="109"/>
      <c r="P636" s="109"/>
      <c r="Q636" s="109"/>
      <c r="R636" s="109"/>
      <c r="S636" s="109"/>
      <c r="T636" s="109"/>
      <c r="U636" s="109"/>
      <c r="V636" s="109"/>
      <c r="W636" s="109"/>
      <c r="X636" s="109"/>
      <c r="Y636" s="111">
        <f t="shared" si="9"/>
        <v>0</v>
      </c>
      <c r="Z636" s="101"/>
    </row>
    <row r="637" spans="1:26" ht="13.5" thickBot="1" x14ac:dyDescent="0.25">
      <c r="A637" s="89">
        <v>636</v>
      </c>
      <c r="B637" s="90" t="str">
        <f>IF(ISERROR(VLOOKUP(A637,Baukosten!$A$10:$F$1164,6,FALSE)),"",VLOOKUP(A637,Baukosten!$A$10:$F$1164,6,FALSE))</f>
        <v/>
      </c>
      <c r="C637" s="103" t="str">
        <f>IF(ISERROR(VLOOKUP(A637,Baukosten!$A$10:$F$1164,4,FALSE)),"",VLOOKUP(A637,Baukosten!$A$10:$F$1164,4,FALSE))</f>
        <v/>
      </c>
      <c r="D637" s="109"/>
      <c r="E637" s="109"/>
      <c r="F637" s="109"/>
      <c r="G637" s="109"/>
      <c r="H637" s="109"/>
      <c r="I637" s="109"/>
      <c r="J637" s="109"/>
      <c r="K637" s="109"/>
      <c r="L637" s="109"/>
      <c r="M637" s="109"/>
      <c r="N637" s="109"/>
      <c r="O637" s="109"/>
      <c r="P637" s="109"/>
      <c r="Q637" s="109"/>
      <c r="R637" s="109"/>
      <c r="S637" s="109"/>
      <c r="T637" s="109"/>
      <c r="U637" s="109"/>
      <c r="V637" s="109"/>
      <c r="W637" s="109"/>
      <c r="X637" s="109"/>
      <c r="Y637" s="111">
        <f t="shared" si="9"/>
        <v>0</v>
      </c>
      <c r="Z637" s="101"/>
    </row>
    <row r="638" spans="1:26" ht="13.5" thickBot="1" x14ac:dyDescent="0.25">
      <c r="A638" s="89">
        <v>637</v>
      </c>
      <c r="B638" s="90" t="str">
        <f>IF(ISERROR(VLOOKUP(A638,Baukosten!$A$10:$F$1164,6,FALSE)),"",VLOOKUP(A638,Baukosten!$A$10:$F$1164,6,FALSE))</f>
        <v/>
      </c>
      <c r="C638" s="103" t="str">
        <f>IF(ISERROR(VLOOKUP(A638,Baukosten!$A$10:$F$1164,4,FALSE)),"",VLOOKUP(A638,Baukosten!$A$10:$F$1164,4,FALSE))</f>
        <v/>
      </c>
      <c r="D638" s="109"/>
      <c r="E638" s="109"/>
      <c r="F638" s="109"/>
      <c r="G638" s="109"/>
      <c r="H638" s="109"/>
      <c r="I638" s="109"/>
      <c r="J638" s="109"/>
      <c r="K638" s="109"/>
      <c r="L638" s="109"/>
      <c r="M638" s="109"/>
      <c r="N638" s="109"/>
      <c r="O638" s="109"/>
      <c r="P638" s="109"/>
      <c r="Q638" s="109"/>
      <c r="R638" s="109"/>
      <c r="S638" s="109"/>
      <c r="T638" s="109"/>
      <c r="U638" s="109"/>
      <c r="V638" s="109"/>
      <c r="W638" s="109"/>
      <c r="X638" s="109"/>
      <c r="Y638" s="111">
        <f t="shared" si="9"/>
        <v>0</v>
      </c>
      <c r="Z638" s="101"/>
    </row>
    <row r="639" spans="1:26" ht="13.5" thickBot="1" x14ac:dyDescent="0.25">
      <c r="A639" s="89">
        <v>638</v>
      </c>
      <c r="B639" s="90" t="str">
        <f>IF(ISERROR(VLOOKUP(A639,Baukosten!$A$10:$F$1164,6,FALSE)),"",VLOOKUP(A639,Baukosten!$A$10:$F$1164,6,FALSE))</f>
        <v/>
      </c>
      <c r="C639" s="103" t="str">
        <f>IF(ISERROR(VLOOKUP(A639,Baukosten!$A$10:$F$1164,4,FALSE)),"",VLOOKUP(A639,Baukosten!$A$10:$F$1164,4,FALSE))</f>
        <v/>
      </c>
      <c r="D639" s="109"/>
      <c r="E639" s="109"/>
      <c r="F639" s="109"/>
      <c r="G639" s="109"/>
      <c r="H639" s="109"/>
      <c r="I639" s="109"/>
      <c r="J639" s="109"/>
      <c r="K639" s="109"/>
      <c r="L639" s="109"/>
      <c r="M639" s="109"/>
      <c r="N639" s="109"/>
      <c r="O639" s="109"/>
      <c r="P639" s="109"/>
      <c r="Q639" s="109"/>
      <c r="R639" s="109"/>
      <c r="S639" s="109"/>
      <c r="T639" s="109"/>
      <c r="U639" s="109"/>
      <c r="V639" s="109"/>
      <c r="W639" s="109"/>
      <c r="X639" s="109"/>
      <c r="Y639" s="111">
        <f t="shared" si="9"/>
        <v>0</v>
      </c>
      <c r="Z639" s="101"/>
    </row>
    <row r="640" spans="1:26" ht="13.5" thickBot="1" x14ac:dyDescent="0.25">
      <c r="A640" s="89">
        <v>639</v>
      </c>
      <c r="B640" s="90" t="str">
        <f>IF(ISERROR(VLOOKUP(A640,Baukosten!$A$10:$F$1164,6,FALSE)),"",VLOOKUP(A640,Baukosten!$A$10:$F$1164,6,FALSE))</f>
        <v/>
      </c>
      <c r="C640" s="103" t="str">
        <f>IF(ISERROR(VLOOKUP(A640,Baukosten!$A$10:$F$1164,4,FALSE)),"",VLOOKUP(A640,Baukosten!$A$10:$F$1164,4,FALSE))</f>
        <v/>
      </c>
      <c r="D640" s="109"/>
      <c r="E640" s="109"/>
      <c r="F640" s="109"/>
      <c r="G640" s="109"/>
      <c r="H640" s="109"/>
      <c r="I640" s="109"/>
      <c r="J640" s="109"/>
      <c r="K640" s="109"/>
      <c r="L640" s="109"/>
      <c r="M640" s="109"/>
      <c r="N640" s="109"/>
      <c r="O640" s="109"/>
      <c r="P640" s="109"/>
      <c r="Q640" s="109"/>
      <c r="R640" s="109"/>
      <c r="S640" s="109"/>
      <c r="T640" s="109"/>
      <c r="U640" s="109"/>
      <c r="V640" s="109"/>
      <c r="W640" s="109"/>
      <c r="X640" s="109"/>
      <c r="Y640" s="111">
        <f t="shared" si="9"/>
        <v>0</v>
      </c>
      <c r="Z640" s="101"/>
    </row>
    <row r="641" spans="1:26" ht="13.5" thickBot="1" x14ac:dyDescent="0.25">
      <c r="A641" s="89">
        <v>640</v>
      </c>
      <c r="B641" s="90" t="str">
        <f>IF(ISERROR(VLOOKUP(A641,Baukosten!$A$10:$F$1164,6,FALSE)),"",VLOOKUP(A641,Baukosten!$A$10:$F$1164,6,FALSE))</f>
        <v/>
      </c>
      <c r="C641" s="103" t="str">
        <f>IF(ISERROR(VLOOKUP(A641,Baukosten!$A$10:$F$1164,4,FALSE)),"",VLOOKUP(A641,Baukosten!$A$10:$F$1164,4,FALSE))</f>
        <v/>
      </c>
      <c r="D641" s="109"/>
      <c r="E641" s="109"/>
      <c r="F641" s="109"/>
      <c r="G641" s="109"/>
      <c r="H641" s="109"/>
      <c r="I641" s="109"/>
      <c r="J641" s="109"/>
      <c r="K641" s="109"/>
      <c r="L641" s="109"/>
      <c r="M641" s="109"/>
      <c r="N641" s="109"/>
      <c r="O641" s="109"/>
      <c r="P641" s="109"/>
      <c r="Q641" s="109"/>
      <c r="R641" s="109"/>
      <c r="S641" s="109"/>
      <c r="T641" s="109"/>
      <c r="U641" s="109"/>
      <c r="V641" s="109"/>
      <c r="W641" s="109"/>
      <c r="X641" s="109"/>
      <c r="Y641" s="111">
        <f t="shared" si="9"/>
        <v>0</v>
      </c>
      <c r="Z641" s="101"/>
    </row>
    <row r="642" spans="1:26" ht="13.5" thickBot="1" x14ac:dyDescent="0.25">
      <c r="A642" s="89">
        <v>641</v>
      </c>
      <c r="B642" s="90" t="str">
        <f>IF(ISERROR(VLOOKUP(A642,Baukosten!$A$10:$F$1164,6,FALSE)),"",VLOOKUP(A642,Baukosten!$A$10:$F$1164,6,FALSE))</f>
        <v/>
      </c>
      <c r="C642" s="103" t="str">
        <f>IF(ISERROR(VLOOKUP(A642,Baukosten!$A$10:$F$1164,4,FALSE)),"",VLOOKUP(A642,Baukosten!$A$10:$F$1164,4,FALSE))</f>
        <v/>
      </c>
      <c r="D642" s="109"/>
      <c r="E642" s="109"/>
      <c r="F642" s="109"/>
      <c r="G642" s="109"/>
      <c r="H642" s="109"/>
      <c r="I642" s="109"/>
      <c r="J642" s="109"/>
      <c r="K642" s="109"/>
      <c r="L642" s="109"/>
      <c r="M642" s="109"/>
      <c r="N642" s="109"/>
      <c r="O642" s="109"/>
      <c r="P642" s="109"/>
      <c r="Q642" s="109"/>
      <c r="R642" s="109"/>
      <c r="S642" s="109"/>
      <c r="T642" s="109"/>
      <c r="U642" s="109"/>
      <c r="V642" s="109"/>
      <c r="W642" s="109"/>
      <c r="X642" s="109"/>
      <c r="Y642" s="111">
        <f t="shared" si="9"/>
        <v>0</v>
      </c>
      <c r="Z642" s="101"/>
    </row>
    <row r="643" spans="1:26" ht="13.5" thickBot="1" x14ac:dyDescent="0.25">
      <c r="A643" s="89">
        <v>642</v>
      </c>
      <c r="B643" s="90" t="str">
        <f>IF(ISERROR(VLOOKUP(A643,Baukosten!$A$10:$F$1164,6,FALSE)),"",VLOOKUP(A643,Baukosten!$A$10:$F$1164,6,FALSE))</f>
        <v/>
      </c>
      <c r="C643" s="103" t="str">
        <f>IF(ISERROR(VLOOKUP(A643,Baukosten!$A$10:$F$1164,4,FALSE)),"",VLOOKUP(A643,Baukosten!$A$10:$F$1164,4,FALSE))</f>
        <v/>
      </c>
      <c r="D643" s="109"/>
      <c r="E643" s="109"/>
      <c r="F643" s="109"/>
      <c r="G643" s="109"/>
      <c r="H643" s="109"/>
      <c r="I643" s="109"/>
      <c r="J643" s="109"/>
      <c r="K643" s="109"/>
      <c r="L643" s="109"/>
      <c r="M643" s="109"/>
      <c r="N643" s="109"/>
      <c r="O643" s="109"/>
      <c r="P643" s="109"/>
      <c r="Q643" s="109"/>
      <c r="R643" s="109"/>
      <c r="S643" s="109"/>
      <c r="T643" s="109"/>
      <c r="U643" s="109"/>
      <c r="V643" s="109"/>
      <c r="W643" s="109"/>
      <c r="X643" s="109"/>
      <c r="Y643" s="111">
        <f t="shared" ref="Y643:Y648" si="10">SUM(D643:X643)</f>
        <v>0</v>
      </c>
      <c r="Z643" s="101"/>
    </row>
    <row r="644" spans="1:26" ht="13.5" thickBot="1" x14ac:dyDescent="0.25">
      <c r="A644" s="89">
        <v>643</v>
      </c>
      <c r="B644" s="90" t="str">
        <f>IF(ISERROR(VLOOKUP(A644,Baukosten!$A$10:$F$1164,6,FALSE)),"",VLOOKUP(A644,Baukosten!$A$10:$F$1164,6,FALSE))</f>
        <v/>
      </c>
      <c r="C644" s="103" t="str">
        <f>IF(ISERROR(VLOOKUP(A644,Baukosten!$A$10:$F$1164,4,FALSE)),"",VLOOKUP(A644,Baukosten!$A$10:$F$1164,4,FALSE))</f>
        <v/>
      </c>
      <c r="D644" s="109"/>
      <c r="E644" s="109"/>
      <c r="F644" s="109"/>
      <c r="G644" s="109"/>
      <c r="H644" s="109"/>
      <c r="I644" s="109"/>
      <c r="J644" s="109"/>
      <c r="K644" s="109"/>
      <c r="L644" s="109"/>
      <c r="M644" s="109"/>
      <c r="N644" s="109"/>
      <c r="O644" s="109"/>
      <c r="P644" s="109"/>
      <c r="Q644" s="109"/>
      <c r="R644" s="109"/>
      <c r="S644" s="109"/>
      <c r="T644" s="109"/>
      <c r="U644" s="109"/>
      <c r="V644" s="109"/>
      <c r="W644" s="109"/>
      <c r="X644" s="109"/>
      <c r="Y644" s="111">
        <f t="shared" si="10"/>
        <v>0</v>
      </c>
      <c r="Z644" s="101"/>
    </row>
    <row r="645" spans="1:26" ht="13.5" thickBot="1" x14ac:dyDescent="0.25">
      <c r="A645" s="89">
        <v>644</v>
      </c>
      <c r="B645" s="90" t="str">
        <f>IF(ISERROR(VLOOKUP(A645,Baukosten!$A$10:$F$1164,6,FALSE)),"",VLOOKUP(A645,Baukosten!$A$10:$F$1164,6,FALSE))</f>
        <v/>
      </c>
      <c r="C645" s="103" t="str">
        <f>IF(ISERROR(VLOOKUP(A645,Baukosten!$A$10:$F$1164,4,FALSE)),"",VLOOKUP(A645,Baukosten!$A$10:$F$1164,4,FALSE))</f>
        <v/>
      </c>
      <c r="D645" s="109"/>
      <c r="E645" s="109"/>
      <c r="F645" s="109"/>
      <c r="G645" s="109"/>
      <c r="H645" s="109"/>
      <c r="I645" s="109"/>
      <c r="J645" s="109"/>
      <c r="K645" s="109"/>
      <c r="L645" s="109"/>
      <c r="M645" s="109"/>
      <c r="N645" s="109"/>
      <c r="O645" s="109"/>
      <c r="P645" s="109"/>
      <c r="Q645" s="109"/>
      <c r="R645" s="109"/>
      <c r="S645" s="109"/>
      <c r="T645" s="109"/>
      <c r="U645" s="109"/>
      <c r="V645" s="109"/>
      <c r="W645" s="109"/>
      <c r="X645" s="109"/>
      <c r="Y645" s="111">
        <f t="shared" si="10"/>
        <v>0</v>
      </c>
      <c r="Z645" s="101"/>
    </row>
    <row r="646" spans="1:26" ht="13.5" thickBot="1" x14ac:dyDescent="0.25">
      <c r="A646" s="89">
        <v>645</v>
      </c>
      <c r="B646" s="90" t="str">
        <f>IF(ISERROR(VLOOKUP(A646,Baukosten!$A$10:$F$1164,6,FALSE)),"",VLOOKUP(A646,Baukosten!$A$10:$F$1164,6,FALSE))</f>
        <v/>
      </c>
      <c r="C646" s="103" t="str">
        <f>IF(ISERROR(VLOOKUP(A646,Baukosten!$A$10:$F$1164,4,FALSE)),"",VLOOKUP(A646,Baukosten!$A$10:$F$1164,4,FALSE))</f>
        <v/>
      </c>
      <c r="D646" s="109"/>
      <c r="E646" s="109"/>
      <c r="F646" s="109"/>
      <c r="G646" s="109"/>
      <c r="H646" s="109"/>
      <c r="I646" s="109"/>
      <c r="J646" s="109"/>
      <c r="K646" s="109"/>
      <c r="L646" s="109"/>
      <c r="M646" s="109"/>
      <c r="N646" s="109"/>
      <c r="O646" s="109"/>
      <c r="P646" s="109"/>
      <c r="Q646" s="109"/>
      <c r="R646" s="109"/>
      <c r="S646" s="109"/>
      <c r="T646" s="109"/>
      <c r="U646" s="109"/>
      <c r="V646" s="109"/>
      <c r="W646" s="109"/>
      <c r="X646" s="109"/>
      <c r="Y646" s="111">
        <f t="shared" si="10"/>
        <v>0</v>
      </c>
      <c r="Z646" s="101"/>
    </row>
    <row r="647" spans="1:26" ht="13.5" thickBot="1" x14ac:dyDescent="0.25">
      <c r="A647" s="89">
        <v>646</v>
      </c>
      <c r="B647" s="90" t="str">
        <f>IF(ISERROR(VLOOKUP(A647,Baukosten!$A$10:$F$1164,6,FALSE)),"",VLOOKUP(A647,Baukosten!$A$10:$F$1164,6,FALSE))</f>
        <v/>
      </c>
      <c r="C647" s="103" t="str">
        <f>IF(ISERROR(VLOOKUP(A647,Baukosten!$A$10:$F$1164,4,FALSE)),"",VLOOKUP(A647,Baukosten!$A$10:$F$1164,4,FALSE))</f>
        <v/>
      </c>
      <c r="D647" s="109"/>
      <c r="E647" s="109"/>
      <c r="F647" s="109"/>
      <c r="G647" s="109"/>
      <c r="H647" s="109"/>
      <c r="I647" s="109"/>
      <c r="J647" s="109"/>
      <c r="K647" s="109"/>
      <c r="L647" s="109"/>
      <c r="M647" s="109"/>
      <c r="N647" s="109"/>
      <c r="O647" s="109"/>
      <c r="P647" s="109"/>
      <c r="Q647" s="109"/>
      <c r="R647" s="109"/>
      <c r="S647" s="109"/>
      <c r="T647" s="109"/>
      <c r="U647" s="109"/>
      <c r="V647" s="109"/>
      <c r="W647" s="109"/>
      <c r="X647" s="109"/>
      <c r="Y647" s="91">
        <f t="shared" si="10"/>
        <v>0</v>
      </c>
    </row>
    <row r="648" spans="1:26" ht="13.5" thickBot="1" x14ac:dyDescent="0.25">
      <c r="A648" s="112">
        <v>647</v>
      </c>
      <c r="B648" s="103" t="str">
        <f>IF(ISERROR(VLOOKUP(A648,Baukosten!$A$10:$F$1164,6,FALSE)),"",VLOOKUP(A648,Baukosten!$A$10:$F$1164,6,FALSE))</f>
        <v/>
      </c>
      <c r="C648" s="103" t="str">
        <f>IF(ISERROR(VLOOKUP(A648,Baukosten!$A$10:$F$1164,4,FALSE)),"",VLOOKUP(A648,Baukosten!$A$10:$F$1164,4,FALSE))</f>
        <v/>
      </c>
      <c r="D648" s="109"/>
      <c r="E648" s="109"/>
      <c r="F648" s="109"/>
      <c r="G648" s="109"/>
      <c r="H648" s="109"/>
      <c r="I648" s="109"/>
      <c r="J648" s="109"/>
      <c r="K648" s="109"/>
      <c r="L648" s="109"/>
      <c r="M648" s="109"/>
      <c r="N648" s="109"/>
      <c r="O648" s="109"/>
      <c r="P648" s="109"/>
      <c r="Q648" s="109"/>
      <c r="R648" s="109"/>
      <c r="S648" s="109"/>
      <c r="T648" s="109"/>
      <c r="U648" s="109"/>
      <c r="V648" s="109"/>
      <c r="W648" s="109"/>
      <c r="X648" s="109"/>
      <c r="Y648" s="91">
        <f t="shared" si="10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activeCell="M5" sqref="M5"/>
    </sheetView>
  </sheetViews>
  <sheetFormatPr baseColWidth="10" defaultRowHeight="12.75" x14ac:dyDescent="0.2"/>
  <cols>
    <col min="1" max="1" width="40.42578125" customWidth="1"/>
    <col min="3" max="3" width="12.42578125" customWidth="1"/>
    <col min="4" max="4" width="17.42578125" customWidth="1"/>
    <col min="9" max="9" width="39" bestFit="1" customWidth="1"/>
  </cols>
  <sheetData>
    <row r="1" spans="1:13" ht="25.5" x14ac:dyDescent="0.2">
      <c r="A1" s="92" t="s">
        <v>156</v>
      </c>
    </row>
    <row r="2" spans="1:13" x14ac:dyDescent="0.2">
      <c r="A2" t="s">
        <v>193</v>
      </c>
      <c r="L2">
        <f>IF(M2="","",MAX(INDEX(L:L,1):INDEX(L:L,ROW()-1))+1)</f>
        <v>1</v>
      </c>
      <c r="M2" t="s">
        <v>201</v>
      </c>
    </row>
    <row r="3" spans="1:13" x14ac:dyDescent="0.2">
      <c r="A3" t="s">
        <v>194</v>
      </c>
      <c r="L3" t="str">
        <f>IF(M3="","",MAX(INDEX(L:L,1):INDEX(L:L,ROW()-1))+1)</f>
        <v/>
      </c>
    </row>
    <row r="4" spans="1:13" x14ac:dyDescent="0.2">
      <c r="K4" t="s">
        <v>201</v>
      </c>
      <c r="L4">
        <f>IF(M4="","",MAX(INDEX(L:L,1):INDEX(L:L,ROW()-1))+1)</f>
        <v>2</v>
      </c>
      <c r="M4" t="s">
        <v>202</v>
      </c>
    </row>
    <row r="5" spans="1:13" x14ac:dyDescent="0.2">
      <c r="L5">
        <f>IF(M5="","",MAX(INDEX(L:L,1):INDEX(L:L,ROW()-1))+1)</f>
        <v>3</v>
      </c>
      <c r="M5" t="s">
        <v>201</v>
      </c>
    </row>
    <row r="6" spans="1:13" x14ac:dyDescent="0.2">
      <c r="I6" s="93"/>
      <c r="K6" t="s">
        <v>201</v>
      </c>
      <c r="L6" t="str">
        <f>IF(M6="","",MAX(INDEX(L:L,1):INDEX(L:L,ROW()-1))+1)</f>
        <v/>
      </c>
    </row>
    <row r="7" spans="1:13" x14ac:dyDescent="0.2">
      <c r="L7">
        <f>IF(M7="","",MAX(INDEX(L:L,1):INDEX(L:L,ROW()-1))+1)</f>
        <v>4</v>
      </c>
      <c r="M7" t="s">
        <v>200</v>
      </c>
    </row>
    <row r="8" spans="1:13" x14ac:dyDescent="0.2">
      <c r="K8" t="s">
        <v>201</v>
      </c>
      <c r="L8" t="str">
        <f>IF(M8="","",MAX(INDEX(L:L,1):INDEX(L:L,ROW()-1))+1)</f>
        <v/>
      </c>
    </row>
    <row r="9" spans="1:13" x14ac:dyDescent="0.2">
      <c r="L9" t="str">
        <f>IF(M9="","",MAX(INDEX(L:L,1):INDEX(L:L,ROW()-1))+1)</f>
        <v/>
      </c>
    </row>
    <row r="10" spans="1:13" x14ac:dyDescent="0.2">
      <c r="L10" t="str">
        <f>IF(M10="","",MAX(INDEX(L:L,1):INDEX(L:L,ROW()-1))+1)</f>
        <v/>
      </c>
    </row>
    <row r="11" spans="1:13" x14ac:dyDescent="0.2">
      <c r="L11" t="str">
        <f>IF(M11="","",MAX(INDEX(L:L,1):INDEX(L:L,ROW()-1))+1)</f>
        <v/>
      </c>
    </row>
    <row r="12" spans="1:13" x14ac:dyDescent="0.2">
      <c r="L12" t="str">
        <f>IF(M12="","",MAX(INDEX(L:L,1):INDEX(L:L,ROW()-1))+1)</f>
        <v/>
      </c>
    </row>
    <row r="13" spans="1:13" x14ac:dyDescent="0.2">
      <c r="C13" s="93" t="s">
        <v>157</v>
      </c>
      <c r="L13" t="str">
        <f>IF(M13="","",MAX(INDEX(L:L,1):INDEX(L:L,ROW()-1))+1)</f>
        <v/>
      </c>
    </row>
    <row r="14" spans="1:13" x14ac:dyDescent="0.2">
      <c r="C14" s="94" t="s">
        <v>158</v>
      </c>
      <c r="L14" t="str">
        <f>IF(M14="","",MAX(INDEX(L:L,1):INDEX(L:L,ROW()-1))+1)</f>
        <v/>
      </c>
    </row>
    <row r="15" spans="1:13" x14ac:dyDescent="0.2">
      <c r="C15" s="93" t="s">
        <v>176</v>
      </c>
      <c r="L15" t="str">
        <f>IF(M15="","",MAX(INDEX(L:L,1):INDEX(L:L,ROW()-1))+1)</f>
        <v/>
      </c>
    </row>
    <row r="16" spans="1:13" x14ac:dyDescent="0.2">
      <c r="L16" t="str">
        <f>IF(M16="","",MAX(INDEX(L:L,1):INDEX(L:L,ROW()-1))+1)</f>
        <v/>
      </c>
    </row>
    <row r="17" spans="3:12" x14ac:dyDescent="0.2">
      <c r="L17" t="str">
        <f>IF(M17="","",MAX(INDEX(L:L,1):INDEX(L:L,ROW()-1))+1)</f>
        <v/>
      </c>
    </row>
    <row r="18" spans="3:12" x14ac:dyDescent="0.2">
      <c r="L18" t="str">
        <f>IF(M18="","",MAX(INDEX(L:L,1):INDEX(L:L,ROW()-1))+1)</f>
        <v/>
      </c>
    </row>
    <row r="19" spans="3:12" x14ac:dyDescent="0.2">
      <c r="C19" t="s">
        <v>159</v>
      </c>
      <c r="L19" t="str">
        <f>IF(M19="","",MAX(INDEX(L:L,1):INDEX(L:L,ROW()-1))+1)</f>
        <v/>
      </c>
    </row>
    <row r="20" spans="3:12" x14ac:dyDescent="0.2">
      <c r="C20" t="s">
        <v>160</v>
      </c>
      <c r="L20" t="str">
        <f>IF(M20="","",MAX(INDEX(L:L,1):INDEX(L:L,ROW()-1))+1)</f>
        <v/>
      </c>
    </row>
    <row r="21" spans="3:12" x14ac:dyDescent="0.2">
      <c r="L21" t="str">
        <f>IF(M21="","",MAX(INDEX(L:L,1):INDEX(L:L,ROW()-1))+1)</f>
        <v/>
      </c>
    </row>
    <row r="22" spans="3:12" x14ac:dyDescent="0.2">
      <c r="L22" t="str">
        <f>IF(M22="","",MAX(INDEX(L:L,1):INDEX(L:L,ROW()-1))+1)</f>
        <v/>
      </c>
    </row>
    <row r="23" spans="3:12" x14ac:dyDescent="0.2">
      <c r="C23" t="s">
        <v>174</v>
      </c>
      <c r="L23" t="str">
        <f>IF(M23="","",MAX(INDEX(K:K,1):INDEX(K:K,ROW()-1))+1)</f>
        <v/>
      </c>
    </row>
    <row r="24" spans="3:12" x14ac:dyDescent="0.2">
      <c r="C24" s="93" t="s">
        <v>175</v>
      </c>
      <c r="L24" t="str">
        <f>IF(M24="","",MAX(INDEX(K:K,1):INDEX(K:K,ROW()-1))+1)</f>
        <v/>
      </c>
    </row>
    <row r="25" spans="3:12" x14ac:dyDescent="0.2">
      <c r="L25" t="str">
        <f>IF(M25="","",MAX(INDEX(K:K,1):INDEX(K:K,ROW()-1))+1)</f>
        <v/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"/>
  <sheetViews>
    <sheetView workbookViewId="0">
      <selection activeCell="G37" sqref="G37"/>
    </sheetView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1</vt:i4>
      </vt:variant>
    </vt:vector>
  </HeadingPairs>
  <TitlesOfParts>
    <vt:vector size="6" baseType="lpstr">
      <vt:lpstr>Baukosten</vt:lpstr>
      <vt:lpstr>Zahlungsfreigabe</vt:lpstr>
      <vt:lpstr>Nachträge</vt:lpstr>
      <vt:lpstr>!Formeln!</vt:lpstr>
      <vt:lpstr>Pivot</vt:lpstr>
      <vt:lpstr>Baukosten!Druckbereich</vt:lpstr>
    </vt:vector>
  </TitlesOfParts>
  <Company>kuperarchitekten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Kostenschätzung DIN 276 6.93</dc:title>
  <dc:creator>Robert J. Kuper</dc:creator>
  <cp:lastModifiedBy>kuperarchiteten - Florian Schmidt</cp:lastModifiedBy>
  <cp:lastPrinted>2020-02-13T19:08:21Z</cp:lastPrinted>
  <dcterms:created xsi:type="dcterms:W3CDTF">1999-04-22T05:34:46Z</dcterms:created>
  <dcterms:modified xsi:type="dcterms:W3CDTF">2020-02-24T12:35:34Z</dcterms:modified>
</cp:coreProperties>
</file>